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codeName="DieseArbeitsmappe" defaultThemeVersion="124226"/>
  <mc:AlternateContent xmlns:mc="http://schemas.openxmlformats.org/markup-compatibility/2006">
    <mc:Choice Requires="x15">
      <x15ac:absPath xmlns:x15ac="http://schemas.microsoft.com/office/spreadsheetml/2010/11/ac" url="\\Fileserver\Groups\Sonstiges\ERIK\6_ERiK_Berichtslegung\1_Forschungsberichte\5_ERiK_Forschungsbericht_2025\2_Tabellenanhang_Excel\"/>
    </mc:Choice>
  </mc:AlternateContent>
  <xr:revisionPtr revIDLastSave="0" documentId="13_ncr:1_{857B9C10-7920-403F-A169-FBAE99157629}" xr6:coauthVersionLast="47" xr6:coauthVersionMax="47" xr10:uidLastSave="{00000000-0000-0000-0000-000000000000}"/>
  <bookViews>
    <workbookView xWindow="28680" yWindow="-120" windowWidth="25440" windowHeight="15270" tabRatio="668" xr2:uid="{00000000-000D-0000-FFFF-FFFF00000000}"/>
  </bookViews>
  <sheets>
    <sheet name="Inhalt" sheetId="42" r:id="rId1"/>
    <sheet name="HF-03.1.1" sheetId="72" r:id="rId2"/>
    <sheet name="HF-03.1.2-1" sheetId="73" r:id="rId3"/>
    <sheet name="HF-03.1.2-2" sheetId="101" r:id="rId4"/>
    <sheet name="HF-03.1.3-1" sheetId="102" r:id="rId5"/>
    <sheet name="HF-03.1.3-2" sheetId="74" r:id="rId6"/>
    <sheet name="HF-03.1.3-3" sheetId="103" r:id="rId7"/>
    <sheet name="HF-03.1.4" sheetId="109" r:id="rId8"/>
    <sheet name="HF-03.2.1" sheetId="76" r:id="rId9"/>
    <sheet name="HF-03.2.2" sheetId="77" r:id="rId10"/>
    <sheet name="HF-03.2.3" sheetId="78" r:id="rId11"/>
    <sheet name="HF-03.2.4" sheetId="79" r:id="rId12"/>
    <sheet name="HF-03.3.1-1" sheetId="83" r:id="rId13"/>
    <sheet name="HF-03.3.1-2a" sheetId="104" r:id="rId14"/>
    <sheet name="HF-03.3.1-2b" sheetId="105" r:id="rId15"/>
    <sheet name="HF-03.3.1-3" sheetId="106" r:id="rId16"/>
    <sheet name="HF-03.3.1-4" sheetId="107" r:id="rId17"/>
    <sheet name="HF-03.3.2" sheetId="81" r:id="rId18"/>
    <sheet name="HF-03.3.3" sheetId="80" r:id="rId19"/>
    <sheet name="HF-03.3.4" sheetId="82" r:id="rId20"/>
    <sheet name="HF-03.4.1" sheetId="84" r:id="rId21"/>
    <sheet name="HF-03.4.2" sheetId="86" r:id="rId22"/>
    <sheet name="HF-03.4.3" sheetId="87" r:id="rId23"/>
    <sheet name="HF-03.4.4" sheetId="89" r:id="rId24"/>
    <sheet name="HF-03.4.5" sheetId="90" r:id="rId25"/>
    <sheet name="HF-03.4.6" sheetId="91" r:id="rId26"/>
    <sheet name="HF-03.5.1-1" sheetId="92" r:id="rId27"/>
    <sheet name="HF-03.5.1-2" sheetId="108" r:id="rId28"/>
    <sheet name="HF-03.5.2" sheetId="93" r:id="rId29"/>
    <sheet name="HF-03.5.3" sheetId="94" r:id="rId30"/>
    <sheet name="HF-03.5.4" sheetId="95" r:id="rId31"/>
    <sheet name="HF-03.5.5" sheetId="96" r:id="rId32"/>
    <sheet name="HF-03.5.6-HF-03.5.8" sheetId="97" r:id="rId33"/>
    <sheet name="HF-03.5.9" sheetId="100" r:id="rId34"/>
  </sheets>
  <definedNames>
    <definedName name="_xlnm.Print_Area" localSheetId="0">Inhalt!$A$13:$G$43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259" i="102" l="1"/>
  <c r="T259" i="102"/>
  <c r="R259" i="102"/>
  <c r="P259" i="102"/>
  <c r="N259" i="102"/>
  <c r="L259" i="102"/>
  <c r="J259" i="102"/>
  <c r="H259" i="102"/>
  <c r="F259" i="102"/>
  <c r="D259" i="102"/>
  <c r="V258" i="102"/>
  <c r="T258" i="102"/>
  <c r="R258" i="102"/>
  <c r="P258" i="102"/>
  <c r="N258" i="102"/>
  <c r="L258" i="102"/>
  <c r="J258" i="102"/>
  <c r="H258" i="102"/>
  <c r="F258" i="102"/>
  <c r="D258" i="102"/>
  <c r="V257" i="102"/>
  <c r="T257" i="102"/>
  <c r="R257" i="102"/>
  <c r="P257" i="102"/>
  <c r="N257" i="102"/>
  <c r="L257" i="102"/>
  <c r="J257" i="102"/>
  <c r="H257" i="102"/>
  <c r="F257" i="102"/>
  <c r="D257" i="102"/>
  <c r="V256" i="102"/>
  <c r="T256" i="102"/>
  <c r="R256" i="102"/>
  <c r="P256" i="102"/>
  <c r="N256" i="102"/>
  <c r="L256" i="102"/>
  <c r="J256" i="102"/>
  <c r="H256" i="102"/>
  <c r="F256" i="102"/>
  <c r="D256" i="102"/>
  <c r="V255" i="102"/>
  <c r="T255" i="102"/>
  <c r="R255" i="102"/>
  <c r="P255" i="102"/>
  <c r="N255" i="102"/>
  <c r="L255" i="102"/>
  <c r="J255" i="102"/>
  <c r="H255" i="102"/>
  <c r="F255" i="102"/>
  <c r="D255" i="102"/>
  <c r="V254" i="102"/>
  <c r="T254" i="102"/>
  <c r="R254" i="102"/>
  <c r="P254" i="102"/>
  <c r="N254" i="102"/>
  <c r="L254" i="102"/>
  <c r="J254" i="102"/>
  <c r="H254" i="102"/>
  <c r="F254" i="102"/>
  <c r="D254" i="102"/>
  <c r="V253" i="102"/>
  <c r="T253" i="102"/>
  <c r="R253" i="102"/>
  <c r="P253" i="102"/>
  <c r="N253" i="102"/>
  <c r="L253" i="102"/>
  <c r="J253" i="102"/>
  <c r="H253" i="102"/>
  <c r="F253" i="102"/>
  <c r="D253" i="102"/>
  <c r="V252" i="102"/>
  <c r="T252" i="102"/>
  <c r="R252" i="102"/>
  <c r="P252" i="102"/>
  <c r="N252" i="102"/>
  <c r="L252" i="102"/>
  <c r="J252" i="102"/>
  <c r="H252" i="102"/>
  <c r="F252" i="102"/>
  <c r="D252" i="102"/>
  <c r="V251" i="102"/>
  <c r="T251" i="102"/>
  <c r="R251" i="102"/>
  <c r="P251" i="102"/>
  <c r="N251" i="102"/>
  <c r="L251" i="102"/>
  <c r="J251" i="102"/>
  <c r="H251" i="102"/>
  <c r="F251" i="102"/>
  <c r="D251" i="102"/>
  <c r="V250" i="102"/>
  <c r="T250" i="102"/>
  <c r="R250" i="102"/>
  <c r="P250" i="102"/>
  <c r="N250" i="102"/>
  <c r="L250" i="102"/>
  <c r="J250" i="102"/>
  <c r="H250" i="102"/>
  <c r="F250" i="102"/>
  <c r="D250" i="102"/>
  <c r="V249" i="102"/>
  <c r="T249" i="102"/>
  <c r="R249" i="102"/>
  <c r="P249" i="102"/>
  <c r="N249" i="102"/>
  <c r="L249" i="102"/>
  <c r="J249" i="102"/>
  <c r="H249" i="102"/>
  <c r="F249" i="102"/>
  <c r="D249" i="102"/>
  <c r="V248" i="102"/>
  <c r="T248" i="102"/>
  <c r="R248" i="102"/>
  <c r="P248" i="102"/>
  <c r="N248" i="102"/>
  <c r="L248" i="102"/>
  <c r="J248" i="102"/>
  <c r="H248" i="102"/>
  <c r="F248" i="102"/>
  <c r="D248" i="102"/>
  <c r="V247" i="102"/>
  <c r="T247" i="102"/>
  <c r="R247" i="102"/>
  <c r="P247" i="102"/>
  <c r="N247" i="102"/>
  <c r="L247" i="102"/>
  <c r="J247" i="102"/>
  <c r="H247" i="102"/>
  <c r="F247" i="102"/>
  <c r="D247" i="102"/>
  <c r="V246" i="102"/>
  <c r="T246" i="102"/>
  <c r="R246" i="102"/>
  <c r="P246" i="102"/>
  <c r="N246" i="102"/>
  <c r="L246" i="102"/>
  <c r="J246" i="102"/>
  <c r="H246" i="102"/>
  <c r="F246" i="102"/>
  <c r="D246" i="102"/>
  <c r="V245" i="102"/>
  <c r="T245" i="102"/>
  <c r="R245" i="102"/>
  <c r="P245" i="102"/>
  <c r="N245" i="102"/>
  <c r="L245" i="102"/>
  <c r="J245" i="102"/>
  <c r="H245" i="102"/>
  <c r="F245" i="102"/>
  <c r="D245" i="102"/>
  <c r="V244" i="102"/>
  <c r="T244" i="102"/>
  <c r="R244" i="102"/>
  <c r="P244" i="102"/>
  <c r="N244" i="102"/>
  <c r="L244" i="102"/>
  <c r="J244" i="102"/>
  <c r="H244" i="102"/>
  <c r="F244" i="102"/>
  <c r="D244" i="102"/>
  <c r="V243" i="102"/>
  <c r="T243" i="102"/>
  <c r="R243" i="102"/>
  <c r="P243" i="102"/>
  <c r="N243" i="102"/>
  <c r="L243" i="102"/>
  <c r="J243" i="102"/>
  <c r="H243" i="102"/>
  <c r="F243" i="102"/>
  <c r="D243" i="102"/>
  <c r="V242" i="102"/>
  <c r="T242" i="102"/>
  <c r="R242" i="102"/>
  <c r="P242" i="102"/>
  <c r="N242" i="102"/>
  <c r="L242" i="102"/>
  <c r="J242" i="102"/>
  <c r="H242" i="102"/>
  <c r="F242" i="102"/>
  <c r="D242" i="102"/>
  <c r="V241" i="102"/>
  <c r="T241" i="102"/>
  <c r="R241" i="102"/>
  <c r="P241" i="102"/>
  <c r="N241" i="102"/>
  <c r="L241" i="102"/>
  <c r="J241" i="102"/>
  <c r="H241" i="102"/>
  <c r="F241" i="102"/>
  <c r="D241" i="102"/>
  <c r="V231" i="102"/>
  <c r="T231" i="102"/>
  <c r="R231" i="102"/>
  <c r="P231" i="102"/>
  <c r="N231" i="102"/>
  <c r="L231" i="102"/>
  <c r="J231" i="102"/>
  <c r="H231" i="102"/>
  <c r="F231" i="102"/>
  <c r="D231" i="102"/>
  <c r="V230" i="102"/>
  <c r="T230" i="102"/>
  <c r="R230" i="102"/>
  <c r="P230" i="102"/>
  <c r="N230" i="102"/>
  <c r="L230" i="102"/>
  <c r="J230" i="102"/>
  <c r="H230" i="102"/>
  <c r="F230" i="102"/>
  <c r="D230" i="102"/>
  <c r="V229" i="102"/>
  <c r="T229" i="102"/>
  <c r="R229" i="102"/>
  <c r="P229" i="102"/>
  <c r="N229" i="102"/>
  <c r="L229" i="102"/>
  <c r="J229" i="102"/>
  <c r="H229" i="102"/>
  <c r="F229" i="102"/>
  <c r="D229" i="102"/>
  <c r="V228" i="102"/>
  <c r="T228" i="102"/>
  <c r="P228" i="102"/>
  <c r="N228" i="102"/>
  <c r="L228" i="102"/>
  <c r="J228" i="102"/>
  <c r="H228" i="102"/>
  <c r="F228" i="102"/>
  <c r="D228" i="102"/>
  <c r="V227" i="102"/>
  <c r="T227" i="102"/>
  <c r="R227" i="102"/>
  <c r="P227" i="102"/>
  <c r="N227" i="102"/>
  <c r="L227" i="102"/>
  <c r="J227" i="102"/>
  <c r="H227" i="102"/>
  <c r="F227" i="102"/>
  <c r="D227" i="102"/>
  <c r="V226" i="102"/>
  <c r="T226" i="102"/>
  <c r="R226" i="102"/>
  <c r="P226" i="102"/>
  <c r="N226" i="102"/>
  <c r="L226" i="102"/>
  <c r="J226" i="102"/>
  <c r="H226" i="102"/>
  <c r="D226" i="102"/>
  <c r="V225" i="102"/>
  <c r="T225" i="102"/>
  <c r="R225" i="102"/>
  <c r="P225" i="102"/>
  <c r="N225" i="102"/>
  <c r="L225" i="102"/>
  <c r="J225" i="102"/>
  <c r="H225" i="102"/>
  <c r="F225" i="102"/>
  <c r="D225" i="102"/>
  <c r="V224" i="102"/>
  <c r="T224" i="102"/>
  <c r="R224" i="102"/>
  <c r="P224" i="102"/>
  <c r="N224" i="102"/>
  <c r="J224" i="102"/>
  <c r="H224" i="102"/>
  <c r="F224" i="102"/>
  <c r="D224" i="102"/>
  <c r="V223" i="102"/>
  <c r="T223" i="102"/>
  <c r="R223" i="102"/>
  <c r="P223" i="102"/>
  <c r="N223" i="102"/>
  <c r="L223" i="102"/>
  <c r="J223" i="102"/>
  <c r="H223" i="102"/>
  <c r="F223" i="102"/>
  <c r="D223" i="102"/>
  <c r="V222" i="102"/>
  <c r="T222" i="102"/>
  <c r="P222" i="102"/>
  <c r="N222" i="102"/>
  <c r="L222" i="102"/>
  <c r="J222" i="102"/>
  <c r="H222" i="102"/>
  <c r="D222" i="102"/>
  <c r="V221" i="102"/>
  <c r="T221" i="102"/>
  <c r="R221" i="102"/>
  <c r="P221" i="102"/>
  <c r="N221" i="102"/>
  <c r="L221" i="102"/>
  <c r="J221" i="102"/>
  <c r="H221" i="102"/>
  <c r="F221" i="102"/>
  <c r="D221" i="102"/>
  <c r="V220" i="102"/>
  <c r="T220" i="102"/>
  <c r="R220" i="102"/>
  <c r="P220" i="102"/>
  <c r="N220" i="102"/>
  <c r="L220" i="102"/>
  <c r="J220" i="102"/>
  <c r="H220" i="102"/>
  <c r="F220" i="102"/>
  <c r="D220" i="102"/>
  <c r="V219" i="102"/>
  <c r="T219" i="102"/>
  <c r="R219" i="102"/>
  <c r="P219" i="102"/>
  <c r="N219" i="102"/>
  <c r="L219" i="102"/>
  <c r="J219" i="102"/>
  <c r="H219" i="102"/>
  <c r="F219" i="102"/>
  <c r="D219" i="102"/>
  <c r="V218" i="102"/>
  <c r="T218" i="102"/>
  <c r="R218" i="102"/>
  <c r="P218" i="102"/>
  <c r="N218" i="102"/>
  <c r="L218" i="102"/>
  <c r="J218" i="102"/>
  <c r="H218" i="102"/>
  <c r="F218" i="102"/>
  <c r="D218" i="102"/>
  <c r="V217" i="102"/>
  <c r="T217" i="102"/>
  <c r="R217" i="102"/>
  <c r="P217" i="102"/>
  <c r="N217" i="102"/>
  <c r="L217" i="102"/>
  <c r="J217" i="102"/>
  <c r="H217" i="102"/>
  <c r="F217" i="102"/>
  <c r="D217" i="102"/>
  <c r="V216" i="102"/>
  <c r="R216" i="102"/>
  <c r="P216" i="102"/>
  <c r="N216" i="102"/>
  <c r="L216" i="102"/>
  <c r="J216" i="102"/>
  <c r="H216" i="102"/>
  <c r="F216" i="102"/>
  <c r="D216" i="102"/>
  <c r="V215" i="102"/>
  <c r="T215" i="102"/>
  <c r="R215" i="102"/>
  <c r="P215" i="102"/>
  <c r="L215" i="102"/>
  <c r="J215" i="102"/>
  <c r="H215" i="102"/>
  <c r="F215" i="102"/>
  <c r="D215" i="102"/>
  <c r="V214" i="102"/>
  <c r="T214" i="102"/>
  <c r="R214" i="102"/>
  <c r="P214" i="102"/>
  <c r="N214" i="102"/>
  <c r="L214" i="102"/>
  <c r="J214" i="102"/>
  <c r="H214" i="102"/>
  <c r="F214" i="102"/>
  <c r="D214" i="102"/>
  <c r="V213" i="102"/>
  <c r="T213" i="102"/>
  <c r="R213" i="102"/>
  <c r="P213" i="102"/>
  <c r="N213" i="102"/>
  <c r="L213" i="102"/>
  <c r="J213" i="102"/>
  <c r="H213" i="102"/>
  <c r="F213" i="102"/>
  <c r="D213" i="102"/>
  <c r="D185" i="102"/>
  <c r="B147" i="94"/>
  <c r="F147" i="94"/>
  <c r="B146" i="94"/>
  <c r="D146" i="94"/>
  <c r="F146" i="94"/>
  <c r="B145" i="94"/>
  <c r="F145" i="94"/>
  <c r="D145" i="94"/>
  <c r="B144" i="94"/>
  <c r="F144" i="94"/>
  <c r="B143" i="94"/>
  <c r="D143" i="94"/>
  <c r="B142" i="94"/>
  <c r="F142" i="94"/>
  <c r="B141" i="94"/>
  <c r="F141" i="94"/>
  <c r="B140" i="94"/>
  <c r="F140" i="94"/>
  <c r="B139" i="94"/>
  <c r="F139" i="94"/>
  <c r="B138" i="94"/>
  <c r="F138" i="94"/>
  <c r="B137" i="94"/>
  <c r="D137" i="94"/>
  <c r="F137" i="94"/>
  <c r="B136" i="94"/>
  <c r="D136" i="94"/>
  <c r="F136" i="94"/>
  <c r="B135" i="94"/>
  <c r="D135" i="94"/>
  <c r="B134" i="94"/>
  <c r="D134" i="94"/>
  <c r="F134" i="94"/>
  <c r="B133" i="94"/>
  <c r="F133" i="94"/>
  <c r="B132" i="94"/>
  <c r="F132" i="94"/>
  <c r="B131" i="94"/>
  <c r="F131" i="94"/>
  <c r="B130" i="94"/>
  <c r="F130" i="94"/>
  <c r="B129" i="94"/>
  <c r="D129" i="94"/>
  <c r="F129" i="94"/>
  <c r="L56" i="93"/>
  <c r="J56" i="93"/>
  <c r="H56" i="93"/>
  <c r="F56" i="93"/>
  <c r="D56" i="93"/>
  <c r="L55" i="93"/>
  <c r="J55" i="93"/>
  <c r="H55" i="93"/>
  <c r="F55" i="93"/>
  <c r="D55" i="93"/>
  <c r="L54" i="93"/>
  <c r="J54" i="93"/>
  <c r="H54" i="93"/>
  <c r="F54" i="93"/>
  <c r="D54" i="93"/>
  <c r="H53" i="93"/>
  <c r="F53" i="93"/>
  <c r="D53" i="93"/>
  <c r="L52" i="93"/>
  <c r="J52" i="93"/>
  <c r="H52" i="93"/>
  <c r="F52" i="93"/>
  <c r="D52" i="93"/>
  <c r="L51" i="93"/>
  <c r="J51" i="93"/>
  <c r="H51" i="93"/>
  <c r="F51" i="93"/>
  <c r="D51" i="93"/>
  <c r="L50" i="93"/>
  <c r="J50" i="93"/>
  <c r="H50" i="93"/>
  <c r="F50" i="93"/>
  <c r="D50" i="93"/>
  <c r="L49" i="93"/>
  <c r="J49" i="93"/>
  <c r="H49" i="93"/>
  <c r="F49" i="93"/>
  <c r="D49" i="93"/>
  <c r="L48" i="93"/>
  <c r="J48" i="93"/>
  <c r="H48" i="93"/>
  <c r="F48" i="93"/>
  <c r="D48" i="93"/>
  <c r="L47" i="93"/>
  <c r="J47" i="93"/>
  <c r="H47" i="93"/>
  <c r="F47" i="93"/>
  <c r="D47" i="93"/>
  <c r="L46" i="93"/>
  <c r="J46" i="93"/>
  <c r="H46" i="93"/>
  <c r="F46" i="93"/>
  <c r="D46" i="93"/>
  <c r="H45" i="93"/>
  <c r="F45" i="93"/>
  <c r="D45" i="93"/>
  <c r="L44" i="93"/>
  <c r="J44" i="93"/>
  <c r="H44" i="93"/>
  <c r="F44" i="93"/>
  <c r="D44" i="93"/>
  <c r="L43" i="93"/>
  <c r="J43" i="93"/>
  <c r="H43" i="93"/>
  <c r="F43" i="93"/>
  <c r="D43" i="93"/>
  <c r="L42" i="93"/>
  <c r="J42" i="93"/>
  <c r="H42" i="93"/>
  <c r="F42" i="93"/>
  <c r="D42" i="93"/>
  <c r="L41" i="93"/>
  <c r="J41" i="93"/>
  <c r="H41" i="93"/>
  <c r="F41" i="93"/>
  <c r="D41" i="93"/>
  <c r="L40" i="93"/>
  <c r="J40" i="93"/>
  <c r="H40" i="93"/>
  <c r="F40" i="93"/>
  <c r="D40" i="93"/>
  <c r="L39" i="93"/>
  <c r="J39" i="93"/>
  <c r="H39" i="93"/>
  <c r="F39" i="93"/>
  <c r="D39" i="93"/>
  <c r="L38" i="93"/>
  <c r="J38" i="93"/>
  <c r="H38" i="93"/>
  <c r="F38" i="93"/>
  <c r="D38" i="93"/>
  <c r="L163" i="80"/>
  <c r="J163" i="80"/>
  <c r="H163" i="80"/>
  <c r="F163" i="80"/>
  <c r="D163" i="80"/>
  <c r="L162" i="80"/>
  <c r="J162" i="80"/>
  <c r="H162" i="80"/>
  <c r="F162" i="80"/>
  <c r="D162" i="80"/>
  <c r="L161" i="80"/>
  <c r="J161" i="80"/>
  <c r="H161" i="80"/>
  <c r="F161" i="80"/>
  <c r="D161" i="80"/>
  <c r="L160" i="80"/>
  <c r="J160" i="80"/>
  <c r="H160" i="80"/>
  <c r="F160" i="80"/>
  <c r="D160" i="80"/>
  <c r="L159" i="80"/>
  <c r="J159" i="80"/>
  <c r="H159" i="80"/>
  <c r="F159" i="80"/>
  <c r="D159" i="80"/>
  <c r="L158" i="80"/>
  <c r="J158" i="80"/>
  <c r="H158" i="80"/>
  <c r="F158" i="80"/>
  <c r="D158" i="80"/>
  <c r="L157" i="80"/>
  <c r="J157" i="80"/>
  <c r="H157" i="80"/>
  <c r="F157" i="80"/>
  <c r="D157" i="80"/>
  <c r="L156" i="80"/>
  <c r="J156" i="80"/>
  <c r="H156" i="80"/>
  <c r="F156" i="80"/>
  <c r="D156" i="80"/>
  <c r="L155" i="80"/>
  <c r="J155" i="80"/>
  <c r="H155" i="80"/>
  <c r="F155" i="80"/>
  <c r="D155" i="80"/>
  <c r="L154" i="80"/>
  <c r="J154" i="80"/>
  <c r="H154" i="80"/>
  <c r="F154" i="80"/>
  <c r="D154" i="80"/>
  <c r="L153" i="80"/>
  <c r="J153" i="80"/>
  <c r="H153" i="80"/>
  <c r="F153" i="80"/>
  <c r="D153" i="80"/>
  <c r="L152" i="80"/>
  <c r="J152" i="80"/>
  <c r="H152" i="80"/>
  <c r="F152" i="80"/>
  <c r="D152" i="80"/>
  <c r="L151" i="80"/>
  <c r="J151" i="80"/>
  <c r="H151" i="80"/>
  <c r="F151" i="80"/>
  <c r="D151" i="80"/>
  <c r="L150" i="80"/>
  <c r="J150" i="80"/>
  <c r="H150" i="80"/>
  <c r="F150" i="80"/>
  <c r="D150" i="80"/>
  <c r="L149" i="80"/>
  <c r="J149" i="80"/>
  <c r="H149" i="80"/>
  <c r="F149" i="80"/>
  <c r="D149" i="80"/>
  <c r="L148" i="80"/>
  <c r="J148" i="80"/>
  <c r="H148" i="80"/>
  <c r="F148" i="80"/>
  <c r="D148" i="80"/>
  <c r="L147" i="80"/>
  <c r="J147" i="80"/>
  <c r="H147" i="80"/>
  <c r="F147" i="80"/>
  <c r="D147" i="80"/>
  <c r="L146" i="80"/>
  <c r="J146" i="80"/>
  <c r="H146" i="80"/>
  <c r="F146" i="80"/>
  <c r="D146" i="80"/>
  <c r="L145" i="80"/>
  <c r="J145" i="80"/>
  <c r="H145" i="80"/>
  <c r="F145" i="80"/>
  <c r="D145" i="80"/>
  <c r="L129" i="80"/>
  <c r="J129" i="80"/>
  <c r="H129" i="80"/>
  <c r="F129" i="80"/>
  <c r="D129" i="80"/>
  <c r="L128" i="80"/>
  <c r="J128" i="80"/>
  <c r="H128" i="80"/>
  <c r="F128" i="80"/>
  <c r="D128" i="80"/>
  <c r="L127" i="80"/>
  <c r="J127" i="80"/>
  <c r="H127" i="80"/>
  <c r="F127" i="80"/>
  <c r="D127" i="80"/>
  <c r="L126" i="80"/>
  <c r="J126" i="80"/>
  <c r="H126" i="80"/>
  <c r="F126" i="80"/>
  <c r="D126" i="80"/>
  <c r="L125" i="80"/>
  <c r="J125" i="80"/>
  <c r="H125" i="80"/>
  <c r="F125" i="80"/>
  <c r="D125" i="80"/>
  <c r="L124" i="80"/>
  <c r="J124" i="80"/>
  <c r="H124" i="80"/>
  <c r="F124" i="80"/>
  <c r="D124" i="80"/>
  <c r="L123" i="80"/>
  <c r="J123" i="80"/>
  <c r="H123" i="80"/>
  <c r="F123" i="80"/>
  <c r="D123" i="80"/>
  <c r="L122" i="80"/>
  <c r="J122" i="80"/>
  <c r="H122" i="80"/>
  <c r="F122" i="80"/>
  <c r="D122" i="80"/>
  <c r="L121" i="80"/>
  <c r="J121" i="80"/>
  <c r="H121" i="80"/>
  <c r="F121" i="80"/>
  <c r="D121" i="80"/>
  <c r="L120" i="80"/>
  <c r="J120" i="80"/>
  <c r="H120" i="80"/>
  <c r="F120" i="80"/>
  <c r="D120" i="80"/>
  <c r="L119" i="80"/>
  <c r="J119" i="80"/>
  <c r="H119" i="80"/>
  <c r="F119" i="80"/>
  <c r="D119" i="80"/>
  <c r="L118" i="80"/>
  <c r="J118" i="80"/>
  <c r="H118" i="80"/>
  <c r="F118" i="80"/>
  <c r="D118" i="80"/>
  <c r="L117" i="80"/>
  <c r="J117" i="80"/>
  <c r="H117" i="80"/>
  <c r="F117" i="80"/>
  <c r="D117" i="80"/>
  <c r="L116" i="80"/>
  <c r="J116" i="80"/>
  <c r="H116" i="80"/>
  <c r="F116" i="80"/>
  <c r="D116" i="80"/>
  <c r="L115" i="80"/>
  <c r="J115" i="80"/>
  <c r="H115" i="80"/>
  <c r="F115" i="80"/>
  <c r="D115" i="80"/>
  <c r="L114" i="80"/>
  <c r="J114" i="80"/>
  <c r="H114" i="80"/>
  <c r="F114" i="80"/>
  <c r="D114" i="80"/>
  <c r="L113" i="80"/>
  <c r="J113" i="80"/>
  <c r="H113" i="80"/>
  <c r="F113" i="80"/>
  <c r="D113" i="80"/>
  <c r="L112" i="80"/>
  <c r="J112" i="80"/>
  <c r="H112" i="80"/>
  <c r="F112" i="80"/>
  <c r="D112" i="80"/>
  <c r="L111" i="80"/>
  <c r="J111" i="80"/>
  <c r="H111" i="80"/>
  <c r="F111" i="80"/>
  <c r="D111" i="80"/>
  <c r="L27" i="80"/>
  <c r="J27" i="80"/>
  <c r="H27" i="80"/>
  <c r="F27" i="80"/>
  <c r="D27" i="80"/>
  <c r="L26" i="80"/>
  <c r="J26" i="80"/>
  <c r="H26" i="80"/>
  <c r="F26" i="80"/>
  <c r="D26" i="80"/>
  <c r="L25" i="80"/>
  <c r="J25" i="80"/>
  <c r="H25" i="80"/>
  <c r="F25" i="80"/>
  <c r="D25" i="80"/>
  <c r="L24" i="80"/>
  <c r="J24" i="80"/>
  <c r="H24" i="80"/>
  <c r="F24" i="80"/>
  <c r="D24" i="80"/>
  <c r="L23" i="80"/>
  <c r="J23" i="80"/>
  <c r="H23" i="80"/>
  <c r="F23" i="80"/>
  <c r="D23" i="80"/>
  <c r="L22" i="80"/>
  <c r="J22" i="80"/>
  <c r="H22" i="80"/>
  <c r="F22" i="80"/>
  <c r="D22" i="80"/>
  <c r="L21" i="80"/>
  <c r="J21" i="80"/>
  <c r="H21" i="80"/>
  <c r="F21" i="80"/>
  <c r="D21" i="80"/>
  <c r="L20" i="80"/>
  <c r="J20" i="80"/>
  <c r="H20" i="80"/>
  <c r="F20" i="80"/>
  <c r="D20" i="80"/>
  <c r="L19" i="80"/>
  <c r="J19" i="80"/>
  <c r="H19" i="80"/>
  <c r="F19" i="80"/>
  <c r="D19" i="80"/>
  <c r="L18" i="80"/>
  <c r="J18" i="80"/>
  <c r="H18" i="80"/>
  <c r="F18" i="80"/>
  <c r="D18" i="80"/>
  <c r="L17" i="80"/>
  <c r="J17" i="80"/>
  <c r="H17" i="80"/>
  <c r="F17" i="80"/>
  <c r="D17" i="80"/>
  <c r="L16" i="80"/>
  <c r="J16" i="80"/>
  <c r="H16" i="80"/>
  <c r="F16" i="80"/>
  <c r="D16" i="80"/>
  <c r="L15" i="80"/>
  <c r="J15" i="80"/>
  <c r="H15" i="80"/>
  <c r="F15" i="80"/>
  <c r="D15" i="80"/>
  <c r="L14" i="80"/>
  <c r="J14" i="80"/>
  <c r="H14" i="80"/>
  <c r="F14" i="80"/>
  <c r="D14" i="80"/>
  <c r="L13" i="80"/>
  <c r="J13" i="80"/>
  <c r="H13" i="80"/>
  <c r="F13" i="80"/>
  <c r="D13" i="80"/>
  <c r="L12" i="80"/>
  <c r="J12" i="80"/>
  <c r="H12" i="80"/>
  <c r="F12" i="80"/>
  <c r="D12" i="80"/>
  <c r="L11" i="80"/>
  <c r="J11" i="80"/>
  <c r="H11" i="80"/>
  <c r="F11" i="80"/>
  <c r="D11" i="80"/>
  <c r="L10" i="80"/>
  <c r="J10" i="80"/>
  <c r="H10" i="80"/>
  <c r="F10" i="80"/>
  <c r="D10" i="80"/>
  <c r="L9" i="80"/>
  <c r="J9" i="80"/>
  <c r="H9" i="80"/>
  <c r="F9" i="80"/>
  <c r="D9" i="80"/>
  <c r="N60" i="81"/>
  <c r="L60" i="81"/>
  <c r="J60" i="81"/>
  <c r="H60" i="81"/>
  <c r="F60" i="81"/>
  <c r="D60" i="81"/>
  <c r="N59" i="81"/>
  <c r="L59" i="81"/>
  <c r="J59" i="81"/>
  <c r="H59" i="81"/>
  <c r="F59" i="81"/>
  <c r="D59" i="81"/>
  <c r="N58" i="81"/>
  <c r="L58" i="81"/>
  <c r="J58" i="81"/>
  <c r="H58" i="81"/>
  <c r="F58" i="81"/>
  <c r="D58" i="81"/>
  <c r="N56" i="81"/>
  <c r="L56" i="81"/>
  <c r="J56" i="81"/>
  <c r="H56" i="81"/>
  <c r="F56" i="81"/>
  <c r="D56" i="81"/>
  <c r="N55" i="81"/>
  <c r="L55" i="81"/>
  <c r="J55" i="81"/>
  <c r="H55" i="81"/>
  <c r="F55" i="81"/>
  <c r="D55" i="81"/>
  <c r="N54" i="81"/>
  <c r="L54" i="81"/>
  <c r="J54" i="81"/>
  <c r="H54" i="81"/>
  <c r="F54" i="81"/>
  <c r="D54" i="81"/>
  <c r="L53" i="81"/>
  <c r="H53" i="81"/>
  <c r="F53" i="81"/>
  <c r="D53" i="81"/>
  <c r="N52" i="81"/>
  <c r="L52" i="81"/>
  <c r="J52" i="81"/>
  <c r="H52" i="81"/>
  <c r="F52" i="81"/>
  <c r="D52" i="81"/>
  <c r="N51" i="81"/>
  <c r="L51" i="81"/>
  <c r="J51" i="81"/>
  <c r="H51" i="81"/>
  <c r="F51" i="81"/>
  <c r="D51" i="81"/>
  <c r="N50" i="81"/>
  <c r="L50" i="81"/>
  <c r="J50" i="81"/>
  <c r="H50" i="81"/>
  <c r="F50" i="81"/>
  <c r="D50" i="81"/>
  <c r="N48" i="81"/>
  <c r="L48" i="81"/>
  <c r="J48" i="81"/>
  <c r="H48" i="81"/>
  <c r="F48" i="81"/>
  <c r="D48" i="81"/>
  <c r="N47" i="81"/>
  <c r="L47" i="81"/>
  <c r="J47" i="81"/>
  <c r="H47" i="81"/>
  <c r="F47" i="81"/>
  <c r="D47" i="81"/>
  <c r="L46" i="81"/>
  <c r="H46" i="81"/>
  <c r="F46" i="81"/>
  <c r="D46" i="81"/>
  <c r="N45" i="81"/>
  <c r="L45" i="81"/>
  <c r="J45" i="81"/>
  <c r="H45" i="81"/>
  <c r="F45" i="81"/>
  <c r="D45" i="81"/>
  <c r="N44" i="81"/>
  <c r="L44" i="81"/>
  <c r="J44" i="81"/>
  <c r="H44" i="81"/>
  <c r="F44" i="81"/>
  <c r="D44" i="81"/>
  <c r="N43" i="81"/>
  <c r="L43" i="81"/>
  <c r="J43" i="81"/>
  <c r="H43" i="81"/>
  <c r="F43" i="81"/>
  <c r="D43" i="81"/>
  <c r="N42" i="81"/>
  <c r="L42" i="81"/>
  <c r="J42" i="81"/>
  <c r="H42" i="81"/>
  <c r="F42" i="81"/>
  <c r="D42" i="81"/>
  <c r="N27" i="81"/>
  <c r="L27" i="81"/>
  <c r="J27" i="81"/>
  <c r="H27" i="81"/>
  <c r="F27" i="81"/>
  <c r="D27" i="81"/>
  <c r="N26" i="81"/>
  <c r="L26" i="81"/>
  <c r="J26" i="81"/>
  <c r="H26" i="81"/>
  <c r="F26" i="81"/>
  <c r="D26" i="81"/>
  <c r="N25" i="81"/>
  <c r="L25" i="81"/>
  <c r="J25" i="81"/>
  <c r="H25" i="81"/>
  <c r="F25" i="81"/>
  <c r="D25" i="81"/>
  <c r="N23" i="81"/>
  <c r="L23" i="81"/>
  <c r="J23" i="81"/>
  <c r="H23" i="81"/>
  <c r="F23" i="81"/>
  <c r="D23" i="81"/>
  <c r="N22" i="81"/>
  <c r="L22" i="81"/>
  <c r="J22" i="81"/>
  <c r="H22" i="81"/>
  <c r="F22" i="81"/>
  <c r="D22" i="81"/>
  <c r="N21" i="81"/>
  <c r="L21" i="81"/>
  <c r="J21" i="81"/>
  <c r="H21" i="81"/>
  <c r="F21" i="81"/>
  <c r="D21" i="81"/>
  <c r="J20" i="81"/>
  <c r="H20" i="81"/>
  <c r="F20" i="81"/>
  <c r="D20" i="81"/>
  <c r="N19" i="81"/>
  <c r="L19" i="81"/>
  <c r="J19" i="81"/>
  <c r="H19" i="81"/>
  <c r="F19" i="81"/>
  <c r="D19" i="81"/>
  <c r="N18" i="81"/>
  <c r="L18" i="81"/>
  <c r="J18" i="81"/>
  <c r="H18" i="81"/>
  <c r="F18" i="81"/>
  <c r="D18" i="81"/>
  <c r="N17" i="81"/>
  <c r="L17" i="81"/>
  <c r="J17" i="81"/>
  <c r="H17" i="81"/>
  <c r="F17" i="81"/>
  <c r="D17" i="81"/>
  <c r="N15" i="81"/>
  <c r="L15" i="81"/>
  <c r="J15" i="81"/>
  <c r="H15" i="81"/>
  <c r="F15" i="81"/>
  <c r="D15" i="81"/>
  <c r="N14" i="81"/>
  <c r="L14" i="81"/>
  <c r="J14" i="81"/>
  <c r="H14" i="81"/>
  <c r="F14" i="81"/>
  <c r="D14" i="81"/>
  <c r="J13" i="81"/>
  <c r="H13" i="81"/>
  <c r="F13" i="81"/>
  <c r="D13" i="81"/>
  <c r="N12" i="81"/>
  <c r="L12" i="81"/>
  <c r="J12" i="81"/>
  <c r="H12" i="81"/>
  <c r="F12" i="81"/>
  <c r="D12" i="81"/>
  <c r="N11" i="81"/>
  <c r="L11" i="81"/>
  <c r="J11" i="81"/>
  <c r="H11" i="81"/>
  <c r="F11" i="81"/>
  <c r="D11" i="81"/>
  <c r="N10" i="81"/>
  <c r="L10" i="81"/>
  <c r="J10" i="81"/>
  <c r="H10" i="81"/>
  <c r="F10" i="81"/>
  <c r="D10" i="81"/>
  <c r="N9" i="81"/>
  <c r="L9" i="81"/>
  <c r="J9" i="81"/>
  <c r="H9" i="81"/>
  <c r="F9" i="81"/>
  <c r="D9" i="81"/>
  <c r="B191" i="107"/>
  <c r="B190" i="107"/>
  <c r="B173" i="107"/>
  <c r="B174" i="107"/>
  <c r="B153" i="107"/>
  <c r="B152" i="107"/>
  <c r="B135" i="107"/>
  <c r="B134" i="107"/>
  <c r="B115" i="107"/>
  <c r="B114" i="107"/>
  <c r="B97" i="107"/>
  <c r="B96" i="107"/>
  <c r="B37" i="107"/>
  <c r="B36" i="107"/>
  <c r="B18" i="107"/>
  <c r="B17" i="107"/>
  <c r="B246" i="106"/>
  <c r="B245" i="106"/>
  <c r="B223" i="106"/>
  <c r="B222" i="106"/>
  <c r="B198" i="106"/>
  <c r="B197" i="106"/>
  <c r="B175" i="106"/>
  <c r="B174" i="106"/>
  <c r="B173" i="106"/>
  <c r="B148" i="106"/>
  <c r="B147" i="106"/>
  <c r="B124" i="106"/>
  <c r="B123" i="106"/>
  <c r="B48" i="106"/>
  <c r="B47" i="106"/>
  <c r="B24" i="106"/>
  <c r="B23" i="106"/>
  <c r="B94" i="104"/>
  <c r="B93" i="104"/>
  <c r="B70" i="104"/>
  <c r="B69" i="104"/>
  <c r="B45" i="104"/>
  <c r="B20" i="104"/>
  <c r="B19" i="104"/>
  <c r="B257" i="83"/>
  <c r="B256" i="83"/>
  <c r="B258" i="83" s="1"/>
  <c r="B232" i="83"/>
  <c r="B231" i="83"/>
  <c r="B233" i="83" s="1"/>
  <c r="B207" i="83"/>
  <c r="B206" i="83"/>
  <c r="B205" i="83"/>
  <c r="B155" i="83"/>
  <c r="B154" i="83"/>
  <c r="B130" i="83"/>
  <c r="B129" i="83"/>
  <c r="B51" i="83"/>
  <c r="B50" i="83"/>
  <c r="B26" i="83"/>
  <c r="B25" i="83"/>
  <c r="R194" i="103"/>
  <c r="P194" i="103"/>
  <c r="N194" i="103"/>
  <c r="L194" i="103"/>
  <c r="J194" i="103"/>
  <c r="H194" i="103"/>
  <c r="F194" i="103"/>
  <c r="D194" i="103"/>
  <c r="R193" i="103"/>
  <c r="P193" i="103"/>
  <c r="N193" i="103"/>
  <c r="L193" i="103"/>
  <c r="J193" i="103"/>
  <c r="H193" i="103"/>
  <c r="F193" i="103"/>
  <c r="D193" i="103"/>
  <c r="R192" i="103"/>
  <c r="P192" i="103"/>
  <c r="N192" i="103"/>
  <c r="L192" i="103"/>
  <c r="J192" i="103"/>
  <c r="H192" i="103"/>
  <c r="F192" i="103"/>
  <c r="D192" i="103"/>
  <c r="R191" i="103"/>
  <c r="P191" i="103"/>
  <c r="N191" i="103"/>
  <c r="L191" i="103"/>
  <c r="J191" i="103"/>
  <c r="H191" i="103"/>
  <c r="F191" i="103"/>
  <c r="D191" i="103"/>
  <c r="R190" i="103"/>
  <c r="P190" i="103"/>
  <c r="N190" i="103"/>
  <c r="L190" i="103"/>
  <c r="J190" i="103"/>
  <c r="H190" i="103"/>
  <c r="F190" i="103"/>
  <c r="D190" i="103"/>
  <c r="R189" i="103"/>
  <c r="P189" i="103"/>
  <c r="N189" i="103"/>
  <c r="L189" i="103"/>
  <c r="J189" i="103"/>
  <c r="H189" i="103"/>
  <c r="F189" i="103"/>
  <c r="D189" i="103"/>
  <c r="R188" i="103"/>
  <c r="P188" i="103"/>
  <c r="N188" i="103"/>
  <c r="L188" i="103"/>
  <c r="J188" i="103"/>
  <c r="H188" i="103"/>
  <c r="F188" i="103"/>
  <c r="D188" i="103"/>
  <c r="R187" i="103"/>
  <c r="P187" i="103"/>
  <c r="N187" i="103"/>
  <c r="L187" i="103"/>
  <c r="J187" i="103"/>
  <c r="H187" i="103"/>
  <c r="F187" i="103"/>
  <c r="D187" i="103"/>
  <c r="R186" i="103"/>
  <c r="P186" i="103"/>
  <c r="N186" i="103"/>
  <c r="L186" i="103"/>
  <c r="J186" i="103"/>
  <c r="H186" i="103"/>
  <c r="F186" i="103"/>
  <c r="D186" i="103"/>
  <c r="R185" i="103"/>
  <c r="P185" i="103"/>
  <c r="N185" i="103"/>
  <c r="L185" i="103"/>
  <c r="J185" i="103"/>
  <c r="H185" i="103"/>
  <c r="F185" i="103"/>
  <c r="D185" i="103"/>
  <c r="R184" i="103"/>
  <c r="P184" i="103"/>
  <c r="N184" i="103"/>
  <c r="L184" i="103"/>
  <c r="J184" i="103"/>
  <c r="H184" i="103"/>
  <c r="F184" i="103"/>
  <c r="D184" i="103"/>
  <c r="R183" i="103"/>
  <c r="P183" i="103"/>
  <c r="N183" i="103"/>
  <c r="L183" i="103"/>
  <c r="J183" i="103"/>
  <c r="H183" i="103"/>
  <c r="F183" i="103"/>
  <c r="D183" i="103"/>
  <c r="R182" i="103"/>
  <c r="P182" i="103"/>
  <c r="N182" i="103"/>
  <c r="L182" i="103"/>
  <c r="J182" i="103"/>
  <c r="H182" i="103"/>
  <c r="F182" i="103"/>
  <c r="D182" i="103"/>
  <c r="R181" i="103"/>
  <c r="P181" i="103"/>
  <c r="N181" i="103"/>
  <c r="L181" i="103"/>
  <c r="J181" i="103"/>
  <c r="H181" i="103"/>
  <c r="F181" i="103"/>
  <c r="D181" i="103"/>
  <c r="R180" i="103"/>
  <c r="P180" i="103"/>
  <c r="N180" i="103"/>
  <c r="L180" i="103"/>
  <c r="J180" i="103"/>
  <c r="H180" i="103"/>
  <c r="F180" i="103"/>
  <c r="D180" i="103"/>
  <c r="R179" i="103"/>
  <c r="P179" i="103"/>
  <c r="N179" i="103"/>
  <c r="L179" i="103"/>
  <c r="J179" i="103"/>
  <c r="H179" i="103"/>
  <c r="F179" i="103"/>
  <c r="D179" i="103"/>
  <c r="R178" i="103"/>
  <c r="P178" i="103"/>
  <c r="N178" i="103"/>
  <c r="L178" i="103"/>
  <c r="J178" i="103"/>
  <c r="H178" i="103"/>
  <c r="F178" i="103"/>
  <c r="D178" i="103"/>
  <c r="R177" i="103"/>
  <c r="P177" i="103"/>
  <c r="N177" i="103"/>
  <c r="L177" i="103"/>
  <c r="J177" i="103"/>
  <c r="H177" i="103"/>
  <c r="F177" i="103"/>
  <c r="D177" i="103"/>
  <c r="R176" i="103"/>
  <c r="P176" i="103"/>
  <c r="N176" i="103"/>
  <c r="L176" i="103"/>
  <c r="J176" i="103"/>
  <c r="H176" i="103"/>
  <c r="F176" i="103"/>
  <c r="D176" i="103"/>
  <c r="R162" i="103"/>
  <c r="P162" i="103"/>
  <c r="N162" i="103"/>
  <c r="L162" i="103"/>
  <c r="J162" i="103"/>
  <c r="H162" i="103"/>
  <c r="F162" i="103"/>
  <c r="D162" i="103"/>
  <c r="R161" i="103"/>
  <c r="P161" i="103"/>
  <c r="N161" i="103"/>
  <c r="L161" i="103"/>
  <c r="J161" i="103"/>
  <c r="H161" i="103"/>
  <c r="F161" i="103"/>
  <c r="D161" i="103"/>
  <c r="R160" i="103"/>
  <c r="P160" i="103"/>
  <c r="N160" i="103"/>
  <c r="L160" i="103"/>
  <c r="J160" i="103"/>
  <c r="H160" i="103"/>
  <c r="F160" i="103"/>
  <c r="D160" i="103"/>
  <c r="R159" i="103"/>
  <c r="P159" i="103"/>
  <c r="N159" i="103"/>
  <c r="L159" i="103"/>
  <c r="J159" i="103"/>
  <c r="H159" i="103"/>
  <c r="F159" i="103"/>
  <c r="D159" i="103"/>
  <c r="R158" i="103"/>
  <c r="P158" i="103"/>
  <c r="N158" i="103"/>
  <c r="L158" i="103"/>
  <c r="J158" i="103"/>
  <c r="H158" i="103"/>
  <c r="F158" i="103"/>
  <c r="D158" i="103"/>
  <c r="R157" i="103"/>
  <c r="P157" i="103"/>
  <c r="N157" i="103"/>
  <c r="L157" i="103"/>
  <c r="J157" i="103"/>
  <c r="H157" i="103"/>
  <c r="F157" i="103"/>
  <c r="D157" i="103"/>
  <c r="R156" i="103"/>
  <c r="P156" i="103"/>
  <c r="N156" i="103"/>
  <c r="L156" i="103"/>
  <c r="J156" i="103"/>
  <c r="H156" i="103"/>
  <c r="F156" i="103"/>
  <c r="D156" i="103"/>
  <c r="N155" i="103"/>
  <c r="L155" i="103"/>
  <c r="J155" i="103"/>
  <c r="H155" i="103"/>
  <c r="F155" i="103"/>
  <c r="D155" i="103"/>
  <c r="N154" i="103"/>
  <c r="L154" i="103"/>
  <c r="J154" i="103"/>
  <c r="H154" i="103"/>
  <c r="F154" i="103"/>
  <c r="D154" i="103"/>
  <c r="R153" i="103"/>
  <c r="P153" i="103"/>
  <c r="N153" i="103"/>
  <c r="L153" i="103"/>
  <c r="J153" i="103"/>
  <c r="H153" i="103"/>
  <c r="F153" i="103"/>
  <c r="D153" i="103"/>
  <c r="R152" i="103"/>
  <c r="P152" i="103"/>
  <c r="N152" i="103"/>
  <c r="L152" i="103"/>
  <c r="J152" i="103"/>
  <c r="H152" i="103"/>
  <c r="F152" i="103"/>
  <c r="D152" i="103"/>
  <c r="R151" i="103"/>
  <c r="P151" i="103"/>
  <c r="N151" i="103"/>
  <c r="L151" i="103"/>
  <c r="J151" i="103"/>
  <c r="H151" i="103"/>
  <c r="F151" i="103"/>
  <c r="D151" i="103"/>
  <c r="R150" i="103"/>
  <c r="P150" i="103"/>
  <c r="N150" i="103"/>
  <c r="L150" i="103"/>
  <c r="J150" i="103"/>
  <c r="H150" i="103"/>
  <c r="F150" i="103"/>
  <c r="D150" i="103"/>
  <c r="R149" i="103"/>
  <c r="P149" i="103"/>
  <c r="N149" i="103"/>
  <c r="L149" i="103"/>
  <c r="J149" i="103"/>
  <c r="H149" i="103"/>
  <c r="F149" i="103"/>
  <c r="D149" i="103"/>
  <c r="R148" i="103"/>
  <c r="P148" i="103"/>
  <c r="N148" i="103"/>
  <c r="L148" i="103"/>
  <c r="J148" i="103"/>
  <c r="H148" i="103"/>
  <c r="F148" i="103"/>
  <c r="D148" i="103"/>
  <c r="R147" i="103"/>
  <c r="P147" i="103"/>
  <c r="N147" i="103"/>
  <c r="L147" i="103"/>
  <c r="J147" i="103"/>
  <c r="H147" i="103"/>
  <c r="F147" i="103"/>
  <c r="D147" i="103"/>
  <c r="R146" i="103"/>
  <c r="P146" i="103"/>
  <c r="N146" i="103"/>
  <c r="L146" i="103"/>
  <c r="J146" i="103"/>
  <c r="H146" i="103"/>
  <c r="F146" i="103"/>
  <c r="D146" i="103"/>
  <c r="R145" i="103"/>
  <c r="P145" i="103"/>
  <c r="N145" i="103"/>
  <c r="L145" i="103"/>
  <c r="J145" i="103"/>
  <c r="H145" i="103"/>
  <c r="F145" i="103"/>
  <c r="D145" i="103"/>
  <c r="R144" i="103"/>
  <c r="P144" i="103"/>
  <c r="N144" i="103"/>
  <c r="L144" i="103"/>
  <c r="J144" i="103"/>
  <c r="H144" i="103"/>
  <c r="F144" i="103"/>
  <c r="D144" i="103"/>
  <c r="F129" i="103"/>
  <c r="D129" i="103"/>
  <c r="F128" i="103"/>
  <c r="D128" i="103"/>
  <c r="F127" i="103"/>
  <c r="D127" i="103"/>
  <c r="F125" i="103"/>
  <c r="D125" i="103"/>
  <c r="F124" i="103"/>
  <c r="D124" i="103"/>
  <c r="F123" i="103"/>
  <c r="D123" i="103"/>
  <c r="F122" i="103"/>
  <c r="D122" i="103"/>
  <c r="F121" i="103"/>
  <c r="D121" i="103"/>
  <c r="F120" i="103"/>
  <c r="D120" i="103"/>
  <c r="F119" i="103"/>
  <c r="D119" i="103"/>
  <c r="F117" i="103"/>
  <c r="D117" i="103"/>
  <c r="F114" i="103"/>
  <c r="D114" i="103"/>
  <c r="F113" i="103"/>
  <c r="D113" i="103"/>
  <c r="F112" i="103"/>
  <c r="D112" i="103"/>
  <c r="F111" i="103"/>
  <c r="D111" i="103"/>
  <c r="H85" i="74"/>
  <c r="F85" i="74"/>
  <c r="D85" i="74"/>
  <c r="H84" i="74"/>
  <c r="F84" i="74"/>
  <c r="D84" i="74"/>
  <c r="H83" i="74"/>
  <c r="F83" i="74"/>
  <c r="D83" i="74"/>
  <c r="H81" i="74"/>
  <c r="F81" i="74"/>
  <c r="D81" i="74"/>
  <c r="H80" i="74"/>
  <c r="F80" i="74"/>
  <c r="D80" i="74"/>
  <c r="H79" i="74"/>
  <c r="F79" i="74"/>
  <c r="D79" i="74"/>
  <c r="H78" i="74"/>
  <c r="H77" i="74"/>
  <c r="F77" i="74"/>
  <c r="D77" i="74"/>
  <c r="H76" i="74"/>
  <c r="F76" i="74"/>
  <c r="D76" i="74"/>
  <c r="H75" i="74"/>
  <c r="F75" i="74"/>
  <c r="D75" i="74"/>
  <c r="H73" i="74"/>
  <c r="F73" i="74"/>
  <c r="D73" i="74"/>
  <c r="H72" i="74"/>
  <c r="H71" i="74"/>
  <c r="F71" i="74"/>
  <c r="D71" i="74"/>
  <c r="H70" i="74"/>
  <c r="F70" i="74"/>
  <c r="D70" i="74"/>
  <c r="H69" i="74"/>
  <c r="F69" i="74"/>
  <c r="D69" i="74"/>
  <c r="H68" i="74"/>
  <c r="F68" i="74"/>
  <c r="D68" i="74"/>
  <c r="H67" i="74"/>
  <c r="F67" i="74"/>
  <c r="D67" i="74"/>
  <c r="L117" i="102"/>
  <c r="J117" i="102"/>
  <c r="H117" i="102"/>
  <c r="F117" i="102"/>
  <c r="D117" i="102"/>
  <c r="L116" i="102"/>
  <c r="J116" i="102"/>
  <c r="H116" i="102"/>
  <c r="F116" i="102"/>
  <c r="D116" i="102"/>
  <c r="L115" i="102"/>
  <c r="J115" i="102"/>
  <c r="H115" i="102"/>
  <c r="F115" i="102"/>
  <c r="D115" i="102"/>
  <c r="L113" i="102"/>
  <c r="J113" i="102"/>
  <c r="H113" i="102"/>
  <c r="F113" i="102"/>
  <c r="D113" i="102"/>
  <c r="L112" i="102"/>
  <c r="J112" i="102"/>
  <c r="H112" i="102"/>
  <c r="F112" i="102"/>
  <c r="D112" i="102"/>
  <c r="L111" i="102"/>
  <c r="J111" i="102"/>
  <c r="H111" i="102"/>
  <c r="F111" i="102"/>
  <c r="D111" i="102"/>
  <c r="L110" i="102"/>
  <c r="J110" i="102"/>
  <c r="H110" i="102"/>
  <c r="F110" i="102"/>
  <c r="D110" i="102"/>
  <c r="L109" i="102"/>
  <c r="J109" i="102"/>
  <c r="H109" i="102"/>
  <c r="F109" i="102"/>
  <c r="D109" i="102"/>
  <c r="L108" i="102"/>
  <c r="J108" i="102"/>
  <c r="H108" i="102"/>
  <c r="F108" i="102"/>
  <c r="D108" i="102"/>
  <c r="L107" i="102"/>
  <c r="J107" i="102"/>
  <c r="H107" i="102"/>
  <c r="F107" i="102"/>
  <c r="D107" i="102"/>
  <c r="L105" i="102"/>
  <c r="J105" i="102"/>
  <c r="H105" i="102"/>
  <c r="F105" i="102"/>
  <c r="D105" i="102"/>
  <c r="L102" i="102"/>
  <c r="J102" i="102"/>
  <c r="H102" i="102"/>
  <c r="F102" i="102"/>
  <c r="D102" i="102"/>
  <c r="L101" i="102"/>
  <c r="J101" i="102"/>
  <c r="H101" i="102"/>
  <c r="F101" i="102"/>
  <c r="D101" i="102"/>
  <c r="L100" i="102"/>
  <c r="J100" i="102"/>
  <c r="H100" i="102"/>
  <c r="F100" i="102"/>
  <c r="D100" i="102"/>
  <c r="L99" i="102"/>
  <c r="J99" i="102"/>
  <c r="H99" i="102"/>
  <c r="F99" i="102"/>
  <c r="D99" i="102"/>
  <c r="L87" i="102"/>
  <c r="J87" i="102"/>
  <c r="H87" i="102"/>
  <c r="F87" i="102"/>
  <c r="D87" i="102"/>
  <c r="L86" i="102"/>
  <c r="J86" i="102"/>
  <c r="H86" i="102"/>
  <c r="F86" i="102"/>
  <c r="D86" i="102"/>
  <c r="L85" i="102"/>
  <c r="J85" i="102"/>
  <c r="H85" i="102"/>
  <c r="F85" i="102"/>
  <c r="D85" i="102"/>
  <c r="L84" i="102"/>
  <c r="H84" i="102"/>
  <c r="F84" i="102"/>
  <c r="L83" i="102"/>
  <c r="J83" i="102"/>
  <c r="H83" i="102"/>
  <c r="F83" i="102"/>
  <c r="D83" i="102"/>
  <c r="L82" i="102"/>
  <c r="J82" i="102"/>
  <c r="H82" i="102"/>
  <c r="F82" i="102"/>
  <c r="D82" i="102"/>
  <c r="L81" i="102"/>
  <c r="J81" i="102"/>
  <c r="H81" i="102"/>
  <c r="F81" i="102"/>
  <c r="D81" i="102"/>
  <c r="L80" i="102"/>
  <c r="J80" i="102"/>
  <c r="H80" i="102"/>
  <c r="F80" i="102"/>
  <c r="D80" i="102"/>
  <c r="L79" i="102"/>
  <c r="J79" i="102"/>
  <c r="H79" i="102"/>
  <c r="F79" i="102"/>
  <c r="D79" i="102"/>
  <c r="L78" i="102"/>
  <c r="J78" i="102"/>
  <c r="H78" i="102"/>
  <c r="F78" i="102"/>
  <c r="D78" i="102"/>
  <c r="L77" i="102"/>
  <c r="J77" i="102"/>
  <c r="H77" i="102"/>
  <c r="F77" i="102"/>
  <c r="D77" i="102"/>
  <c r="L76" i="102"/>
  <c r="H76" i="102"/>
  <c r="F76" i="102"/>
  <c r="L75" i="102"/>
  <c r="J75" i="102"/>
  <c r="H75" i="102"/>
  <c r="F75" i="102"/>
  <c r="D75" i="102"/>
  <c r="L74" i="102"/>
  <c r="J74" i="102"/>
  <c r="H74" i="102"/>
  <c r="F74" i="102"/>
  <c r="D74" i="102"/>
  <c r="L73" i="102"/>
  <c r="J73" i="102"/>
  <c r="H73" i="102"/>
  <c r="F73" i="102"/>
  <c r="D73" i="102"/>
  <c r="L72" i="102"/>
  <c r="J72" i="102"/>
  <c r="H72" i="102"/>
  <c r="F72" i="102"/>
  <c r="D72" i="102"/>
  <c r="L71" i="102"/>
  <c r="J71" i="102"/>
  <c r="H71" i="102"/>
  <c r="F71" i="102"/>
  <c r="D71" i="102"/>
  <c r="L70" i="102"/>
  <c r="J70" i="102"/>
  <c r="H70" i="102"/>
  <c r="F70" i="102"/>
  <c r="D70" i="102"/>
  <c r="L69" i="102"/>
  <c r="J69" i="102"/>
  <c r="H69" i="102"/>
  <c r="F69" i="102"/>
  <c r="D69" i="102"/>
  <c r="AG183" i="101"/>
  <c r="AE183" i="101"/>
  <c r="AC183" i="101"/>
  <c r="AA183" i="101"/>
  <c r="Y183" i="101"/>
  <c r="W183" i="101"/>
  <c r="R183" i="101"/>
  <c r="P183" i="101"/>
  <c r="N183" i="101"/>
  <c r="L183" i="101"/>
  <c r="J183" i="101"/>
  <c r="H183" i="101"/>
  <c r="B183" i="101"/>
  <c r="E183" i="101"/>
  <c r="AG182" i="101"/>
  <c r="AE182" i="101"/>
  <c r="AC182" i="101"/>
  <c r="AA182" i="101"/>
  <c r="Y182" i="101"/>
  <c r="W182" i="101"/>
  <c r="R182" i="101"/>
  <c r="P182" i="101"/>
  <c r="N182" i="101"/>
  <c r="L182" i="101"/>
  <c r="J182" i="101"/>
  <c r="H182" i="101"/>
  <c r="B182" i="101"/>
  <c r="E182" i="101"/>
  <c r="AG181" i="101"/>
  <c r="AE181" i="101"/>
  <c r="AC181" i="101"/>
  <c r="AA181" i="101"/>
  <c r="Y181" i="101"/>
  <c r="W181" i="101"/>
  <c r="R181" i="101"/>
  <c r="P181" i="101"/>
  <c r="N181" i="101"/>
  <c r="L181" i="101"/>
  <c r="J181" i="101"/>
  <c r="H181" i="101"/>
  <c r="B181" i="101"/>
  <c r="T181" i="101"/>
  <c r="AG180" i="101"/>
  <c r="AE180" i="101"/>
  <c r="AC180" i="101"/>
  <c r="AA180" i="101"/>
  <c r="Y180" i="101"/>
  <c r="W180" i="101"/>
  <c r="R180" i="101"/>
  <c r="P180" i="101"/>
  <c r="N180" i="101"/>
  <c r="L180" i="101"/>
  <c r="J180" i="101"/>
  <c r="H180" i="101"/>
  <c r="B180" i="101"/>
  <c r="E180" i="101"/>
  <c r="AG179" i="101"/>
  <c r="AE179" i="101"/>
  <c r="AC179" i="101"/>
  <c r="AA179" i="101"/>
  <c r="Y179" i="101"/>
  <c r="W179" i="101"/>
  <c r="R179" i="101"/>
  <c r="P179" i="101"/>
  <c r="N179" i="101"/>
  <c r="L179" i="101"/>
  <c r="J179" i="101"/>
  <c r="H179" i="101"/>
  <c r="B179" i="101"/>
  <c r="E179" i="101"/>
  <c r="AG178" i="101"/>
  <c r="AE178" i="101"/>
  <c r="AC178" i="101"/>
  <c r="AA178" i="101"/>
  <c r="Y178" i="101"/>
  <c r="W178" i="101"/>
  <c r="R178" i="101"/>
  <c r="P178" i="101"/>
  <c r="N178" i="101"/>
  <c r="L178" i="101"/>
  <c r="J178" i="101"/>
  <c r="H178" i="101"/>
  <c r="B178" i="101"/>
  <c r="T178" i="101"/>
  <c r="AE177" i="101"/>
  <c r="AC177" i="101"/>
  <c r="AA177" i="101"/>
  <c r="Y177" i="101"/>
  <c r="W177" i="101"/>
  <c r="P177" i="101"/>
  <c r="N177" i="101"/>
  <c r="L177" i="101"/>
  <c r="J177" i="101"/>
  <c r="H177" i="101"/>
  <c r="B177" i="101"/>
  <c r="E177" i="101"/>
  <c r="AG176" i="101"/>
  <c r="AE176" i="101"/>
  <c r="AC176" i="101"/>
  <c r="AA176" i="101"/>
  <c r="Y176" i="101"/>
  <c r="W176" i="101"/>
  <c r="R176" i="101"/>
  <c r="P176" i="101"/>
  <c r="N176" i="101"/>
  <c r="L176" i="101"/>
  <c r="J176" i="101"/>
  <c r="H176" i="101"/>
  <c r="B176" i="101"/>
  <c r="E176" i="101"/>
  <c r="AG175" i="101"/>
  <c r="AE175" i="101"/>
  <c r="AC175" i="101"/>
  <c r="AA175" i="101"/>
  <c r="Y175" i="101"/>
  <c r="W175" i="101"/>
  <c r="R175" i="101"/>
  <c r="P175" i="101"/>
  <c r="N175" i="101"/>
  <c r="L175" i="101"/>
  <c r="J175" i="101"/>
  <c r="H175" i="101"/>
  <c r="B175" i="101"/>
  <c r="T175" i="101"/>
  <c r="AG174" i="101"/>
  <c r="AE174" i="101"/>
  <c r="AC174" i="101"/>
  <c r="AA174" i="101"/>
  <c r="Y174" i="101"/>
  <c r="W174" i="101"/>
  <c r="R174" i="101"/>
  <c r="P174" i="101"/>
  <c r="N174" i="101"/>
  <c r="L174" i="101"/>
  <c r="J174" i="101"/>
  <c r="H174" i="101"/>
  <c r="B174" i="101"/>
  <c r="E174" i="101"/>
  <c r="AG173" i="101"/>
  <c r="AE173" i="101"/>
  <c r="AC173" i="101"/>
  <c r="AA173" i="101"/>
  <c r="Y173" i="101"/>
  <c r="W173" i="101"/>
  <c r="R173" i="101"/>
  <c r="P173" i="101"/>
  <c r="N173" i="101"/>
  <c r="L173" i="101"/>
  <c r="J173" i="101"/>
  <c r="H173" i="101"/>
  <c r="B173" i="101"/>
  <c r="E173" i="101"/>
  <c r="AE172" i="101"/>
  <c r="AC172" i="101"/>
  <c r="AA172" i="101"/>
  <c r="Y172" i="101"/>
  <c r="W172" i="101"/>
  <c r="B172" i="101"/>
  <c r="T172" i="101"/>
  <c r="P172" i="101"/>
  <c r="N172" i="101"/>
  <c r="L172" i="101"/>
  <c r="J172" i="101"/>
  <c r="H172" i="101"/>
  <c r="E172" i="101"/>
  <c r="AG171" i="101"/>
  <c r="AE171" i="101"/>
  <c r="AC171" i="101"/>
  <c r="AA171" i="101"/>
  <c r="Y171" i="101"/>
  <c r="W171" i="101"/>
  <c r="R171" i="101"/>
  <c r="P171" i="101"/>
  <c r="N171" i="101"/>
  <c r="L171" i="101"/>
  <c r="J171" i="101"/>
  <c r="H171" i="101"/>
  <c r="B171" i="101"/>
  <c r="E171" i="101"/>
  <c r="AG170" i="101"/>
  <c r="AE170" i="101"/>
  <c r="AC170" i="101"/>
  <c r="AA170" i="101"/>
  <c r="Y170" i="101"/>
  <c r="W170" i="101"/>
  <c r="R170" i="101"/>
  <c r="P170" i="101"/>
  <c r="N170" i="101"/>
  <c r="L170" i="101"/>
  <c r="J170" i="101"/>
  <c r="H170" i="101"/>
  <c r="B170" i="101"/>
  <c r="T170" i="101"/>
  <c r="AG169" i="101"/>
  <c r="AE169" i="101"/>
  <c r="AC169" i="101"/>
  <c r="AA169" i="101"/>
  <c r="Y169" i="101"/>
  <c r="W169" i="101"/>
  <c r="R169" i="101"/>
  <c r="P169" i="101"/>
  <c r="N169" i="101"/>
  <c r="L169" i="101"/>
  <c r="J169" i="101"/>
  <c r="H169" i="101"/>
  <c r="B169" i="101"/>
  <c r="T169" i="101"/>
  <c r="AG168" i="101"/>
  <c r="AE168" i="101"/>
  <c r="AC168" i="101"/>
  <c r="AA168" i="101"/>
  <c r="Y168" i="101"/>
  <c r="W168" i="101"/>
  <c r="R168" i="101"/>
  <c r="P168" i="101"/>
  <c r="N168" i="101"/>
  <c r="L168" i="101"/>
  <c r="J168" i="101"/>
  <c r="H168" i="101"/>
  <c r="B168" i="101"/>
  <c r="E168" i="101"/>
  <c r="AG167" i="101"/>
  <c r="AE167" i="101"/>
  <c r="AC167" i="101"/>
  <c r="AA167" i="101"/>
  <c r="Y167" i="101"/>
  <c r="W167" i="101"/>
  <c r="R167" i="101"/>
  <c r="P167" i="101"/>
  <c r="N167" i="101"/>
  <c r="L167" i="101"/>
  <c r="J167" i="101"/>
  <c r="H167" i="101"/>
  <c r="B167" i="101"/>
  <c r="E167" i="101"/>
  <c r="AG166" i="101"/>
  <c r="AE166" i="101"/>
  <c r="AC166" i="101"/>
  <c r="AA166" i="101"/>
  <c r="Y166" i="101"/>
  <c r="W166" i="101"/>
  <c r="R166" i="101"/>
  <c r="P166" i="101"/>
  <c r="N166" i="101"/>
  <c r="L166" i="101"/>
  <c r="J166" i="101"/>
  <c r="H166" i="101"/>
  <c r="B166" i="101"/>
  <c r="T166" i="101"/>
  <c r="AG165" i="101"/>
  <c r="AE165" i="101"/>
  <c r="AC165" i="101"/>
  <c r="AA165" i="101"/>
  <c r="Y165" i="101"/>
  <c r="W165" i="101"/>
  <c r="R165" i="101"/>
  <c r="P165" i="101"/>
  <c r="N165" i="101"/>
  <c r="L165" i="101"/>
  <c r="J165" i="101"/>
  <c r="H165" i="101"/>
  <c r="B165" i="101"/>
  <c r="T165" i="101"/>
  <c r="AG153" i="101"/>
  <c r="AE153" i="101"/>
  <c r="AC153" i="101"/>
  <c r="AA153" i="101"/>
  <c r="Y153" i="101"/>
  <c r="W153" i="101"/>
  <c r="T153" i="101"/>
  <c r="R153" i="101"/>
  <c r="P153" i="101"/>
  <c r="L153" i="101"/>
  <c r="J153" i="101"/>
  <c r="H153" i="101"/>
  <c r="E153" i="101"/>
  <c r="AG152" i="101"/>
  <c r="AE152" i="101"/>
  <c r="AC152" i="101"/>
  <c r="AA152" i="101"/>
  <c r="Y152" i="101"/>
  <c r="W152" i="101"/>
  <c r="T152" i="101"/>
  <c r="R152" i="101"/>
  <c r="P152" i="101"/>
  <c r="L152" i="101"/>
  <c r="J152" i="101"/>
  <c r="H152" i="101"/>
  <c r="E152" i="101"/>
  <c r="AG151" i="101"/>
  <c r="AE151" i="101"/>
  <c r="AC151" i="101"/>
  <c r="AA151" i="101"/>
  <c r="Y151" i="101"/>
  <c r="W151" i="101"/>
  <c r="T151" i="101"/>
  <c r="R151" i="101"/>
  <c r="P151" i="101"/>
  <c r="L151" i="101"/>
  <c r="J151" i="101"/>
  <c r="H151" i="101"/>
  <c r="E151" i="101"/>
  <c r="AG150" i="101"/>
  <c r="AE150" i="101"/>
  <c r="AC150" i="101"/>
  <c r="AA150" i="101"/>
  <c r="Y150" i="101"/>
  <c r="W150" i="101"/>
  <c r="T150" i="101"/>
  <c r="R150" i="101"/>
  <c r="P150" i="101"/>
  <c r="L150" i="101"/>
  <c r="J150" i="101"/>
  <c r="H150" i="101"/>
  <c r="E150" i="101"/>
  <c r="AG149" i="101"/>
  <c r="AE149" i="101"/>
  <c r="AC149" i="101"/>
  <c r="AA149" i="101"/>
  <c r="Y149" i="101"/>
  <c r="W149" i="101"/>
  <c r="T149" i="101"/>
  <c r="R149" i="101"/>
  <c r="P149" i="101"/>
  <c r="L149" i="101"/>
  <c r="J149" i="101"/>
  <c r="H149" i="101"/>
  <c r="E149" i="101"/>
  <c r="AG148" i="101"/>
  <c r="AE148" i="101"/>
  <c r="AC148" i="101"/>
  <c r="AA148" i="101"/>
  <c r="Y148" i="101"/>
  <c r="W148" i="101"/>
  <c r="T148" i="101"/>
  <c r="R148" i="101"/>
  <c r="P148" i="101"/>
  <c r="L148" i="101"/>
  <c r="J148" i="101"/>
  <c r="H148" i="101"/>
  <c r="E148" i="101"/>
  <c r="AG147" i="101"/>
  <c r="AE147" i="101"/>
  <c r="AC147" i="101"/>
  <c r="AA147" i="101"/>
  <c r="Y147" i="101"/>
  <c r="W147" i="101"/>
  <c r="T147" i="101"/>
  <c r="R147" i="101"/>
  <c r="P147" i="101"/>
  <c r="L147" i="101"/>
  <c r="J147" i="101"/>
  <c r="H147" i="101"/>
  <c r="E147" i="101"/>
  <c r="AG146" i="101"/>
  <c r="AE146" i="101"/>
  <c r="AC146" i="101"/>
  <c r="AA146" i="101"/>
  <c r="Y146" i="101"/>
  <c r="W146" i="101"/>
  <c r="T146" i="101"/>
  <c r="R146" i="101"/>
  <c r="P146" i="101"/>
  <c r="L146" i="101"/>
  <c r="J146" i="101"/>
  <c r="H146" i="101"/>
  <c r="E146" i="101"/>
  <c r="AG145" i="101"/>
  <c r="AE145" i="101"/>
  <c r="AC145" i="101"/>
  <c r="AA145" i="101"/>
  <c r="Y145" i="101"/>
  <c r="W145" i="101"/>
  <c r="T145" i="101"/>
  <c r="R145" i="101"/>
  <c r="P145" i="101"/>
  <c r="L145" i="101"/>
  <c r="J145" i="101"/>
  <c r="H145" i="101"/>
  <c r="E145" i="101"/>
  <c r="AG144" i="101"/>
  <c r="AE144" i="101"/>
  <c r="AC144" i="101"/>
  <c r="AA144" i="101"/>
  <c r="Y144" i="101"/>
  <c r="W144" i="101"/>
  <c r="T144" i="101"/>
  <c r="R144" i="101"/>
  <c r="P144" i="101"/>
  <c r="L144" i="101"/>
  <c r="J144" i="101"/>
  <c r="H144" i="101"/>
  <c r="E144" i="101"/>
  <c r="AG143" i="101"/>
  <c r="AE143" i="101"/>
  <c r="AC143" i="101"/>
  <c r="AA143" i="101"/>
  <c r="Y143" i="101"/>
  <c r="W143" i="101"/>
  <c r="T143" i="101"/>
  <c r="R143" i="101"/>
  <c r="P143" i="101"/>
  <c r="L143" i="101"/>
  <c r="J143" i="101"/>
  <c r="H143" i="101"/>
  <c r="E143" i="101"/>
  <c r="AG142" i="101"/>
  <c r="AE142" i="101"/>
  <c r="AC142" i="101"/>
  <c r="AA142" i="101"/>
  <c r="Y142" i="101"/>
  <c r="W142" i="101"/>
  <c r="T142" i="101"/>
  <c r="R142" i="101"/>
  <c r="P142" i="101"/>
  <c r="L142" i="101"/>
  <c r="J142" i="101"/>
  <c r="H142" i="101"/>
  <c r="E142" i="101"/>
  <c r="AG141" i="101"/>
  <c r="AE141" i="101"/>
  <c r="AC141" i="101"/>
  <c r="AA141" i="101"/>
  <c r="Y141" i="101"/>
  <c r="W141" i="101"/>
  <c r="T141" i="101"/>
  <c r="R141" i="101"/>
  <c r="P141" i="101"/>
  <c r="L141" i="101"/>
  <c r="J141" i="101"/>
  <c r="H141" i="101"/>
  <c r="E141" i="101"/>
  <c r="AG140" i="101"/>
  <c r="AE140" i="101"/>
  <c r="AC140" i="101"/>
  <c r="AA140" i="101"/>
  <c r="Y140" i="101"/>
  <c r="W140" i="101"/>
  <c r="T140" i="101"/>
  <c r="R140" i="101"/>
  <c r="P140" i="101"/>
  <c r="L140" i="101"/>
  <c r="J140" i="101"/>
  <c r="H140" i="101"/>
  <c r="E140" i="101"/>
  <c r="AG139" i="101"/>
  <c r="AE139" i="101"/>
  <c r="AC139" i="101"/>
  <c r="AA139" i="101"/>
  <c r="Y139" i="101"/>
  <c r="W139" i="101"/>
  <c r="T139" i="101"/>
  <c r="R139" i="101"/>
  <c r="P139" i="101"/>
  <c r="L139" i="101"/>
  <c r="J139" i="101"/>
  <c r="H139" i="101"/>
  <c r="E139" i="101"/>
  <c r="AG138" i="101"/>
  <c r="AE138" i="101"/>
  <c r="AC138" i="101"/>
  <c r="AA138" i="101"/>
  <c r="Y138" i="101"/>
  <c r="W138" i="101"/>
  <c r="T138" i="101"/>
  <c r="R138" i="101"/>
  <c r="P138" i="101"/>
  <c r="L138" i="101"/>
  <c r="J138" i="101"/>
  <c r="H138" i="101"/>
  <c r="E138" i="101"/>
  <c r="AG137" i="101"/>
  <c r="AE137" i="101"/>
  <c r="AC137" i="101"/>
  <c r="AA137" i="101"/>
  <c r="Y137" i="101"/>
  <c r="W137" i="101"/>
  <c r="T137" i="101"/>
  <c r="R137" i="101"/>
  <c r="P137" i="101"/>
  <c r="L137" i="101"/>
  <c r="J137" i="101"/>
  <c r="H137" i="101"/>
  <c r="E137" i="101"/>
  <c r="AG136" i="101"/>
  <c r="AE136" i="101"/>
  <c r="AC136" i="101"/>
  <c r="AA136" i="101"/>
  <c r="Y136" i="101"/>
  <c r="W136" i="101"/>
  <c r="T136" i="101"/>
  <c r="R136" i="101"/>
  <c r="P136" i="101"/>
  <c r="L136" i="101"/>
  <c r="J136" i="101"/>
  <c r="H136" i="101"/>
  <c r="E136" i="101"/>
  <c r="AG135" i="101"/>
  <c r="AE135" i="101"/>
  <c r="AC135" i="101"/>
  <c r="AA135" i="101"/>
  <c r="Y135" i="101"/>
  <c r="W135" i="101"/>
  <c r="T135" i="101"/>
  <c r="R135" i="101"/>
  <c r="P135" i="101"/>
  <c r="L135" i="101"/>
  <c r="J135" i="101"/>
  <c r="H135" i="101"/>
  <c r="E135" i="101"/>
  <c r="M122" i="101"/>
  <c r="S122" i="101"/>
  <c r="D122" i="101"/>
  <c r="M121" i="101"/>
  <c r="S121" i="101"/>
  <c r="Q121" i="101"/>
  <c r="D121" i="101"/>
  <c r="J121" i="101"/>
  <c r="M120" i="101"/>
  <c r="S120" i="101"/>
  <c r="D120" i="101"/>
  <c r="H120" i="101"/>
  <c r="M118" i="101"/>
  <c r="U118" i="101"/>
  <c r="Q118" i="101"/>
  <c r="S118" i="101"/>
  <c r="D118" i="101"/>
  <c r="L118" i="101"/>
  <c r="H118" i="101"/>
  <c r="J118" i="101"/>
  <c r="M117" i="101"/>
  <c r="U117" i="101"/>
  <c r="D117" i="101"/>
  <c r="J117" i="101"/>
  <c r="M116" i="101"/>
  <c r="Q116" i="101"/>
  <c r="D116" i="101"/>
  <c r="B116" i="101"/>
  <c r="M115" i="101"/>
  <c r="U115" i="101"/>
  <c r="D115" i="101"/>
  <c r="H115" i="101"/>
  <c r="M114" i="101"/>
  <c r="S114" i="101"/>
  <c r="U114" i="101"/>
  <c r="D114" i="101"/>
  <c r="L114" i="101"/>
  <c r="M113" i="101"/>
  <c r="S113" i="101"/>
  <c r="D113" i="101"/>
  <c r="B113" i="101"/>
  <c r="M112" i="101"/>
  <c r="U112" i="101"/>
  <c r="Q112" i="101"/>
  <c r="D112" i="101"/>
  <c r="J112" i="101"/>
  <c r="M110" i="101"/>
  <c r="D110" i="101"/>
  <c r="H110" i="101"/>
  <c r="M107" i="101"/>
  <c r="U107" i="101"/>
  <c r="D107" i="101"/>
  <c r="B107" i="101"/>
  <c r="N107" i="101"/>
  <c r="M106" i="101"/>
  <c r="U106" i="101"/>
  <c r="D106" i="101"/>
  <c r="L106" i="101"/>
  <c r="M105" i="101"/>
  <c r="S105" i="101"/>
  <c r="D105" i="101"/>
  <c r="M104" i="101"/>
  <c r="U104" i="101"/>
  <c r="D104" i="101"/>
  <c r="J104" i="101"/>
  <c r="M91" i="101"/>
  <c r="U91" i="101"/>
  <c r="D91" i="101"/>
  <c r="L91" i="101"/>
  <c r="M90" i="101"/>
  <c r="Q90" i="101"/>
  <c r="S90" i="101"/>
  <c r="D90" i="101"/>
  <c r="L90" i="101"/>
  <c r="M89" i="101"/>
  <c r="Q89" i="101"/>
  <c r="D89" i="101"/>
  <c r="H89" i="101"/>
  <c r="M87" i="101"/>
  <c r="U87" i="101"/>
  <c r="D87" i="101"/>
  <c r="L87" i="101"/>
  <c r="M86" i="101"/>
  <c r="U86" i="101"/>
  <c r="D86" i="101"/>
  <c r="L86" i="101"/>
  <c r="M85" i="101"/>
  <c r="U85" i="101"/>
  <c r="D85" i="101"/>
  <c r="E85" i="101"/>
  <c r="M84" i="101"/>
  <c r="U84" i="101"/>
  <c r="D84" i="101"/>
  <c r="J84" i="101"/>
  <c r="M83" i="101"/>
  <c r="Q83" i="101"/>
  <c r="S83" i="101"/>
  <c r="D83" i="101"/>
  <c r="J83" i="101"/>
  <c r="M82" i="101"/>
  <c r="U82" i="101"/>
  <c r="D82" i="101"/>
  <c r="L82" i="101"/>
  <c r="M81" i="101"/>
  <c r="S81" i="101"/>
  <c r="D81" i="101"/>
  <c r="L81" i="101"/>
  <c r="M79" i="101"/>
  <c r="S79" i="101"/>
  <c r="Q79" i="101"/>
  <c r="D79" i="101"/>
  <c r="L79" i="101"/>
  <c r="H79" i="101"/>
  <c r="U78" i="101"/>
  <c r="S78" i="101"/>
  <c r="Q78" i="101"/>
  <c r="L78" i="101"/>
  <c r="J78" i="101"/>
  <c r="H78" i="101"/>
  <c r="E78" i="101"/>
  <c r="U77" i="101"/>
  <c r="S77" i="101"/>
  <c r="Q77" i="101"/>
  <c r="L77" i="101"/>
  <c r="J77" i="101"/>
  <c r="H77" i="101"/>
  <c r="E77" i="101"/>
  <c r="M76" i="101"/>
  <c r="S76" i="101"/>
  <c r="D76" i="101"/>
  <c r="L76" i="101"/>
  <c r="M75" i="101"/>
  <c r="Q75" i="101"/>
  <c r="D75" i="101"/>
  <c r="J75" i="101"/>
  <c r="H75" i="101"/>
  <c r="M74" i="101"/>
  <c r="U74" i="101"/>
  <c r="D74" i="101"/>
  <c r="L74" i="101"/>
  <c r="M73" i="101"/>
  <c r="U73" i="101"/>
  <c r="D73" i="101"/>
  <c r="L73" i="101"/>
  <c r="M60" i="101"/>
  <c r="U60" i="101"/>
  <c r="D60" i="101"/>
  <c r="J60" i="101"/>
  <c r="M59" i="101"/>
  <c r="U59" i="101"/>
  <c r="D59" i="101"/>
  <c r="L59" i="101"/>
  <c r="M58" i="101"/>
  <c r="N58" i="101"/>
  <c r="D58" i="101"/>
  <c r="E58" i="101"/>
  <c r="H58" i="101"/>
  <c r="M56" i="101"/>
  <c r="S56" i="101"/>
  <c r="D56" i="101"/>
  <c r="L56" i="101"/>
  <c r="M55" i="101"/>
  <c r="U55" i="101"/>
  <c r="D55" i="101"/>
  <c r="J55" i="101"/>
  <c r="M54" i="101"/>
  <c r="U54" i="101"/>
  <c r="D54" i="101"/>
  <c r="L54" i="101"/>
  <c r="M53" i="101"/>
  <c r="U53" i="101"/>
  <c r="Q53" i="101"/>
  <c r="N53" i="101"/>
  <c r="D53" i="101"/>
  <c r="H53" i="101"/>
  <c r="M52" i="101"/>
  <c r="S52" i="101"/>
  <c r="D52" i="101"/>
  <c r="L52" i="101"/>
  <c r="M51" i="101"/>
  <c r="U51" i="101"/>
  <c r="D51" i="101"/>
  <c r="J51" i="101"/>
  <c r="M50" i="101"/>
  <c r="Q50" i="101"/>
  <c r="U50" i="101"/>
  <c r="D50" i="101"/>
  <c r="L50" i="101"/>
  <c r="M48" i="101"/>
  <c r="N48" i="101"/>
  <c r="D48" i="101"/>
  <c r="H48" i="101"/>
  <c r="M47" i="101"/>
  <c r="S47" i="101"/>
  <c r="D47" i="101"/>
  <c r="J47" i="101"/>
  <c r="H47" i="101"/>
  <c r="M46" i="101"/>
  <c r="U46" i="101"/>
  <c r="D46" i="101"/>
  <c r="J46" i="101"/>
  <c r="M45" i="101"/>
  <c r="U45" i="101"/>
  <c r="D45" i="101"/>
  <c r="L45" i="101"/>
  <c r="M44" i="101"/>
  <c r="Q44" i="101"/>
  <c r="N44" i="101"/>
  <c r="D44" i="101"/>
  <c r="H44" i="101"/>
  <c r="M43" i="101"/>
  <c r="S43" i="101"/>
  <c r="D43" i="101"/>
  <c r="J43" i="101"/>
  <c r="E43" i="101"/>
  <c r="L43" i="101"/>
  <c r="M42" i="101"/>
  <c r="U42" i="101"/>
  <c r="D42" i="101"/>
  <c r="J42" i="101"/>
  <c r="U29" i="101"/>
  <c r="S29" i="101"/>
  <c r="Q29" i="101"/>
  <c r="D29" i="101"/>
  <c r="J29" i="101"/>
  <c r="U28" i="101"/>
  <c r="S28" i="101"/>
  <c r="Q28" i="101"/>
  <c r="D28" i="101"/>
  <c r="L28" i="101"/>
  <c r="U27" i="101"/>
  <c r="S27" i="101"/>
  <c r="Q27" i="101"/>
  <c r="D27" i="101"/>
  <c r="H27" i="101"/>
  <c r="B27" i="101"/>
  <c r="N27" i="101"/>
  <c r="U25" i="101"/>
  <c r="S25" i="101"/>
  <c r="Q25" i="101"/>
  <c r="D25" i="101"/>
  <c r="H25" i="101"/>
  <c r="U24" i="101"/>
  <c r="S24" i="101"/>
  <c r="Q24" i="101"/>
  <c r="D24" i="101"/>
  <c r="L24" i="101"/>
  <c r="J24" i="101"/>
  <c r="U23" i="101"/>
  <c r="S23" i="101"/>
  <c r="Q23" i="101"/>
  <c r="D23" i="101"/>
  <c r="L23" i="101"/>
  <c r="U22" i="101"/>
  <c r="S22" i="101"/>
  <c r="Q22" i="101"/>
  <c r="D22" i="101"/>
  <c r="B22" i="101"/>
  <c r="N22" i="101"/>
  <c r="U21" i="101"/>
  <c r="S21" i="101"/>
  <c r="Q21" i="101"/>
  <c r="D21" i="101"/>
  <c r="L21" i="101"/>
  <c r="U20" i="101"/>
  <c r="S20" i="101"/>
  <c r="Q20" i="101"/>
  <c r="D20" i="101"/>
  <c r="J20" i="101"/>
  <c r="U19" i="101"/>
  <c r="S19" i="101"/>
  <c r="Q19" i="101"/>
  <c r="D19" i="101"/>
  <c r="L19" i="101"/>
  <c r="U17" i="101"/>
  <c r="S17" i="101"/>
  <c r="Q17" i="101"/>
  <c r="D17" i="101"/>
  <c r="B17" i="101"/>
  <c r="N17" i="101"/>
  <c r="U16" i="101"/>
  <c r="S16" i="101"/>
  <c r="Q16" i="101"/>
  <c r="D16" i="101"/>
  <c r="B16" i="101"/>
  <c r="N16" i="101"/>
  <c r="U15" i="101"/>
  <c r="S15" i="101"/>
  <c r="Q15" i="101"/>
  <c r="D15" i="101"/>
  <c r="J15" i="101"/>
  <c r="U14" i="101"/>
  <c r="S14" i="101"/>
  <c r="Q14" i="101"/>
  <c r="D14" i="101"/>
  <c r="L14" i="101"/>
  <c r="U13" i="101"/>
  <c r="S13" i="101"/>
  <c r="Q13" i="101"/>
  <c r="D13" i="101"/>
  <c r="B13" i="101"/>
  <c r="N13" i="101"/>
  <c r="U12" i="101"/>
  <c r="S12" i="101"/>
  <c r="Q12" i="101"/>
  <c r="D12" i="101"/>
  <c r="B12" i="101"/>
  <c r="N12" i="101"/>
  <c r="U11" i="101"/>
  <c r="S11" i="101"/>
  <c r="Q11" i="101"/>
  <c r="D11" i="101"/>
  <c r="J11" i="101"/>
  <c r="F117" i="73"/>
  <c r="D117" i="73"/>
  <c r="F116" i="73"/>
  <c r="D116" i="73"/>
  <c r="F115" i="73"/>
  <c r="D115" i="73"/>
  <c r="F113" i="73"/>
  <c r="D113" i="73"/>
  <c r="F112" i="73"/>
  <c r="D112" i="73"/>
  <c r="F111" i="73"/>
  <c r="D111" i="73"/>
  <c r="F110" i="73"/>
  <c r="D110" i="73"/>
  <c r="F109" i="73"/>
  <c r="D109" i="73"/>
  <c r="F108" i="73"/>
  <c r="D108" i="73"/>
  <c r="F107" i="73"/>
  <c r="D107" i="73"/>
  <c r="F105" i="73"/>
  <c r="D105" i="73"/>
  <c r="F102" i="73"/>
  <c r="D102" i="73"/>
  <c r="F101" i="73"/>
  <c r="D101" i="73"/>
  <c r="F100" i="73"/>
  <c r="D100" i="73"/>
  <c r="F99" i="73"/>
  <c r="F87" i="73"/>
  <c r="D87" i="73"/>
  <c r="F86" i="73"/>
  <c r="D86" i="73"/>
  <c r="F85" i="73"/>
  <c r="D85" i="73"/>
  <c r="F83" i="73"/>
  <c r="D83" i="73"/>
  <c r="F82" i="73"/>
  <c r="D82" i="73"/>
  <c r="F81" i="73"/>
  <c r="D81" i="73"/>
  <c r="F80" i="73"/>
  <c r="D80" i="73"/>
  <c r="F79" i="73"/>
  <c r="D79" i="73"/>
  <c r="F78" i="73"/>
  <c r="D78" i="73"/>
  <c r="F77" i="73"/>
  <c r="D77" i="73"/>
  <c r="F75" i="73"/>
  <c r="D75" i="73"/>
  <c r="F74" i="73"/>
  <c r="D74" i="73"/>
  <c r="F73" i="73"/>
  <c r="D73" i="73"/>
  <c r="F72" i="73"/>
  <c r="D72" i="73"/>
  <c r="F71" i="73"/>
  <c r="D71" i="73"/>
  <c r="F70" i="73"/>
  <c r="D70" i="73"/>
  <c r="F69" i="73"/>
  <c r="D69" i="73"/>
  <c r="L29" i="101"/>
  <c r="H43" i="101"/>
  <c r="U44" i="101"/>
  <c r="L47" i="101"/>
  <c r="L58" i="101"/>
  <c r="L75" i="101"/>
  <c r="H87" i="101"/>
  <c r="U90" i="101"/>
  <c r="L110" i="101"/>
  <c r="H117" i="101"/>
  <c r="B122" i="101"/>
  <c r="J73" i="101"/>
  <c r="L15" i="101"/>
  <c r="U47" i="101"/>
  <c r="E56" i="101"/>
  <c r="E59" i="101"/>
  <c r="E82" i="101"/>
  <c r="H107" i="101"/>
  <c r="J115" i="101"/>
  <c r="J120" i="101"/>
  <c r="B46" i="106"/>
  <c r="L117" i="101"/>
  <c r="J45" i="101"/>
  <c r="S75" i="101"/>
  <c r="J91" i="101"/>
  <c r="J44" i="101"/>
  <c r="E54" i="101"/>
  <c r="J56" i="101"/>
  <c r="H59" i="101"/>
  <c r="J79" i="101"/>
  <c r="Q85" i="101"/>
  <c r="S89" i="101"/>
  <c r="L107" i="101"/>
  <c r="B18" i="104"/>
  <c r="B199" i="106"/>
  <c r="H12" i="101"/>
  <c r="H24" i="101"/>
  <c r="L44" i="101"/>
  <c r="L48" i="101"/>
  <c r="H54" i="101"/>
  <c r="N47" i="101"/>
  <c r="L12" i="101"/>
  <c r="N52" i="101"/>
  <c r="J54" i="101"/>
  <c r="Q59" i="101"/>
  <c r="B105" i="101"/>
  <c r="Q107" i="101"/>
  <c r="D142" i="94"/>
  <c r="B192" i="107"/>
  <c r="B35" i="107"/>
  <c r="E52" i="101"/>
  <c r="E86" i="101"/>
  <c r="E175" i="101"/>
  <c r="E16" i="101"/>
  <c r="H20" i="101"/>
  <c r="U43" i="101"/>
  <c r="E50" i="101"/>
  <c r="H52" i="101"/>
  <c r="J53" i="101"/>
  <c r="Q58" i="101"/>
  <c r="J86" i="101"/>
  <c r="J89" i="101"/>
  <c r="Q106" i="101"/>
  <c r="L112" i="101"/>
  <c r="Q117" i="101"/>
  <c r="U120" i="101"/>
  <c r="B16" i="107"/>
  <c r="F135" i="94"/>
  <c r="F143" i="94"/>
  <c r="L25" i="101"/>
  <c r="U48" i="101"/>
  <c r="U110" i="101"/>
  <c r="U113" i="101"/>
  <c r="Q120" i="101"/>
  <c r="E166" i="101"/>
  <c r="H13" i="101"/>
  <c r="H16" i="101"/>
  <c r="L20" i="101"/>
  <c r="E45" i="101"/>
  <c r="E47" i="101"/>
  <c r="E48" i="101"/>
  <c r="H50" i="101"/>
  <c r="J52" i="101"/>
  <c r="L53" i="101"/>
  <c r="N56" i="101"/>
  <c r="U58" i="101"/>
  <c r="Q76" i="101"/>
  <c r="Q81" i="101"/>
  <c r="E83" i="101"/>
  <c r="H85" i="101"/>
  <c r="L89" i="101"/>
  <c r="E91" i="101"/>
  <c r="H105" i="101"/>
  <c r="S116" i="101"/>
  <c r="B118" i="101"/>
  <c r="E118" i="101"/>
  <c r="B120" i="101"/>
  <c r="U122" i="101"/>
  <c r="J106" i="101"/>
  <c r="E53" i="101"/>
  <c r="S82" i="101"/>
  <c r="H116" i="101"/>
  <c r="J122" i="101"/>
  <c r="E169" i="101"/>
  <c r="E12" i="101"/>
  <c r="H15" i="101"/>
  <c r="L16" i="101"/>
  <c r="E44" i="101"/>
  <c r="H45" i="101"/>
  <c r="J48" i="101"/>
  <c r="Q54" i="101"/>
  <c r="U56" i="101"/>
  <c r="E73" i="101"/>
  <c r="E75" i="101"/>
  <c r="U76" i="101"/>
  <c r="E79" i="101"/>
  <c r="U81" i="101"/>
  <c r="L83" i="101"/>
  <c r="L85" i="101"/>
  <c r="Q86" i="101"/>
  <c r="H91" i="101"/>
  <c r="E107" i="101"/>
  <c r="J110" i="101"/>
  <c r="S112" i="101"/>
  <c r="B117" i="101"/>
  <c r="E117" i="101"/>
  <c r="L121" i="101"/>
  <c r="H21" i="101"/>
  <c r="N43" i="101"/>
  <c r="H74" i="101"/>
  <c r="E89" i="101"/>
  <c r="B25" i="101"/>
  <c r="N25" i="101"/>
  <c r="B106" i="101"/>
  <c r="E106" i="101"/>
  <c r="B224" i="106"/>
  <c r="L11" i="101"/>
  <c r="B21" i="101"/>
  <c r="N21" i="101"/>
  <c r="H22" i="101"/>
  <c r="Q45" i="101"/>
  <c r="Q48" i="101"/>
  <c r="U52" i="101"/>
  <c r="J58" i="101"/>
  <c r="Q73" i="101"/>
  <c r="H82" i="101"/>
  <c r="U83" i="101"/>
  <c r="S85" i="101"/>
  <c r="S91" i="101"/>
  <c r="H106" i="101"/>
  <c r="Q110" i="101"/>
  <c r="J113" i="101"/>
  <c r="L120" i="101"/>
  <c r="U121" i="101"/>
  <c r="E170" i="101"/>
  <c r="E178" i="101"/>
  <c r="E181" i="101"/>
  <c r="B95" i="104"/>
  <c r="B247" i="106"/>
  <c r="H17" i="101"/>
  <c r="B110" i="101"/>
  <c r="N110" i="101"/>
  <c r="B22" i="106"/>
  <c r="D130" i="94"/>
  <c r="D138" i="94"/>
  <c r="D132" i="94"/>
  <c r="D140" i="94"/>
  <c r="D133" i="94"/>
  <c r="D141" i="94"/>
  <c r="D144" i="94"/>
  <c r="D131" i="94"/>
  <c r="D139" i="94"/>
  <c r="D147" i="94"/>
  <c r="E113" i="101"/>
  <c r="N113" i="101"/>
  <c r="E122" i="101"/>
  <c r="N122" i="101"/>
  <c r="J12" i="101"/>
  <c r="E13" i="101"/>
  <c r="B14" i="101"/>
  <c r="N14" i="101"/>
  <c r="J16" i="101"/>
  <c r="E17" i="101"/>
  <c r="B19" i="101"/>
  <c r="N19" i="101"/>
  <c r="J21" i="101"/>
  <c r="E22" i="101"/>
  <c r="B23" i="101"/>
  <c r="N23" i="101"/>
  <c r="J25" i="101"/>
  <c r="E27" i="101"/>
  <c r="B28" i="101"/>
  <c r="N28" i="101"/>
  <c r="L42" i="101"/>
  <c r="S44" i="101"/>
  <c r="N45" i="101"/>
  <c r="L46" i="101"/>
  <c r="S48" i="101"/>
  <c r="N50" i="101"/>
  <c r="L51" i="101"/>
  <c r="S53" i="101"/>
  <c r="N54" i="101"/>
  <c r="L55" i="101"/>
  <c r="H56" i="101"/>
  <c r="S58" i="101"/>
  <c r="N59" i="101"/>
  <c r="L60" i="101"/>
  <c r="H73" i="101"/>
  <c r="E74" i="101"/>
  <c r="U75" i="101"/>
  <c r="U79" i="101"/>
  <c r="Q82" i="101"/>
  <c r="L84" i="101"/>
  <c r="J85" i="101"/>
  <c r="H86" i="101"/>
  <c r="E87" i="101"/>
  <c r="U89" i="101"/>
  <c r="Q91" i="101"/>
  <c r="L104" i="101"/>
  <c r="E105" i="101"/>
  <c r="U105" i="101"/>
  <c r="N106" i="101"/>
  <c r="J107" i="101"/>
  <c r="S110" i="101"/>
  <c r="H113" i="101"/>
  <c r="B114" i="101"/>
  <c r="N114" i="101"/>
  <c r="Q114" i="101"/>
  <c r="L115" i="101"/>
  <c r="E116" i="101"/>
  <c r="U116" i="101"/>
  <c r="N117" i="101"/>
  <c r="H122" i="101"/>
  <c r="E165" i="101"/>
  <c r="T177" i="101"/>
  <c r="T171" i="101"/>
  <c r="T183" i="101"/>
  <c r="B11" i="101"/>
  <c r="J13" i="101"/>
  <c r="B15" i="101"/>
  <c r="J17" i="101"/>
  <c r="B20" i="101"/>
  <c r="J22" i="101"/>
  <c r="B24" i="101"/>
  <c r="J27" i="101"/>
  <c r="B29" i="101"/>
  <c r="N42" i="101"/>
  <c r="S45" i="101"/>
  <c r="N46" i="101"/>
  <c r="S50" i="101"/>
  <c r="N51" i="101"/>
  <c r="S54" i="101"/>
  <c r="N55" i="101"/>
  <c r="S59" i="101"/>
  <c r="N60" i="101"/>
  <c r="J74" i="101"/>
  <c r="E76" i="101"/>
  <c r="E81" i="101"/>
  <c r="Q84" i="101"/>
  <c r="J87" i="101"/>
  <c r="E90" i="101"/>
  <c r="J105" i="101"/>
  <c r="S106" i="101"/>
  <c r="B112" i="101"/>
  <c r="L113" i="101"/>
  <c r="B115" i="101"/>
  <c r="N115" i="101"/>
  <c r="J116" i="101"/>
  <c r="S117" i="101"/>
  <c r="B121" i="101"/>
  <c r="L122" i="101"/>
  <c r="T176" i="101"/>
  <c r="T182" i="101"/>
  <c r="L13" i="101"/>
  <c r="H14" i="101"/>
  <c r="L17" i="101"/>
  <c r="H19" i="101"/>
  <c r="L22" i="101"/>
  <c r="H23" i="101"/>
  <c r="L27" i="101"/>
  <c r="H28" i="101"/>
  <c r="Q42" i="101"/>
  <c r="Q46" i="101"/>
  <c r="Q51" i="101"/>
  <c r="Q55" i="101"/>
  <c r="Q60" i="101"/>
  <c r="H76" i="101"/>
  <c r="H81" i="101"/>
  <c r="S84" i="101"/>
  <c r="H90" i="101"/>
  <c r="B104" i="101"/>
  <c r="N104" i="101"/>
  <c r="Q104" i="101"/>
  <c r="L105" i="101"/>
  <c r="H114" i="101"/>
  <c r="E115" i="101"/>
  <c r="Q115" i="101"/>
  <c r="L116" i="101"/>
  <c r="N118" i="101"/>
  <c r="J14" i="101"/>
  <c r="J19" i="101"/>
  <c r="J23" i="101"/>
  <c r="J28" i="101"/>
  <c r="S42" i="101"/>
  <c r="S46" i="101"/>
  <c r="S51" i="101"/>
  <c r="S55" i="101"/>
  <c r="S60" i="101"/>
  <c r="J76" i="101"/>
  <c r="J81" i="101"/>
  <c r="J90" i="101"/>
  <c r="S104" i="101"/>
  <c r="J114" i="101"/>
  <c r="S115" i="101"/>
  <c r="T168" i="101"/>
  <c r="T174" i="101"/>
  <c r="T180" i="101"/>
  <c r="H11" i="101"/>
  <c r="H29" i="101"/>
  <c r="E42" i="101"/>
  <c r="Q43" i="101"/>
  <c r="E46" i="101"/>
  <c r="Q47" i="101"/>
  <c r="J50" i="101"/>
  <c r="E51" i="101"/>
  <c r="Q52" i="101"/>
  <c r="E55" i="101"/>
  <c r="Q56" i="101"/>
  <c r="J59" i="101"/>
  <c r="E60" i="101"/>
  <c r="S73" i="101"/>
  <c r="Q74" i="101"/>
  <c r="J82" i="101"/>
  <c r="H83" i="101"/>
  <c r="E84" i="101"/>
  <c r="S86" i="101"/>
  <c r="Q87" i="101"/>
  <c r="N105" i="101"/>
  <c r="S107" i="101"/>
  <c r="H112" i="101"/>
  <c r="Q113" i="101"/>
  <c r="N116" i="101"/>
  <c r="H121" i="101"/>
  <c r="Q122" i="101"/>
  <c r="T167" i="101"/>
  <c r="T173" i="101"/>
  <c r="T179" i="101"/>
  <c r="H42" i="101"/>
  <c r="H46" i="101"/>
  <c r="H51" i="101"/>
  <c r="H55" i="101"/>
  <c r="H60" i="101"/>
  <c r="S74" i="101"/>
  <c r="H84" i="101"/>
  <c r="S87" i="101"/>
  <c r="H104" i="101"/>
  <c r="Q105" i="101"/>
  <c r="E110" i="101"/>
  <c r="E25" i="101"/>
  <c r="E21" i="101"/>
  <c r="E19" i="101"/>
  <c r="N120" i="101"/>
  <c r="E120" i="101"/>
  <c r="E104" i="101"/>
  <c r="E28" i="101"/>
  <c r="E121" i="101"/>
  <c r="N121" i="101"/>
  <c r="E29" i="101"/>
  <c r="N29" i="101"/>
  <c r="E15" i="101"/>
  <c r="N15" i="101"/>
  <c r="E14" i="101"/>
  <c r="E24" i="101"/>
  <c r="N24" i="101"/>
  <c r="E114" i="101"/>
  <c r="E23" i="101"/>
  <c r="E11" i="101"/>
  <c r="N11" i="101"/>
  <c r="E112" i="101"/>
  <c r="N112" i="101"/>
  <c r="E20" i="101"/>
  <c r="N20" i="101"/>
  <c r="B49" i="83" l="1"/>
  <c r="B24" i="83"/>
</calcChain>
</file>

<file path=xl/sharedStrings.xml><?xml version="1.0" encoding="utf-8"?>
<sst xmlns="http://schemas.openxmlformats.org/spreadsheetml/2006/main" count="14218" uniqueCount="955">
  <si>
    <t>Pädagogisches Personal nach Geschlecht</t>
  </si>
  <si>
    <t>x</t>
  </si>
  <si>
    <t>Personalvolumen</t>
  </si>
  <si>
    <t>3.1.1</t>
  </si>
  <si>
    <t>3.1.2</t>
  </si>
  <si>
    <t>3.1.3</t>
  </si>
  <si>
    <t>3.1.4</t>
  </si>
  <si>
    <t>Teamzusammensetzung in KiTas nach Qualifikation des Personals</t>
  </si>
  <si>
    <t>Beschäftigungsumfang des Personals</t>
  </si>
  <si>
    <t>3.2.2</t>
  </si>
  <si>
    <t>3.2.4</t>
  </si>
  <si>
    <t>3.5.2</t>
  </si>
  <si>
    <t>3.5.3</t>
  </si>
  <si>
    <t>Befristung des Personals</t>
  </si>
  <si>
    <t>Personal nach Alter</t>
  </si>
  <si>
    <t>Personal nach Einrichtungsgröße</t>
  </si>
  <si>
    <t>Personal nach Trägerart</t>
  </si>
  <si>
    <t>3.2.3</t>
  </si>
  <si>
    <t>Personalstruktur in den Kitas</t>
  </si>
  <si>
    <t>3.1</t>
  </si>
  <si>
    <t>Berufserfahrung</t>
  </si>
  <si>
    <t>Mittelwert</t>
  </si>
  <si>
    <t>3.2</t>
  </si>
  <si>
    <t>3.3</t>
  </si>
  <si>
    <t>Fort- und Weiterbildung</t>
  </si>
  <si>
    <t>3.3.1</t>
  </si>
  <si>
    <t>3.3.2</t>
  </si>
  <si>
    <t>3.3.3</t>
  </si>
  <si>
    <t>3.3.4</t>
  </si>
  <si>
    <t>Teilnahme an Weiterbildungen in den letzten 12 Monaten</t>
  </si>
  <si>
    <t>Verpflichtung zur Fort- und Weiterbildung - Feste Anzahl an Fort- und Weiterbildungstagen</t>
  </si>
  <si>
    <t>Bedarf an Fort- und Weiterbildungen</t>
  </si>
  <si>
    <t>Inhalte der Fort- und Weiterbildung in den letzten 12 Monaten</t>
  </si>
  <si>
    <t>Hinderung an Fort-  und Weiterbildungen</t>
  </si>
  <si>
    <t>Finanzierung von Fort- und Weiterbildungen</t>
  </si>
  <si>
    <t>3.4</t>
  </si>
  <si>
    <t>3.4.1</t>
  </si>
  <si>
    <t>3.4.2</t>
  </si>
  <si>
    <t>3.5</t>
  </si>
  <si>
    <t>3.5.1</t>
  </si>
  <si>
    <t>3.5.4</t>
  </si>
  <si>
    <t>3.5.5</t>
  </si>
  <si>
    <t>3.5.6</t>
  </si>
  <si>
    <t>3.5.7</t>
  </si>
  <si>
    <t>3.5.8</t>
  </si>
  <si>
    <t>Entlohnung der Fachkräfte</t>
  </si>
  <si>
    <t>Einschätzung der Leitung bzgl. Fachkräftegewinnung (Langfristig unbesetzte Stellen)</t>
  </si>
  <si>
    <t>Einarbeitungsaktivitäten</t>
  </si>
  <si>
    <t>Zeitkontingente der PraxisanleiterInnen</t>
  </si>
  <si>
    <t>Suche nach neuem Arbeitsgeber mit dem Ziel, bessere Arbeitsbedingungen zu haben</t>
  </si>
  <si>
    <t>Gesundheitsförderliche Präventionsmaßnahmen</t>
  </si>
  <si>
    <t>Zufriedenheit mit der Tätigkeit</t>
  </si>
  <si>
    <t>Wertschätzende Atmosphäre</t>
  </si>
  <si>
    <t>Regelmäßige Feedbackrunden</t>
  </si>
  <si>
    <t>Personalgewinnung und -bindung</t>
  </si>
  <si>
    <t>3.4.4</t>
  </si>
  <si>
    <t>3.4.5</t>
  </si>
  <si>
    <t>3.4.6</t>
  </si>
  <si>
    <t xml:space="preserve"> Qualifikation des Personals</t>
  </si>
  <si>
    <t>3.5.9</t>
  </si>
  <si>
    <t>work experience in ecec in total in years</t>
  </si>
  <si>
    <t>work experience in current day care center in years</t>
  </si>
  <si>
    <t>S.E.</t>
  </si>
  <si>
    <t>n</t>
  </si>
  <si>
    <t>Baden-Württemberg</t>
  </si>
  <si>
    <t>Bayern</t>
  </si>
  <si>
    <t>Berlin</t>
  </si>
  <si>
    <t>Brandenburg</t>
  </si>
  <si>
    <t>Bremen</t>
  </si>
  <si>
    <t>Hamburg</t>
  </si>
  <si>
    <t>Hessen</t>
  </si>
  <si>
    <t>Mecklenburg-Vorpommern</t>
  </si>
  <si>
    <t>Niedersachsen</t>
  </si>
  <si>
    <t>Nordrhein-Westfalen</t>
  </si>
  <si>
    <t>Rheinland-Pfalz</t>
  </si>
  <si>
    <t>Saarland</t>
  </si>
  <si>
    <t>Sachsen</t>
  </si>
  <si>
    <t>Sachsen-Anhalt</t>
  </si>
  <si>
    <t>Schleswig-Holstein</t>
  </si>
  <si>
    <t>Thüringen</t>
  </si>
  <si>
    <t>Westdeutschland</t>
  </si>
  <si>
    <t>Ostdeutschland</t>
  </si>
  <si>
    <t>Deutschland</t>
  </si>
  <si>
    <t>Fragetext: Wieviel Berufserfahrung haben Sie ... im Berufsfeld der frühkindlichen Bildung, Betreuung und Erziehung insgesamt? / ... in Ihrer derzeitigen Einrichtung?</t>
  </si>
  <si>
    <t xml:space="preserve">Fragetext: </t>
  </si>
  <si>
    <t>Hinweis:</t>
  </si>
  <si>
    <t>Quelle: DJI, ERiK-Surveys 2022: Befragung pädagogisches Personal, Datensatzversion 2.0, https://doi.org/10.17621/erik2022_p_v02, gewichtete Daten, Berechnungen des DJI, n = 6.820 - 6.835</t>
  </si>
  <si>
    <t>work experience without ecec in total in years</t>
  </si>
  <si>
    <t>Fragetext: Wieviel Berufserfahrung haben Sie ... im Berufsfeld der frühkindlichen Bildung, Betreuung und Erziehung insgesamt? / ... in Ihrer derzeitigen Einrichtung? / ... in einem anderen Berufsfeld, nicht in der frühkindlichen Bildung, Betreuung und Erziehung?</t>
  </si>
  <si>
    <t xml:space="preserve">Hinweis: Monatsangaben wurden in Jahre umgerechnet und aufsummiert. </t>
  </si>
  <si>
    <t>Quelle: DJI, ERiK-Surveys 2020: Befragung pädagogisches Personal, Datensatzversion 3.0, https://doi.org/10.17621/erik2020_p_v03, gewichtete Daten, Berechnungen des DJI, n = 2.944 - 7.033</t>
  </si>
  <si>
    <t>Teilnahme an Fort- und Weiterbildung letzte 12 Monate</t>
  </si>
  <si>
    <t>Anteil</t>
  </si>
  <si>
    <t>Fragetext: Haben Sie in den letzten 12 Monaten an Fort- und Weiterbildungen teilgenommen?</t>
  </si>
  <si>
    <t>Quelle: DJI, ERiK-Surveys 2022: Befragung pädagogisches Personal, Datensatzversion 2.0, https://doi.org/10.17621/erik2022_p_v02, gewichtete Daten, Berechnungen des DJI, n = 6.927</t>
  </si>
  <si>
    <t xml:space="preserve">Fragetext: Haben Sie in den letzten 12 Monaten an Fort- und Weiterbildungen teilgenommen? </t>
  </si>
  <si>
    <t>Quelle: DJI, ERiK-Surveys 2020: Befragung pädagogisches Personal, Datensatzversion 3.0, https://doi.org/10.17621/erik2020_p_v03, gewichtete Daten, Berechnungen des DJI, n = 7.201</t>
  </si>
  <si>
    <t>Pflicht zur regelmaessigen Teilnahme an Fort- und Weiterbildungen</t>
  </si>
  <si>
    <t>Ja, weil das Bundesland das vorschreibt</t>
  </si>
  <si>
    <t>Ja, weil der Traeger das vorschreibt</t>
  </si>
  <si>
    <t>Nein</t>
  </si>
  <si>
    <t>Fragetext: Besteht für pädagogisches Personal in den Kindertageseinrichtungen des Trägers eine Pflicht zur regelmäßigen Teilnahme an Fort- und Weiterbildungen?</t>
  </si>
  <si>
    <t>Quelle: DJI, ERiK-Surveys 2022: Trägerbefragung, Datensatzversion 2.0, https://doi.org/10.17621/erik2022_t_v02, gewichtete Daten auf Trägerebene, Berechnungen des DJI, n = 4.696</t>
  </si>
  <si>
    <t>Öffentliche Träger</t>
  </si>
  <si>
    <t>Frei konfessionelle Träger</t>
  </si>
  <si>
    <t>Frei nicht-konfessionelle Träger</t>
  </si>
  <si>
    <t>Kleine Träger</t>
  </si>
  <si>
    <t>Mittelgroße Träger</t>
  </si>
  <si>
    <t>Große Träger</t>
  </si>
  <si>
    <t>Gesamt</t>
  </si>
  <si>
    <t>Quelle: DJI, ERiK-Surveys 2020: Trägerbefragung, Datensatzversion 3.0, https://doi.org/10.17621/erik2020_t_v03, gewichtete Daten auf Trägerebene, Berechnungen des DJI, n = 1.728</t>
  </si>
  <si>
    <t>Quelle: DJI, ERiK-Surveys 2020: Trägerbefragung, Datensatzversion 3.0, https://doi.org/10.17621/erik2020_t_v03, gewichtete Daten auf Trägerebene, Berechnungen des DJI, n = 1.720 - 1.728</t>
  </si>
  <si>
    <t>Bedarf Fort- und Weiterbildung Literacy Sprache</t>
  </si>
  <si>
    <t>Bedarf Fort- und Weiterbildung MINT</t>
  </si>
  <si>
    <t>Bedarf Fort- und Weiterbildung Bewegung Psychomotorik Gesundheit</t>
  </si>
  <si>
    <t>Bedarf Fort- und Weiterbildung Musik Kreativitaet Kunst</t>
  </si>
  <si>
    <t>Bedarf Fort- und Weiterbildung sozial-emotionale Entwicklung</t>
  </si>
  <si>
    <t>Bedarf Fort- und Weiterbildung Medienbildung</t>
  </si>
  <si>
    <t>Bedarf Fort- und Weiterbildung Entwicklungsbeobachtung</t>
  </si>
  <si>
    <t>Bedarf Fort- und Weiterbildung Paedagogisches Konzept</t>
  </si>
  <si>
    <t>Bedarf Fort- und Weiterbildung Zusammenarbeit mit Familien</t>
  </si>
  <si>
    <t>Bedarf Fort- und Weiterbildung Kooperationspartner</t>
  </si>
  <si>
    <t>Bedarf Fort- und Weiterbildung Inklusion</t>
  </si>
  <si>
    <t>Bedarf Fort- und Weiterbildung Kinderschutz</t>
  </si>
  <si>
    <t>Bedarf Fort- und Weiterbildung Selbstmanagement</t>
  </si>
  <si>
    <t>Bedarf Fort- und Weiterbildung Leitungsaufgaben z.B. Personalfuehrung, Finanzen</t>
  </si>
  <si>
    <t>Bedarf Fort- und Weiterbildung Sonstiges</t>
  </si>
  <si>
    <t>Fragetext: Geben Sie bitte für jeden der folgenden Bereiche an, inwieweit Sie persönlich gegenwärtig Bedarf an Fort- und Weiterbildung haben.</t>
  </si>
  <si>
    <t xml:space="preserve">Fragetext: Geben Sie bitte für jeden der folgenden Bereiche an, inwieweit Sie persönlich gegenwärtig Bedarf an Fort- und Weiterbildung haben. </t>
  </si>
  <si>
    <t>Quelle: DJI, ERiK-Surveys 2022: Befragung pädagogisches Personal, Datensatzversion 2.0, https://doi.org/10.17621/erik2022_p_v02, gewichtete Daten, Berechnungen des DJI, n = 4.688 - 6.853</t>
  </si>
  <si>
    <t>Quelle: DJI, ERiK-Surveys 2020: Befragung pädagogisches Personal, Datensatzversion 3.0, https://doi.org/10.17621/erik2020_p_v03, gewichtete Daten, Berechnungen des DJI, n = 3.102 - 7.052</t>
  </si>
  <si>
    <t>Fragetext: Sie haben angegeben, dass Sie in den letzten 12 Monaten an Fort- und Weiterbildungen teilgenommen haben. Zu welchen der folgenden Themen waren die Fort- und Weiterbildungen?</t>
  </si>
  <si>
    <t xml:space="preserve">Fragetext: Sie haben angegeben, dass Sie in den letzten 12 Monaten an Fort- und Weiterbildungen teilgenommen haben. Zu welchen der folgenden Themen waren die Fort- und Weiterbildungen? </t>
  </si>
  <si>
    <t>Quelle: DJI, ERiK-Surveys 2022: Befragung pädagogisches Personal, Datensatzversion 2.0, https://doi.org/10.17621/erik2022_p_v02, gewichtete Daten, Berechnungen des DJI, n = 3.413 - 3.590</t>
  </si>
  <si>
    <t>Quelle: DJI, ERiK-Surveys 2020: Befragung pädagogisches Personal, Datensatzversion 3.0, https://doi.org/10.17621/erik2020_p_v03, gewichtete Daten, Berechnungen des DJI, n = 3.463 - 3.995</t>
  </si>
  <si>
    <t>Nichtteilnahme an Fort- und Weiterbildungen keine Zeit</t>
  </si>
  <si>
    <t>Nichtteilnahme an Fort- und Weiterbildungen zu hohe Kosten</t>
  </si>
  <si>
    <t>Nichtteilnahme an Fort- und Weiterbildungen private Gruende</t>
  </si>
  <si>
    <t>Nichtteilnahme an Fort- und Weiterbildungen kein passendes Angebot</t>
  </si>
  <si>
    <t>Nichtteilnahme an Fort- und Weiterbildungen keine Freistellung</t>
  </si>
  <si>
    <t>Nichtteilnahme an Fort- und Weiterbildungen keine Anreize</t>
  </si>
  <si>
    <t>Nichtteilnahme an Fort- und Weiterbildungen kein Bedarf</t>
  </si>
  <si>
    <t>Fragetext: Aus welchen Gründen haben Sie in den letzten 12 Monaten nicht an Fort- und Weiterbildungen teilgenommen?</t>
  </si>
  <si>
    <t xml:space="preserve">Fragetext: Aus welchen Gründen haben Sie in den letzten 12 Monaten nicht an Fort- und Weiterbildungen teilgenommen? </t>
  </si>
  <si>
    <t>Quelle: DJI, ERiK-Surveys 2022: Befragung pädagogisches Personal, Datensatzversion 2.0, https://doi.org/10.17621/erik2022_p_v02, gewichtete Daten, Berechnungen des DJI, n = 1.952 - 2.189</t>
  </si>
  <si>
    <t>Quelle: DJI, ERiK-Surveys 2020: Befragung pädagogisches Personal, Datensatzversion 3.0, https://doi.org/10.17621/erik2020_p_v03, gewichtete Daten, Berechnungen des DJI, n = 1.567 - 1.710</t>
  </si>
  <si>
    <t>Traeger unterstuetzt Fort- und Weiterbildung: Freistellung</t>
  </si>
  <si>
    <t>Traeger unterstuetzt Fort- und Weiterbildung: zeitliche Kompensation</t>
  </si>
  <si>
    <t>Traeger unterstuetzt Fort- und Weiterbildung: Kostenübernahme</t>
  </si>
  <si>
    <t>Fragetext: Wie unterstützt der Träger Ihre Teilnahme an Fort- und Weiterbildungen?</t>
  </si>
  <si>
    <t xml:space="preserve">Fragetext: Wie unterstützt der Träger Ihre Teilnahme an Fort- und Weiterbildungen? </t>
  </si>
  <si>
    <t>Quelle: DJI, ERiK-Surveys 2022: Befragung pädagogisches Personal, Datensatzversion 2.0, https://doi.org/10.17621/erik2022_p_v02, gewichtete Daten, Berechnungen des DJI, n = 6.168 - 6.834</t>
  </si>
  <si>
    <t>Unterstuetzung Fort- und Weiterbildung durch: Komplette Kostenuebernahme</t>
  </si>
  <si>
    <t>Unterstuetzung Fort- und Weiterbildung durch: Teilweise Kostenuebernahme</t>
  </si>
  <si>
    <t>Unterstuetzung Fort- und Weiterbildung durch: Zusatzzahlung ausserh. Arbeitszeit</t>
  </si>
  <si>
    <t>Unterstuetzung Fort- und Weiterbildung durch: Aufstiegschancen</t>
  </si>
  <si>
    <t>Unterstuetzung Fort- und Weiterbildung durch: Aussicht auf besseres Gehalt</t>
  </si>
  <si>
    <t>Fragetext: Wie unterstützt der Träger die Teilnahme des pädagogischen Personals an Fort- und Weiterbildungen?</t>
  </si>
  <si>
    <t>Fragetext:  Wie unterstützt der Träger die Teilnahme des pädagogischen Personals an Fort- und Weiterbildungen?</t>
  </si>
  <si>
    <t>Quelle: DJI, ERiK-Surveys 2022: Trägerbefragung, Datensatzversion 2.0, https://doi.org/10.17621/erik2022_t_v02, gewichtete Daten auf Trägerebene, Berechnungen des DJI, n = 4.300 - 4.686</t>
  </si>
  <si>
    <t>Quelle: DJI, ERiK-Surveys 2020: Trägerbefragung, Datensatzversion 3.0, https://doi.org/10.17621/erik2020_t_v03, gewichtete Daten auf Trägerebene, Berechnungen des DJI, n = 1.483 - 1.735</t>
  </si>
  <si>
    <t>Quelle: DJI, ERiK-Surveys 2020: Befragung pädagogisches Personal, Datensatzversion 3.0, https://doi.org/10.17621/erik2020_p_v03, gewichtete Daten, Berechnungen des DJI, n = 5.659 - 6.965</t>
  </si>
  <si>
    <t>Quelle: DJI, ERiK-Surveys 2020: Trägerbefragung, Datensatzversion 3.0, https://doi.org/10.17621/erik2020_t_v03, gewichtete Daten auf Trägerebene, Berechnungen des DJI, n = 1.475 - 1.735</t>
  </si>
  <si>
    <t>3.4.3</t>
  </si>
  <si>
    <t>Schriftliches Einarbeitungskonzept</t>
  </si>
  <si>
    <t>Fragetext: Gibt es ein schriftliches Einarbeitungskonzept für neue pädagogische MitarbeiterInnen? Bei dieser Frage geht es nicht um die Einarbeitung der Einrichtungsleitung oder der PraktikantInnen.</t>
  </si>
  <si>
    <t>Fragetext: Gibt es ein schriftliches Einarbeitungskonzept für neue pädagogische MitarbeiterInnen?</t>
  </si>
  <si>
    <t>Quelle: DJI, ERiK-Surveys 2022: Leitungsbefragung, Datensatzversion 2.0, https://doi.org/10.17621/erik2022_l_v02, gewichtete Daten auf Einrichtungsebene, Berechnungen des DJI, n = 4.650</t>
  </si>
  <si>
    <t>Hinweis: Werte mit starken Einschränkungen (/) sind für Hamburg nicht dargestellt, da diese nicht belastbar oder vorhanden sind.</t>
  </si>
  <si>
    <t>Quelle: DJI, ERiK-Surveys 2020: Leitungsbefragung, Datensatzversion 3.0, https://doi.org/10.17621/erik2020_l_v03, gewichtete Daten auf Einrichtungsebene, Berechnungen des DJI, n = 3.830</t>
  </si>
  <si>
    <t>Rahmenbedingung: Praxisanleitung (Stellenbeschreibung)</t>
  </si>
  <si>
    <t>Rahmenbedingung: Praxisanleitung (Zeitkontingente)</t>
  </si>
  <si>
    <t>Rahmenbedingung: Praxisanleitung (Qualifizierungsvor.)</t>
  </si>
  <si>
    <t>Rahmenbedingung: Praxisanleitung (Hoehere Verguetung)</t>
  </si>
  <si>
    <t>Rahmenbedingung: Praxisanleitung (Nicht vorhanden)</t>
  </si>
  <si>
    <t>Fragetext: Welche Rahmenbedingungen gibt es für folgende Aufgabenbereiche?</t>
  </si>
  <si>
    <t>Fragetext:  [Aufgabenbereich gibt es nicht] Welche Rahmenbedingungen gibt es für folgende Aufgabenbereiche?</t>
  </si>
  <si>
    <t>Quelle: DJI, ERiK-Surveys 2022: Trägerbefragung, Datensatzversion 2.0, https://doi.org/10.17621/erik2022_t_v02, gewichtete Daten auf Trägerebene, Berechnungen des DJI, n = 4.187</t>
  </si>
  <si>
    <t>Zeitkontingente Praxisanleitung: Vertragliche Regelung</t>
  </si>
  <si>
    <t>Zeitkontingente Praxisanleitung: Wochenstunden vertraglich</t>
  </si>
  <si>
    <t>Fragetext: Und wie sind die folgenden Funktionsstellen ausgestaltet?</t>
  </si>
  <si>
    <t>Fragetext:  [Funktionsstelle gibt es nicht] Und wie sind die folgenden Funktionsstellen ausgestaltet?</t>
  </si>
  <si>
    <t>Quelle: DJI, ERiK-Surveys 2020: Trägerbefragung, Datensatzversion 3.0, https://doi.org/10.17621/erik2020_t_v03, gewichtete Daten auf Trägerebene, Berechnungen des DJI, n = 989</t>
  </si>
  <si>
    <t>Quelle: DJI, ERiK-Surveys 2020: Trägerbefragung, Datensatzversion 3.0, https://doi.org/10.17621/erik2020_t_v03, gewichtete Daten auf Trägerebene, Berechnungen des DJI, n = 984 - 989</t>
  </si>
  <si>
    <t>Arbeitsbedingungen erwachsenengerechte Moebel</t>
  </si>
  <si>
    <t>Arbeitsbedingungen Mitbestimmung Raumgestaltung und Ausstattung</t>
  </si>
  <si>
    <t>Arbeitsbedingungen flexible Arbeitszeitmodelle</t>
  </si>
  <si>
    <t>Arbeitsbedingungen regelmaessige Feedbackrunden</t>
  </si>
  <si>
    <t>Arbeitsbedingungen Gesundheitsfoerderliche Praeventionsmassnahmen</t>
  </si>
  <si>
    <t>Arbeitsbedingungen bessere Bedingungen fuer aeltere KollegInnen</t>
  </si>
  <si>
    <t>Arbeitsbedingungen ausreichend Zeit fuer Pausen</t>
  </si>
  <si>
    <t>Arbeitsbedingungen freie Einteilung der Urlaubstage</t>
  </si>
  <si>
    <t>Arbeitsbedingungen Ansprechpartner in berufliche Weiterentwicklung</t>
  </si>
  <si>
    <t>Arbeitsbedingungen Wertschaetzung durch Eltern</t>
  </si>
  <si>
    <t>Arbeitsbedingungen Wertschaetzung durch Gesellschaft</t>
  </si>
  <si>
    <t>Arbeitsbedingungen moderne technische Ausstattung</t>
  </si>
  <si>
    <t>Arbeitsbedingungen Pausen und MItarbeiterInnenraum</t>
  </si>
  <si>
    <t>Arbeitsbedingungen Raum fuer Elterngespraeche</t>
  </si>
  <si>
    <t>Arbeitsbedingungen gute Personal-Kind-Relation</t>
  </si>
  <si>
    <t>Fragetext: Inwieweit sind folgende Arbeitsbedingungen Ihrer Meinung nach bei Ihrer jetzigen Tätigkeit erfüllt?</t>
  </si>
  <si>
    <t xml:space="preserve">Fragetext: Inwieweit sind folgende Arbeitsbedingungen Ihrer Meinung nach bei Ihrer jetzigen Tätigkeit erfüllt? </t>
  </si>
  <si>
    <t>Quelle: DJI, ERiK-Surveys 2022: Befragung pädagogisches Personal, Datensatzversion 2.0, https://doi.org/10.17621/erik2022_p_v02, gewichtete Daten, Berechnungen des DJI, n = 6.746 - 6.997</t>
  </si>
  <si>
    <t>Quelle: DJI, ERiK-Surveys 2020: Befragung pädagogisches Personal, Datensatzversion 3.0, https://doi.org/10.17621/erik2020_p_v03, gewichtete Daten, Berechnungen des DJI, n = 6.950 - 7.227</t>
  </si>
  <si>
    <t>Arbeitszufriedenheit insgesamt</t>
  </si>
  <si>
    <t>Arbeitszufriedenheit Zusammenarbeit Team</t>
  </si>
  <si>
    <t>Arbeitszufriedenheit Arbeitsverdienst</t>
  </si>
  <si>
    <t>Arbeitszufriedenheit Leitung</t>
  </si>
  <si>
    <t>Arbeitszufriedenheit Traeger</t>
  </si>
  <si>
    <t>Fragetext: Wie zufrieden sind Sie gegenwärtig mit den folgenden Bereichen?</t>
  </si>
  <si>
    <t xml:space="preserve">Fragetext: Wie zufrieden sind Sie gegenwärtig mit den folgenden Bereichen? </t>
  </si>
  <si>
    <t>Fragetext: Wie zufrieden sind Sie gegenwärtig mit Ihrer Arbeit?</t>
  </si>
  <si>
    <t xml:space="preserve">Hinweis: Skala von 0 (ganz und gar unzufrieden) bis 10 (ganz und gar zufrieden). </t>
  </si>
  <si>
    <t>Quelle: DJI, ERiK-Surveys 2020: Befragung pädagogisches Personal, Datensatzversion 3.0, https://doi.org/10.17621/erik2020_p_v03, gewichtete Daten, Berechnungen des DJI, n = 7.135</t>
  </si>
  <si>
    <t>wie wahrscheinlich ist Bemuehen um naechsthoehere Position</t>
  </si>
  <si>
    <t>wie wahrscheinlich ist Aufnahme fachrelevantes Studium</t>
  </si>
  <si>
    <t>wie wahrscheinlich ist Suche einer anderen Taetigkeit im Berufsfeld</t>
  </si>
  <si>
    <t>wie wahrscheinlich ist selbstaendig machen im Bereich Fruehpaedagogik</t>
  </si>
  <si>
    <t>wie wahrscheinlich ist Suche einer anderen Taetigkeit in anderem Berufsfeld</t>
  </si>
  <si>
    <t>wie wahrscheinlich ist in andere Stadt Region ziehen fuer bessere Bedingungen</t>
  </si>
  <si>
    <t>wie wahrscheinlich ist Kuendigung in Einrichtung oder Versetzung</t>
  </si>
  <si>
    <t>wie wahrscheinlich ist Kuendigung bei diesem Traeger</t>
  </si>
  <si>
    <t>Fragetext: Wie wahrscheinlich ist es, dass Sie in den nächsten 12 Monaten ... ?</t>
  </si>
  <si>
    <t xml:space="preserve">Fragetext: Wie wahrscheinlich ist es, dass Sie in den nächsten 12 Monaten … </t>
  </si>
  <si>
    <t>Quelle: DJI, ERiK-Surveys 2022: Befragung pädagogisches Personal, Datensatzversion 2.0, https://doi.org/10.17621/erik2022_p_v02, gewichtete Daten, Berechnungen des DJI, n = 6.971 - 6.995</t>
  </si>
  <si>
    <t>Quelle: DJI, ERiK-Surveys 2020: Befragung pädagogisches Personal, Datensatzversion 3.0, https://doi.org/10.17621/erik2020_p_v03, gewichtete Daten, Berechnungen des DJI, n = 7.189 - 7.224</t>
  </si>
  <si>
    <t>Stellen, die aufgrund von mangelnden Bewerbungen nicht besetzt werden</t>
  </si>
  <si>
    <t>Fragetext: Gibt es in Ihrer Kindertageseinrichtung Stellen für pädagogische Fachkräfte, die aufgrund mangelnder Bewerbungen bereits 6 Monate oder länger nicht besetzt werden konnten?</t>
  </si>
  <si>
    <t>Quelle: DJI, ERiK-Surveys 2022: Leitungsbefragung, Datensatzversion 2.0, https://doi.org/10.17621/erik2022_l_v02, gewichtete Daten auf Einrichtungsebene, Berechnungen des DJI, n = 4.545</t>
  </si>
  <si>
    <t>Quelle: DJI, ERiK-Surveys 2020: Leitungsbefragung, Datensatzversion 3.0, https://doi.org/10.17621/erik2020_l_v03, gewichtete Daten auf Einrichtungsebene, Berechnungen des DJI, n = 3.790</t>
  </si>
  <si>
    <t xml:space="preserve">RECODE of lxx_o (Wie viele MitarbeiterInnen haben Einrichtung verlassen: offene </t>
  </si>
  <si>
    <t>Fragetext: Wie viele MitarbeiterInnen haben Ihre Einrichtung in den letzten 12 Monaten verlassen (z.B. aufgrund von Befristungen, Kündigungen etc.)?</t>
  </si>
  <si>
    <t>Quelle: DJI, ERiK-Surveys 2022: Leitungsbefragung, Datensatzversion 2.0, https://doi.org/10.17621/erik2022_l_v02, gewichtete Daten auf Einrichtungsebene, Berechnungen des DJI, n = 4.629</t>
  </si>
  <si>
    <t>Gruende Einrichtung verlassen: Befristungen</t>
  </si>
  <si>
    <t>Gruende Einrichtung verlassen: Kuendigung, andere Stelle in Kita</t>
  </si>
  <si>
    <t>Gruende Einrichtung verlassen: Kuendigung, Leitungsposition</t>
  </si>
  <si>
    <t>Gruende Einrichtung verlassen: Kuendigung, andere Stelle in FBBE</t>
  </si>
  <si>
    <t>Gruende Einrichtung verlassen: Kuendigung,andere Stelle</t>
  </si>
  <si>
    <t>Gruende Einrichtung verlassen: Kuendigung, berufliche Umorientierung</t>
  </si>
  <si>
    <t>Gruende Einrichtung verlassen: Kuendigung, Wunsch der Einrichtung</t>
  </si>
  <si>
    <t>Gruende Einrichtung verlassen: Rente</t>
  </si>
  <si>
    <t>Gruende Einrichtung verlassen: Private Gruende</t>
  </si>
  <si>
    <t>Gruende Einrichtung verlassen: Sonstiges</t>
  </si>
  <si>
    <t>Fragetext: Welche der im Folgenden aufgeführten Gründe treffen auf die MitarbeiterInnen zu, die Ihre Kindertageseinrichtung in den letzten 12 Monaten verlassen haben?</t>
  </si>
  <si>
    <t xml:space="preserve">Fragetext: Welche der im Folgenden aufgeführten Gründe treffen auf die MitarbeiterInnen zu, die Ihre Kindertageseinrichtung in den letzten 12 Monaten verlassen haben? </t>
  </si>
  <si>
    <t>Quelle: DJI, ERiK-Surveys 2022: Leitungsbefragung, Datensatzversion 2.0, https://doi.org/10.17621/erik2022_l_v02, gewichtete Daten auf Leitungsebene, Berechnungen des DJI, n = 2.639 - 2.729</t>
  </si>
  <si>
    <t>Quelle: DJI, ERiK-Surveys 2020: Leitungsbefragung, Datensatzversion 3.0, https://doi.org/10.17621/erik2020_l_v03, gewichtete Daten auf Einrichtungsebene, Berechnungen des DJI, n = 3.839</t>
  </si>
  <si>
    <t>Quelle: DJI, ERiK-Surveys 2020: Leitungsbefragung, Datensatzversion 3.0, https://doi.org/10.17621/erik2020_l_v03, gewichtete Daten auf Leitungsebene, Berechnungen des DJI, n = 1.821 - 1.995</t>
  </si>
  <si>
    <t>Personalmaßnahmen: Vereinbarung Fort- und Weiterbildungsmassnahmen</t>
  </si>
  <si>
    <t>Personalmaßnahmen: Besprechen der individuellen prof. Weiterentwicklung</t>
  </si>
  <si>
    <t>Personalmaßnahmen: Supervision</t>
  </si>
  <si>
    <t>Personalmaßnahmen: Hospitation</t>
  </si>
  <si>
    <t>Personalmaßnahmen: Gesundheitsfoerderung</t>
  </si>
  <si>
    <t>Personalmaßnahmen: Arbeitsbedingungen aelterer MitarbeiterInnen</t>
  </si>
  <si>
    <t>Personalmaßnahmen: Flexible Arbeitszeiten</t>
  </si>
  <si>
    <t>Personalmaßnahmen: Team-/Klausurtage</t>
  </si>
  <si>
    <t>Personalmaßnahmen:  Befragung zur Mitarbeiterzufriedenheit</t>
  </si>
  <si>
    <t>Fragetext: Welche der im Folgenden aufgeführten verbindlichen Personalentwicklungs-/Personalbindungsmaßnahmen gibt es in Ihrer Einrichtung?</t>
  </si>
  <si>
    <t xml:space="preserve">Fragetext: Welche der im Folgenden aufgeführten verbindlichen Personalentwicklungs- /Personalbindungsmaßnahmen gibt es in Ihrer Einrichtung? </t>
  </si>
  <si>
    <t>Quelle: DJI, ERiK-Surveys 2022: Leitungsbefragung, Datensatzversion 2.0, https://doi.org/10.17621/erik2022_l_v02, gewichtete Daten auf Leitungsebene, Berechnungen des DJI, n = 4.562 - 4.648</t>
  </si>
  <si>
    <t>Massnahmen zur Personalbindung: MitarbeiterInnengespraeche mit Vorgesetzten</t>
  </si>
  <si>
    <t>Massnahmen zur Personalbindung: Einfuehrungstreffen fuer neue MitarbeiterInnen</t>
  </si>
  <si>
    <t>Massnahmen zur Personalbindung: Fort- und Weiterbildungsangebot</t>
  </si>
  <si>
    <t>Massnahmen zur Personalbindung: OEPNV / Fahrtkostenzuschuss</t>
  </si>
  <si>
    <t>Massnahmen zur Personalbindung: Dienstwohnungen</t>
  </si>
  <si>
    <t>Massnahmen zur Personalbindung: Betriebliche Altersvorsorge</t>
  </si>
  <si>
    <t>Massnahmen zur Personalbindung: Spezielle Massnahmen aeltere MitarbeiterInnen</t>
  </si>
  <si>
    <t>Massnahmen zur Personalbindung: Sport- und Erholungsangebote</t>
  </si>
  <si>
    <t>Massnahmen zur Personalbindung: Gesundheitsleistungen</t>
  </si>
  <si>
    <t>Massnahmen zur Personalbindung: Fachkraefteaustausch (national/international)</t>
  </si>
  <si>
    <t>Fragetext: Welche der folgenden Maßnahmen zur Personalbindung gibt es in den Einrichtungen des Trägers?</t>
  </si>
  <si>
    <t>Fragetext:  Welche der folgenden Maßnahmen zur Personalbindung gibt es in den Einrichtungen des Trägers?</t>
  </si>
  <si>
    <t>Beurteilung der festgelegten Ziele</t>
  </si>
  <si>
    <t>Quelle: DJI, ERiK-Surveys 2020: Leitungsbefragung, Datensatzversion 3.0, https://doi.org/10.17621/erik2020_l_v03, gewichtete Daten auf Leitungsebene, Berechnungen des DJI, n = 3.551 - 3.786</t>
  </si>
  <si>
    <t>Land</t>
  </si>
  <si>
    <t>Insgesamt</t>
  </si>
  <si>
    <t>Anzahl</t>
  </si>
  <si>
    <t>Davon</t>
  </si>
  <si>
    <t>Männlich</t>
  </si>
  <si>
    <t>Weiblich</t>
  </si>
  <si>
    <t>In %</t>
  </si>
  <si>
    <t>.</t>
  </si>
  <si>
    <t>Durch-
schnitts-
alter</t>
  </si>
  <si>
    <t xml:space="preserve">Davon </t>
  </si>
  <si>
    <t>Unter 30 Jahre</t>
  </si>
  <si>
    <t>30 bis unter 55 Jahre</t>
  </si>
  <si>
    <t>55 Jahre und älter</t>
  </si>
  <si>
    <t>Unter 25 Jahre</t>
  </si>
  <si>
    <t>25 bis unter 30 Jahre</t>
  </si>
  <si>
    <t>30 bis unter 40 Jahre</t>
  </si>
  <si>
    <t>40 bis unter 50 Jahre</t>
  </si>
  <si>
    <t>50  bis unter 60 Jahre</t>
  </si>
  <si>
    <t>60 Jahre und älter</t>
  </si>
  <si>
    <t>50 bis unter 60 Jahre</t>
  </si>
  <si>
    <t>60 Jahre  und älter</t>
  </si>
  <si>
    <t>30 bis unter 35 Jahre</t>
  </si>
  <si>
    <t>35 bis unter 40 Jahre</t>
  </si>
  <si>
    <t>40 bis unter 45 Jahre</t>
  </si>
  <si>
    <t>45 bis unter 50 Jahre</t>
  </si>
  <si>
    <t>bis 25 Kinder</t>
  </si>
  <si>
    <t>26 bis 75 Kinder</t>
  </si>
  <si>
    <t>76 Kinder und mehr</t>
  </si>
  <si>
    <t>Freie Träger</t>
  </si>
  <si>
    <t>EDK/Diakonie</t>
  </si>
  <si>
    <t>Katholische Kirche/Caritas</t>
  </si>
  <si>
    <t>AWO</t>
  </si>
  <si>
    <t>Der Paritätische</t>
  </si>
  <si>
    <t>DRK</t>
  </si>
  <si>
    <t>Sonstige Träger</t>
  </si>
  <si>
    <t>PraktikantInnen/in Ausbildung</t>
  </si>
  <si>
    <t>Ohne Abschluss</t>
  </si>
  <si>
    <t>38,5 und mehr 
Wochenstunden</t>
  </si>
  <si>
    <t>32 bis unter 
38,5 Wochenstunden</t>
  </si>
  <si>
    <t>19 bis unter 
32 Wochenstunden</t>
  </si>
  <si>
    <t>10 bis unter 
19 Wochenstunden</t>
  </si>
  <si>
    <t>Unter 10 Wochenstunden</t>
  </si>
  <si>
    <t>Unbefristet</t>
  </si>
  <si>
    <t>Befristet</t>
  </si>
  <si>
    <t>Schüler/-innen im 1. Jahr der Erzieherausbildung</t>
  </si>
  <si>
    <t>Ausbildungsabschlüsse am Ende des Schuljahres …</t>
  </si>
  <si>
    <t xml:space="preserve"> -</t>
  </si>
  <si>
    <t>4 SL: Die Schüler/innen in der Teilzeitform sowie in der praxisintegrierten Ausbildung werden nicht separat erfasst und sind bei Vollzeit enthalten. Die PIA-Anfänger/innen dürften sich zudem größtenteils noch im Vorpraktikum befinden.</t>
  </si>
  <si>
    <t>2 HE: Die Schüler/innen in der praxisintegrierten Ausbildung (PiVA) werden nicht separat erfasst und sind bei Vollzeit enthalten.</t>
  </si>
  <si>
    <t>3 NW: Daten inkl. Schüler/innen am Beruflichen Gymnasium (Vollzeit), ab 2009/10 mit integrierter Form der Ausbildung.</t>
  </si>
  <si>
    <t>5 SH: Die Daten der Schüler/innen im 1. Jahr der praxsintegrierten Ausbildung sind auf ein Vielfaches von 3 gerundet.</t>
  </si>
  <si>
    <t>1 HH: Bei den Daten zur praxisintegrierten Ausbildung handelt es sich nur um Platzzahlen (Schätzung).</t>
  </si>
  <si>
    <t>Vollzeit</t>
  </si>
  <si>
    <t>PIA</t>
  </si>
  <si>
    <t>Teilzeit</t>
  </si>
  <si>
    <t>-</t>
  </si>
  <si>
    <t>Schüler/-innen im 1. Jahr der Sozialassistenzausbildung</t>
  </si>
  <si>
    <t>Baden-Würtemberg</t>
  </si>
  <si>
    <t>Schüler/-innen im 1. Jahr der Kinderpflegeausbildung</t>
  </si>
  <si>
    <t>Im Berufsfeld der frühkindlichen Bildung, Betreuung und Erziehung insgesamt</t>
  </si>
  <si>
    <t>In der derzeitigen Einrichtung</t>
  </si>
  <si>
    <t>In einem anderen Berufsfeld</t>
  </si>
  <si>
    <t xml:space="preserve">Teilnahme an Fort- und Weiterbildung </t>
  </si>
  <si>
    <t>Teilnahme an Fort- und Weiterbildung</t>
  </si>
  <si>
    <t>Pflicht zu regelmäßiger Teilnahme an Fort- und Weiterbildungen</t>
  </si>
  <si>
    <t>Ja, weil das Land das vorschreibt</t>
  </si>
  <si>
    <t>Ja, weil der Träger das vorschreibt</t>
  </si>
  <si>
    <t>Literacy / Sprache</t>
  </si>
  <si>
    <t>Mathematik / Naturwissenschaften / Technik</t>
  </si>
  <si>
    <t>Musik / Kreativität / Kunst</t>
  </si>
  <si>
    <t>Sozial-emotionale Entwicklung der Kinder</t>
  </si>
  <si>
    <t>Medienbildung</t>
  </si>
  <si>
    <t>Entwicklungsbeobachtung und -dokumentation</t>
  </si>
  <si>
    <t>Spezifisches pädagogisches Konzept (z.B. Montessori, Fröbel)</t>
  </si>
  <si>
    <t>Zusammenarbeit mit Familien / Erziehungspartnerschaft</t>
  </si>
  <si>
    <t>Zusammenarbeit mit Kooperationspartnern (z.B. Grundschulen, Vereine)</t>
  </si>
  <si>
    <t>Inklusion</t>
  </si>
  <si>
    <t>Kinderschutz</t>
  </si>
  <si>
    <t>Selbstmanagement</t>
  </si>
  <si>
    <t>Leitungsaufgaben (z.B. Personalführung, Finanzen)</t>
  </si>
  <si>
    <t>Sonstiges</t>
  </si>
  <si>
    <t>Keine Zeit aufgrund von Personalmangel in der Einrichtung</t>
  </si>
  <si>
    <t>Zu hohe Kosten</t>
  </si>
  <si>
    <t>Familiäre / private Gründe</t>
  </si>
  <si>
    <t>Keine passenden Fort- und Weiterbildungsangebote gefunden</t>
  </si>
  <si>
    <t>Keine Freistellung vom Arbeitgeber erhalten</t>
  </si>
  <si>
    <t>Keine Anreize an Fort- und Weiterbildungen teilzunehmen</t>
  </si>
  <si>
    <t>Kein Bedarf an Fort- und Weiterbildungen teilzunehmen</t>
  </si>
  <si>
    <t>Freistellung/Beurlaubung vom Dienst in der Einrichtung für Fort- und Weiterbildungen, die während der regulären Arbeitszeit stattfinden.</t>
  </si>
  <si>
    <t>Zeitliche Kompensation (z. B. freie Tage) für Fort- und Weiterbildungen, die außerhalb der regulären Arbeitszeit stattfinden.</t>
  </si>
  <si>
    <t>Vollständige oder teilweise Kostenübernahme</t>
  </si>
  <si>
    <t>Komplette Kostenübernahme</t>
  </si>
  <si>
    <t>Teilweise Kostenübernahme</t>
  </si>
  <si>
    <t>Zusatzzahlung bei Teilnahme außerhalb der Arbeitszeit</t>
  </si>
  <si>
    <t>Aussicht auf berufliche Weiterentwicklung (Aufstiegschancen)</t>
  </si>
  <si>
    <t>Aussicht auf besseres Gehalt</t>
  </si>
  <si>
    <t>Hinweis: * Differenz zum Jahr 2020 statistisch signifikant (p&lt;0,05). Werte mit geringen Einschränkungen sind in Baden-Württemberg, Bayern und Nordrhein-Westfalen vorhanden.</t>
  </si>
  <si>
    <t>Hinweis: * Differenz zum Jahr 2020 statistisch signifikant (p&lt;0,05). Werte mit starken Einschränkungen (/) sind für Bremen und Saarland nicht dargestellt, da diese nicht belastbar oder vorhanden sind. Aufgrund von Einschränkungen bei der Auswertbarkeit in 2020 und/oder 2022 in Berlin, Bremen, Hamburg, Mecklenburg-Vorpommern, Rheinland-Pfalz, Saarland, Sachsen-Anhalt, Schleswig-Holstein und Thüringen werden keine Signifikanzen ausgewiesen.</t>
  </si>
  <si>
    <t>Hinweis: Werte mit geringen Einschränkungen sind in Berlin, Rheinland-Pfalz und Thüringen vorhanden, aber nicht interpretiert, da diese nur eingeschränkt belastbar sind; Werte mit starken Einschränkungen (/) sind für Bremen, Hamburg, Mecklenburg-Vorpommern, Saarland, Sachsen-Anhalt und Schleswig-Holstein nicht dargestellt, da diese nicht belastbar oder vorhanden sind.</t>
  </si>
  <si>
    <t>Leitungsposition</t>
  </si>
  <si>
    <t>Pädagogisches Personal ohne Assistenzkräfte</t>
  </si>
  <si>
    <t>Assistenzkräfte</t>
  </si>
  <si>
    <t>Fragetext: Wie viele Tage im Jahr umfasst diese Pflicht für die folgenden in Vollzeit tätigen Personen (pro Stelle)?</t>
  </si>
  <si>
    <t>Fragetext:  [Tage im Jahr] Wie viele Tage im Jahr umfasst diese Pflicht für die folgenden in Vollzeit tätigen Personen (pro Stelle)?</t>
  </si>
  <si>
    <t>Hinweis: * Differenz zum Jahr 2020 statistisch signifikant (p&lt;0,05). Vergleichbarkeit zwischen den Jahren eingeschränkt aufgrund einer Änderung der Items. Werte mit starken Einschränkungen (/) sind für Bremen und Saarland nicht dargestellt, da diese nicht belastbar oder vorhanden sind. Aufgrund von Einschränkungen bei der Auswertbarkeit in 2020 und/oder 2022 in Berlin, Bremen, Hamburg, Mecklenburg-Vorpommern, Rheinland-Pfalz, Saarland, Sachsen-Anhalt, Schleswig-Holstein und Thüringen werden keine Signifikanzen ausgewiesen.</t>
  </si>
  <si>
    <t>Quelle: DJI, ERiK-Surveys 2022: Trägerbefragung, Datensatzversion 2.0, https://doi.org/10.17621/erik2022_t_v02, gewichtete Daten auf Trägerebene, Berechnungen des DJI, n = 1.488 - 1.753</t>
  </si>
  <si>
    <t>Pädagogisches Personal</t>
  </si>
  <si>
    <t xml:space="preserve">Fragetext:  Wie viele Tage im Jahr umfasst diese Pflicht für die folgenden in Vollzeit tätigen Personen (pro Stelle)? </t>
  </si>
  <si>
    <t>Quelle: DJI, ERiK-Surveys 2020: Trägerbefragung, Datensatzversion 3.0, https://doi.org/10.17621/erik2020_t_v03, gewichtete Daten auf Trägerebene, Berechnungen des DJI, n = 548 - 808</t>
  </si>
  <si>
    <t>/</t>
  </si>
  <si>
    <t xml:space="preserve">Hinweis: Skala von 1 (kein Bedarf) bis 6 (sehr hoher Bedarf). Mehrfachnennung möglich. </t>
  </si>
  <si>
    <t>Fragetext: Sie haben angegeben, dass Sie in den letzten 12 Monaten an Fort- und Weiterbildungen teilgenommen haben. Zu welchen der folgenden Themen waren die Fort- und Weiterbildungen? Was war deren Umfang?</t>
  </si>
  <si>
    <t>Träger mit einer Einrichtung</t>
  </si>
  <si>
    <t>Träger mit mehr als einer Einrichtung</t>
  </si>
  <si>
    <t>Hinweis: * Differenz zum Jahr 2020 statistisch signifikant (p&lt;0,05).  Aufgrund von Einschränkungen bei der Auswertbarkeit in 2020 und/oder 2022 in Hamburg werden keine Signifikanzen ausgewiesen.</t>
  </si>
  <si>
    <t>Hinweis: Mehrfachnennungen möglich. Inkonisstente Angaben ausgeschlossen. Vergleichbarkeit zwischen den Jahren nicht möglich aufgrund einer Änderung des Fragetextes und der Filterführung. Werte mit starken Einschränkungen (/) sind für Bremen und Saarland nicht dargestellt, da diese nicht belastbar oder vorhanden sind.</t>
  </si>
  <si>
    <t>Ausbildende Einrichtungen</t>
  </si>
  <si>
    <t xml:space="preserve">Hinweis: Mehrfachnennungen möglich. Inkonisstente Angaben ausgeschlossen. Vergleichbarkeit zwischen den Jahren nicht möglich aufgrund einer Änderung des Fragetextes und der Filterführung. </t>
  </si>
  <si>
    <t>Hinweis: Mehrfachnennungen möglich.  Inkonisstente Angaben ausgeschlossen. Nur Träger, die Funktionsstellen mit einem festgelegtem Aufgabenbereich vorsehen, (66 %) wurden nach deren Ausgestaltung gefragt.</t>
  </si>
  <si>
    <t>Stellenbeschreibung</t>
  </si>
  <si>
    <t>Vertraglich geregelte Zeitkontingente</t>
  </si>
  <si>
    <t>Definierte Qualifizierungsvoraussetzungen</t>
  </si>
  <si>
    <t>Höhere Vergütung</t>
  </si>
  <si>
    <t>Aufgabenbereich gibt es nicht</t>
  </si>
  <si>
    <t>Funktionsstelle gibt es nicht</t>
  </si>
  <si>
    <t xml:space="preserve">Hinweis: Skala von 1 (überhaupt nicht erfüllt) bis 6 (vollständig erfüllt). * Differenz zum Jahr 2020 statistisch signifikant (p&lt;0,05). Werte mit geringen Einschränkungen sind in Baden-Württemberg, Bayern und Nordrhein-Westfalen vorhanden. </t>
  </si>
  <si>
    <t>Hinweis: Skala von 1 (überhaupt nicht erfüllt) bis 6 (vollständig erfüllt).</t>
  </si>
  <si>
    <t>Erwachsenengerechte Möbel</t>
  </si>
  <si>
    <t>Mitbestimmung bei der Raumgestaltung und Ausstattung</t>
  </si>
  <si>
    <t>Flexible Arbeitszeitmodelle</t>
  </si>
  <si>
    <t>Spezielle Maßnahmen zur Verbesserung der Arbeitsbedingungen älterer KollegInnen</t>
  </si>
  <si>
    <t>Ausreichend Zeit für Pausen</t>
  </si>
  <si>
    <t>Freie Einteilung der Urlaubstage</t>
  </si>
  <si>
    <t>AnsprechpartnerIn für berufliche Weiterentwicklung</t>
  </si>
  <si>
    <t>Wertschätzung meiner Arbeit durch die Eltern</t>
  </si>
  <si>
    <t>Wertschätzung meiner Arbeit durch die Gesellschaft</t>
  </si>
  <si>
    <t>Moderne technische Ausstattung und Geräte</t>
  </si>
  <si>
    <t>Geeigneter Pausen- und MitarbeiterInnenraum</t>
  </si>
  <si>
    <t>Geeigneter Raum für Elterngespräche</t>
  </si>
  <si>
    <t>Gute Personal-Kind-Relation</t>
  </si>
  <si>
    <t>Hinweis: Skala von 0 (ganz und gar unzufrieden) bis 10 (ganz und gar zufrieden). Vergleichbarkeit zwischen den Jahren nicht möglich aufgrund geänderter Frage und Items. Werte mit geringen Einschränkungen sind in Baden-Württemberg, Bayern und Nordrhein-Westfalen vorhanden.</t>
  </si>
  <si>
    <t>Arbeit in der Kindertageseinrichtung insgesamt</t>
  </si>
  <si>
    <t>Zusammenarbeit im Team</t>
  </si>
  <si>
    <t>Arbeitsverdienst für die Tätigkeit in der Kindertageseinrichtung</t>
  </si>
  <si>
    <t>Arbeit der Leitung in der Kindertageseinrichtung</t>
  </si>
  <si>
    <t>Träger der Kindertageseinrichtung</t>
  </si>
  <si>
    <t>Vereinbarung konkreter Fort- und Weiterbildungsmaßnahmen</t>
  </si>
  <si>
    <t>Besprechen von Zielen und Maßnahmen der individuellen professonellen Weiterentwicklung</t>
  </si>
  <si>
    <t>Supervision</t>
  </si>
  <si>
    <t>Hospitation in anderen Einrichtungen</t>
  </si>
  <si>
    <t>Angebote zur Gesundheitsförderung</t>
  </si>
  <si>
    <t>Spezifische Maßnahmen zur Verbesserung der Arbeitsbedingungen älterer MitarbeiterInnen</t>
  </si>
  <si>
    <t>Flexible Arbeitszeiten (soweit im Rahmen der Öffnungszeiten möglich)</t>
  </si>
  <si>
    <t>Team-/Klausurtage</t>
  </si>
  <si>
    <t>Befragung zur Mitarbeiterzufriedenheit</t>
  </si>
  <si>
    <t>Regelmäßige MitarbeiterInnengespräche mit Vorgesetzten</t>
  </si>
  <si>
    <t>Einführungstreffen für neue MitarbeiterInnen</t>
  </si>
  <si>
    <t>Fort- und Weiterbildungsangebot</t>
  </si>
  <si>
    <t>Angebot von Personalwohnungen oder Hilfe bei der Wohnungssuche</t>
  </si>
  <si>
    <t>Betriebliche Altersvorsorge</t>
  </si>
  <si>
    <t>Spezielle Maßnahmen für ältere MitarbeiterInnen</t>
  </si>
  <si>
    <t>Sport- und Erholungsangebote</t>
  </si>
  <si>
    <t>Gesundheitsleistungen</t>
  </si>
  <si>
    <t>Fachkräfteaustausch (national und international)</t>
  </si>
  <si>
    <t>Hinweis: Dargestellt sind Anteile der Angabe Keine. * Differenz zum Jahr 2020 statistisch signifikant (p&lt;0,05).  Aufgrund von Einschränkungen bei der Auswertbarkeit in 2020 und/oder 2022 in Hamburg werden keine Signifikanzen ausgewiesen.</t>
  </si>
  <si>
    <t>Hinweis: Dargestellt sind Anteile der Angabe Keine. Werte mit starken Einschränkungen (/) sind für Hamburg nicht dargestellt, da diese nicht belastbar oder vorhanden sind.</t>
  </si>
  <si>
    <t>Einrichtungen ohne Personalfluktuation</t>
  </si>
  <si>
    <t>Befristungen/Auslaufende Verträge</t>
  </si>
  <si>
    <t>Kündigung aufgrund einer anderen Arbeitsstelle in einer Kindertageseinrichtung</t>
  </si>
  <si>
    <t>Kündigung für die Position einer Leitung in einer Kindertageseinrichtung</t>
  </si>
  <si>
    <t>Kündigung aufgrund einer anderen Arbeitsstelle im System der frühkindlichen Bildung (z.B. Fachberatung)</t>
  </si>
  <si>
    <t>Kündigung aufgrund einer anderen Arbeitsstelle</t>
  </si>
  <si>
    <t>Kündigung aufgrund einer beruflichen Umorientierung</t>
  </si>
  <si>
    <t>Kündigung auf Wunsch der Einrichtung</t>
  </si>
  <si>
    <t>Rente</t>
  </si>
  <si>
    <t>Private Gründe</t>
  </si>
  <si>
    <t>Sonstige Massnahmen</t>
  </si>
  <si>
    <t>Quelle: DJI, ERiK-Surveys 2022: Trägerbefragung, Datensatzversion 2.0, https://doi.org/10.17621/erik2022_t_v02, gewichtete Daten auf Trägerebene, Berechnungen des DJI, n = 4.373 - 4.706</t>
  </si>
  <si>
    <t>Quelle: DJI, ERiK-Surveys 2020: Trägerbefragung, Datensatzversion 3.0, https://doi.org/10.17621/erik2020_t_v03, gewichtete Daten auf Trägerebene, Berechnungen des DJI, n = 1.356 - 1.761</t>
  </si>
  <si>
    <t>Quelle: DJI, ERiK-Surveys 2020: Trägerbefragung, Datensatzversion 3.0, https://doi.org/10.17621/erik2020_t_v03, gewichtete Daten auf Trägerebene, Berechnungen des DJI, n = 1.350 - 1.761</t>
  </si>
  <si>
    <t>OEPNV / Fahrtkostenzuschuss</t>
  </si>
  <si>
    <t>Sonstige Maßnahmen</t>
  </si>
  <si>
    <t>Fachkräfteaustausch (national oder international)</t>
  </si>
  <si>
    <t>Einrichtungen mit langfristig unbesetzen Stellen</t>
  </si>
  <si>
    <t>Hinweis: Skala von 1 (sehr unwahrscheinlich) bis 6 (sehr wahrscheinlich).</t>
  </si>
  <si>
    <t xml:space="preserve">Hinweis: Skala von 1 (sehr unwahrscheinlich) bis 6 (sehr wahrscheinlich). * Differenz zum Jahr 2020 statistisch signifikant (p&lt;0,05). Werte mit geringen Einschränkungen sind in Baden-Württemberg, Bayern und Nordrhein-Westfalen vorhanden. </t>
  </si>
  <si>
    <t>Bemühen um eine Stelle in einer nächsthöheren Position</t>
  </si>
  <si>
    <t>Aufnahme eines fachrelevanten Studiums</t>
  </si>
  <si>
    <t xml:space="preserve">Suche nach einer anderen Tätigkeit im Arbeitsfeld der Kinder- und Jugendhilfe </t>
  </si>
  <si>
    <t>Sich im Bereich der Frühpädagogik selbständig machen</t>
  </si>
  <si>
    <t>Suche einer Arbeit in einem anderen Berufsfeld</t>
  </si>
  <si>
    <t>Umzug in eine andere Stadt/Region, in der man bessere Arbeitsbedingungen vorfindet</t>
  </si>
  <si>
    <t>Arbeit in der Einrichtung kündigen oder sich in eine andere Einrichtung versetzen lassen</t>
  </si>
  <si>
    <t>Arbeit beim derzeitigen Träger kündigen</t>
  </si>
  <si>
    <t>Sozialversicherungspflichtig Vollzeitbeschäftigte der Kerngruppe am Arbeitsort</t>
  </si>
  <si>
    <t>Männer</t>
  </si>
  <si>
    <t>Frauen</t>
  </si>
  <si>
    <t>Grenze zwischen
1. und 2. Quartil</t>
  </si>
  <si>
    <t>Median</t>
  </si>
  <si>
    <t>Grenze zwischen
3. und 4. Quartil</t>
  </si>
  <si>
    <t>In €</t>
  </si>
  <si>
    <t>Sozialversicherungspflichtig Vollzeitbeschäftigte der Kerngruppe</t>
  </si>
  <si>
    <t>unter 25 Jahre</t>
  </si>
  <si>
    <t>25 bis unter 55 Jahre</t>
  </si>
  <si>
    <t>Ingesamt</t>
  </si>
  <si>
    <t>Personalgesamtbedarf in Kindertageseinrichtungen</t>
  </si>
  <si>
    <t>Jahr</t>
  </si>
  <si>
    <r>
      <t>1</t>
    </r>
    <r>
      <rPr>
        <sz val="8.5"/>
        <rFont val="Calibri"/>
        <family val="2"/>
        <scheme val="minor"/>
      </rPr>
      <t xml:space="preserve"> Ohne Hort- und Hortgruppenpersonal.</t>
    </r>
  </si>
  <si>
    <r>
      <t>2</t>
    </r>
    <r>
      <rPr>
        <sz val="8.5"/>
        <rFont val="Calibri"/>
        <family val="2"/>
        <scheme val="minor"/>
      </rPr>
      <t xml:space="preserve"> Das Merkmal „Geschlecht“ wird ab 2020 in zwei Variablen abgebildet. Einmal als tatsächlich erhobenes Merkmal mit den 4 Ausprägungen (weiblich, männlich, ohne Angabe, divers) und einmal als typisiertes, dichotomes Merkmal mit den 2 Ausprägungen (weiblich, männlich). Das typisierte, dichotome Merkmal „Geschlecht“ basiert auf dem ursprünglichen Merkmal mit 4 Ausprägungen, hingegen wurden die Ausprägungen „ohne Angabe“ und „divers“ per Zufallsauswahl auf die Ausprägungen „weiblich“ und „männlich“ aufgeteilt. Andernfalls kommt es aufgrund der geringen Fallzahlen für „ohne Angabe“ oder „divers“ zu vermeintlichen vielen Geheimhaltungsfällen.</t>
    </r>
  </si>
  <si>
    <r>
      <rPr>
        <vertAlign val="superscript"/>
        <sz val="8.5"/>
        <rFont val="Calibri"/>
        <family val="2"/>
        <scheme val="minor"/>
      </rPr>
      <t xml:space="preserve">2 </t>
    </r>
    <r>
      <rPr>
        <sz val="8.5"/>
        <rFont val="Calibri"/>
        <family val="2"/>
        <scheme val="minor"/>
      </rPr>
      <t>Aus Gründen des Datenschutzes und zur Vermeidung umfassender Sperrungen musste die Einteilung der Kategorien ab dem Jahr 2021 verändert werden.</t>
    </r>
  </si>
  <si>
    <r>
      <t>Bremen</t>
    </r>
    <r>
      <rPr>
        <vertAlign val="superscript"/>
        <sz val="9"/>
        <color indexed="8"/>
        <rFont val="Calibri"/>
        <family val="2"/>
        <scheme val="minor"/>
      </rPr>
      <t>1</t>
    </r>
  </si>
  <si>
    <r>
      <t>Hamburg</t>
    </r>
    <r>
      <rPr>
        <vertAlign val="superscript"/>
        <sz val="9"/>
        <color indexed="8"/>
        <rFont val="Calibri"/>
        <family val="2"/>
        <scheme val="minor"/>
      </rPr>
      <t>1</t>
    </r>
  </si>
  <si>
    <r>
      <t>Hessen</t>
    </r>
    <r>
      <rPr>
        <vertAlign val="superscript"/>
        <sz val="9"/>
        <color indexed="8"/>
        <rFont val="Calibri"/>
        <family val="2"/>
        <scheme val="minor"/>
      </rPr>
      <t>2</t>
    </r>
  </si>
  <si>
    <r>
      <t>Nordrhein-Westfalen</t>
    </r>
    <r>
      <rPr>
        <vertAlign val="superscript"/>
        <sz val="9"/>
        <color indexed="8"/>
        <rFont val="Calibri"/>
        <family val="2"/>
        <scheme val="minor"/>
      </rPr>
      <t>3</t>
    </r>
  </si>
  <si>
    <r>
      <t>Saarland</t>
    </r>
    <r>
      <rPr>
        <vertAlign val="superscript"/>
        <sz val="9"/>
        <color indexed="8"/>
        <rFont val="Calibri"/>
        <family val="2"/>
        <scheme val="minor"/>
      </rPr>
      <t>1</t>
    </r>
  </si>
  <si>
    <r>
      <t>Sachsen-Anhalt</t>
    </r>
    <r>
      <rPr>
        <vertAlign val="superscript"/>
        <sz val="9"/>
        <color indexed="8"/>
        <rFont val="Calibri"/>
        <family val="2"/>
        <scheme val="minor"/>
      </rPr>
      <t>4</t>
    </r>
  </si>
  <si>
    <r>
      <rPr>
        <vertAlign val="superscript"/>
        <sz val="8.5"/>
        <rFont val="Calibri"/>
        <family val="2"/>
        <scheme val="minor"/>
      </rPr>
      <t>1</t>
    </r>
    <r>
      <rPr>
        <sz val="8.5"/>
        <rFont val="Calibri"/>
        <family val="2"/>
        <scheme val="minor"/>
      </rPr>
      <t xml:space="preserve"> Die Schüler/innen in der praxisintegrierten Ausbildung werden nicht separat erfasst.</t>
    </r>
  </si>
  <si>
    <r>
      <rPr>
        <vertAlign val="superscript"/>
        <sz val="8.5"/>
        <rFont val="Calibri"/>
        <family val="2"/>
        <scheme val="minor"/>
      </rPr>
      <t>3</t>
    </r>
    <r>
      <rPr>
        <sz val="8.5"/>
        <rFont val="Calibri"/>
        <family val="2"/>
        <scheme val="minor"/>
      </rPr>
      <t xml:space="preserve"> Daten inkl. Schüler/innen am Beruflichen Gymnasium (Vollzeit), ab 2009/10 mit integrierter Form der Ausbildung.</t>
    </r>
  </si>
  <si>
    <r>
      <rPr>
        <vertAlign val="superscript"/>
        <sz val="8.5"/>
        <rFont val="Calibri"/>
        <family val="2"/>
        <scheme val="minor"/>
      </rPr>
      <t>2</t>
    </r>
    <r>
      <rPr>
        <sz val="8.5"/>
        <rFont val="Calibri"/>
        <family val="2"/>
        <scheme val="minor"/>
      </rPr>
      <t xml:space="preserve"> Die Schüler/innen in der praxisintegrierten Ausbildung (PiVA) werden nicht separat erfasst.</t>
    </r>
  </si>
  <si>
    <r>
      <t>Saarland</t>
    </r>
    <r>
      <rPr>
        <vertAlign val="superscript"/>
        <sz val="9"/>
        <color indexed="8"/>
        <rFont val="Calibri"/>
        <family val="2"/>
        <scheme val="minor"/>
      </rPr>
      <t>4</t>
    </r>
  </si>
  <si>
    <r>
      <t>Schleswig-Holstein</t>
    </r>
    <r>
      <rPr>
        <vertAlign val="superscript"/>
        <sz val="9"/>
        <color indexed="8"/>
        <rFont val="Calibri"/>
        <family val="2"/>
        <scheme val="minor"/>
      </rPr>
      <t>5</t>
    </r>
  </si>
  <si>
    <r>
      <rPr>
        <vertAlign val="superscript"/>
        <sz val="8.5"/>
        <color indexed="8"/>
        <rFont val="Calibri"/>
        <family val="2"/>
        <scheme val="minor"/>
      </rPr>
      <t>1</t>
    </r>
    <r>
      <rPr>
        <sz val="8.5"/>
        <color indexed="8"/>
        <rFont val="Calibri"/>
        <family val="2"/>
        <scheme val="minor"/>
      </rPr>
      <t xml:space="preserve"> Bei den Daten zur praxisintegrierten Ausbildung handelt es sich nur um Platzzahlen (Schätzung).</t>
    </r>
  </si>
  <si>
    <r>
      <rPr>
        <vertAlign val="superscript"/>
        <sz val="8.5"/>
        <color indexed="8"/>
        <rFont val="Calibri"/>
        <family val="2"/>
        <scheme val="minor"/>
      </rPr>
      <t>2</t>
    </r>
    <r>
      <rPr>
        <sz val="8.5"/>
        <color indexed="8"/>
        <rFont val="Calibri"/>
        <family val="2"/>
        <scheme val="minor"/>
      </rPr>
      <t xml:space="preserve"> Die Schüler/innen in der praxisintegrierten Ausbildung (PiVA) werden nicht separat erfasst.</t>
    </r>
  </si>
  <si>
    <r>
      <rPr>
        <vertAlign val="superscript"/>
        <sz val="8.5"/>
        <color indexed="8"/>
        <rFont val="Calibri"/>
        <family val="2"/>
        <scheme val="minor"/>
      </rPr>
      <t>3</t>
    </r>
    <r>
      <rPr>
        <sz val="8.5"/>
        <color indexed="8"/>
        <rFont val="Calibri"/>
        <family val="2"/>
        <scheme val="minor"/>
      </rPr>
      <t xml:space="preserve"> Daten inkl. Schüler/innen am Beruflichen Gymnasium (Vollzeit), ab 2009/10 mit integrierter Form der Ausbildung.</t>
    </r>
  </si>
  <si>
    <r>
      <rPr>
        <vertAlign val="superscript"/>
        <sz val="8.5"/>
        <color indexed="8"/>
        <rFont val="Calibri"/>
        <family val="2"/>
        <scheme val="minor"/>
      </rPr>
      <t>4</t>
    </r>
    <r>
      <rPr>
        <sz val="8.5"/>
        <color indexed="8"/>
        <rFont val="Calibri"/>
        <family val="2"/>
        <scheme val="minor"/>
      </rPr>
      <t xml:space="preserve"> Die Schüler/innen in der praxisintegrierten Ausbildung werden nicht separat erfasst.</t>
    </r>
  </si>
  <si>
    <r>
      <rPr>
        <vertAlign val="superscript"/>
        <sz val="8.5"/>
        <color indexed="8"/>
        <rFont val="Calibri"/>
        <family val="2"/>
        <scheme val="minor"/>
      </rPr>
      <t>5</t>
    </r>
    <r>
      <rPr>
        <sz val="8.5"/>
        <color indexed="8"/>
        <rFont val="Calibri"/>
        <family val="2"/>
        <scheme val="minor"/>
      </rPr>
      <t xml:space="preserve"> Die Daten der Schüler/innen im 1. Jahr der praxsintegrierten Ausbildung sind auf ein Vielfaches von 3 gerundet.</t>
    </r>
  </si>
  <si>
    <r>
      <t>Hessen</t>
    </r>
    <r>
      <rPr>
        <vertAlign val="superscript"/>
        <sz val="9"/>
        <color indexed="8"/>
        <rFont val="Calibri"/>
        <family val="2"/>
        <scheme val="minor"/>
      </rPr>
      <t>1</t>
    </r>
  </si>
  <si>
    <r>
      <t>Nordrhein-Westfalen</t>
    </r>
    <r>
      <rPr>
        <vertAlign val="superscript"/>
        <sz val="9"/>
        <color indexed="8"/>
        <rFont val="Calibri"/>
        <family val="2"/>
        <scheme val="minor"/>
      </rPr>
      <t>2</t>
    </r>
  </si>
  <si>
    <r>
      <t>Saarland</t>
    </r>
    <r>
      <rPr>
        <vertAlign val="superscript"/>
        <sz val="9"/>
        <color indexed="8"/>
        <rFont val="Calibri"/>
        <family val="2"/>
        <scheme val="minor"/>
      </rPr>
      <t>3</t>
    </r>
  </si>
  <si>
    <r>
      <rPr>
        <vertAlign val="superscript"/>
        <sz val="8.5"/>
        <rFont val="Calibri"/>
        <family val="2"/>
        <scheme val="minor"/>
      </rPr>
      <t>2</t>
    </r>
    <r>
      <rPr>
        <sz val="8.5"/>
        <rFont val="Calibri"/>
        <family val="2"/>
        <scheme val="minor"/>
      </rPr>
      <t xml:space="preserve"> Daten inkl. Schüler/innen am Beruflichen Gymnasium (Vollzeit), ab 2009/10 mit integrierter Form der Ausbildung.</t>
    </r>
  </si>
  <si>
    <r>
      <rPr>
        <vertAlign val="superscript"/>
        <sz val="8.5"/>
        <rFont val="Calibri"/>
        <family val="2"/>
        <scheme val="minor"/>
      </rPr>
      <t>3</t>
    </r>
    <r>
      <rPr>
        <sz val="8.5"/>
        <rFont val="Calibri"/>
        <family val="2"/>
        <scheme val="minor"/>
      </rPr>
      <t xml:space="preserve"> Die Schüler/innen in der praxisintegrierten Ausbildung werden nicht separat erfasst.</t>
    </r>
  </si>
  <si>
    <r>
      <rPr>
        <vertAlign val="superscript"/>
        <sz val="8.5"/>
        <rFont val="Calibri"/>
        <family val="2"/>
        <scheme val="minor"/>
      </rPr>
      <t>1</t>
    </r>
    <r>
      <rPr>
        <sz val="8.5"/>
        <rFont val="Calibri"/>
        <family val="2"/>
        <scheme val="minor"/>
      </rPr>
      <t xml:space="preserve"> Die Schüler/innen in der praxisintegrierten Ausbildung (PiVA) werden nicht separat erfasst.</t>
    </r>
  </si>
  <si>
    <r>
      <t>24</t>
    </r>
    <r>
      <rPr>
        <vertAlign val="superscript"/>
        <sz val="9"/>
        <rFont val="Calibri"/>
        <family val="2"/>
        <scheme val="minor"/>
      </rPr>
      <t>2)</t>
    </r>
  </si>
  <si>
    <r>
      <t>0</t>
    </r>
    <r>
      <rPr>
        <vertAlign val="superscript"/>
        <sz val="9"/>
        <rFont val="Calibri"/>
        <family val="2"/>
        <scheme val="minor"/>
      </rPr>
      <t>2)</t>
    </r>
  </si>
  <si>
    <r>
      <rPr>
        <vertAlign val="superscript"/>
        <sz val="8.5"/>
        <rFont val="Calibri"/>
        <family val="2"/>
        <scheme val="minor"/>
      </rPr>
      <t>1</t>
    </r>
    <r>
      <rPr>
        <sz val="8.5"/>
        <rFont val="Calibri"/>
        <family val="2"/>
        <scheme val="minor"/>
      </rPr>
      <t xml:space="preserve"> Die Beschäftigten werden dem Land ihres Arbeitsortes zugeordnet.</t>
    </r>
  </si>
  <si>
    <t xml:space="preserve">Hinweis: Skala von 1 (kein Bedarf) bis 6 (sehr hoher Bedarf). Mehrfachnennung möglich. * Differenz zum Jahr 2020 statistisch signifikant (p&lt;0,05). Werte mit geringen Einschränkungen sind in Baden-Württemberg, Bayern und Nordrhein-Westfalen vorhanden. </t>
  </si>
  <si>
    <t xml:space="preserve">Hinweis: * Differenz zum Jahr 2020 statistisch signifikant (p&lt;0,05). Werte mit geringen Einschränkungen sind in Baden-Württemberg, Bayern und Nordrhein-Westfalen vorhanden. </t>
  </si>
  <si>
    <t>Hinweis: * Differenz zum Jahr 2020 statistisch signifikant (p&lt;0,05). Vergleichbarkeit zwischen den Jahren eingeschränkt aufgrund nicht fortgeführtem Item "In einem anderen Berufsfeld, nicht in der frühkindlichen Bildung, Betreuung und Erziehung". Werte mit geringen Einschränkungen sind in Baden-Württemberg, Bayern und Nordrhein-Westfalen vorhanden.</t>
  </si>
  <si>
    <t>Bewegung/ Psychomotorik/Gesundheit</t>
  </si>
  <si>
    <t>Zurück zum Inhalt</t>
  </si>
  <si>
    <r>
      <t>Pädagogisches und leitendes Personal</t>
    </r>
    <r>
      <rPr>
        <b/>
        <vertAlign val="superscript"/>
        <sz val="11"/>
        <rFont val="Calibri"/>
        <family val="2"/>
        <scheme val="minor"/>
      </rPr>
      <t xml:space="preserve">1 </t>
    </r>
  </si>
  <si>
    <t>Tab. HF-03.5.4-3 Einrichtungen, in denen ein schriftliches Einarbeitungskonzept für neue pädagogische MitarbeiterInnen vorhanden ist 2020 nach Ländern (in %)</t>
  </si>
  <si>
    <t>Weiterführende Informationen:</t>
  </si>
  <si>
    <t>ERiK-Projekt-Webseite</t>
  </si>
  <si>
    <t>Projekt-Website TU-Dortmund</t>
  </si>
  <si>
    <t>ERiK-Berichte</t>
  </si>
  <si>
    <r>
      <t>1</t>
    </r>
    <r>
      <rPr>
        <sz val="8.5"/>
        <color theme="1"/>
        <rFont val="Calibri"/>
        <family val="2"/>
        <scheme val="minor"/>
      </rPr>
      <t xml:space="preserve"> Ohne Hort- und Hortgruppenpersonal.</t>
    </r>
  </si>
  <si>
    <r>
      <rPr>
        <vertAlign val="superscript"/>
        <sz val="8.5"/>
        <color theme="1"/>
        <rFont val="Calibri"/>
        <family val="2"/>
        <scheme val="minor"/>
      </rPr>
      <t>1</t>
    </r>
    <r>
      <rPr>
        <sz val="8.5"/>
        <color theme="1"/>
        <rFont val="Calibri"/>
        <family val="2"/>
        <scheme val="minor"/>
      </rPr>
      <t xml:space="preserve"> Ohne Hort- und Hortgruppenpersonal.</t>
    </r>
  </si>
  <si>
    <t>Hinweis: . Sperrungen aufgrund zu geringer Fallzahlen.</t>
  </si>
  <si>
    <r>
      <t>1</t>
    </r>
    <r>
      <rPr>
        <sz val="8.5"/>
        <color theme="1"/>
        <rFont val="Calibri"/>
        <family val="2"/>
        <scheme val="minor"/>
      </rPr>
      <t>Ohne Hort- und Hortgruppenpersonal.</t>
    </r>
  </si>
  <si>
    <r>
      <rPr>
        <vertAlign val="superscript"/>
        <sz val="8.5"/>
        <color theme="1"/>
        <rFont val="Calibri"/>
        <family val="2"/>
        <scheme val="minor"/>
      </rPr>
      <t xml:space="preserve">1 </t>
    </r>
    <r>
      <rPr>
        <sz val="8.5"/>
        <color theme="1"/>
        <rFont val="Calibri"/>
        <family val="2"/>
        <scheme val="minor"/>
      </rPr>
      <t>Ohne Hort- und Hortgruppenpersonal.</t>
    </r>
  </si>
  <si>
    <r>
      <rPr>
        <vertAlign val="superscript"/>
        <sz val="8.5"/>
        <rFont val="Calibri"/>
        <family val="2"/>
        <scheme val="minor"/>
      </rPr>
      <t>1</t>
    </r>
    <r>
      <rPr>
        <sz val="8.5"/>
        <rFont val="Calibri"/>
        <family val="2"/>
        <scheme val="minor"/>
      </rPr>
      <t xml:space="preserve"> Schüler/-innen im 1. Ausbildungsjahr einer praxisintegrierten Ausbildung (PiA) zum/zur Erzieher/-in sind in diesen Zahlen enthalten.</t>
    </r>
  </si>
  <si>
    <t>Quelle: Statistisches Bundesamt, Fachserie 11, Reihe 2, 2021/22, sowie ergänzende Tabellen zur Fachserie; Statistische Landesämter: WiFF-Länderabfrage, 2021/22.</t>
  </si>
  <si>
    <t>Quelle: Statistisches Bundesamt, Fachserie 11, Reihe 2, 2020/21, sowie ergänzende Tabellen zur Fachserie; Statistische Landesämter: WiFF-Länderabfrage, 2020/21.</t>
  </si>
  <si>
    <r>
      <rPr>
        <vertAlign val="superscript"/>
        <sz val="8.5"/>
        <color indexed="8"/>
        <rFont val="Calibri"/>
        <family val="2"/>
        <scheme val="minor"/>
      </rPr>
      <t>1</t>
    </r>
    <r>
      <rPr>
        <sz val="8.5"/>
        <color indexed="8"/>
        <rFont val="Calibri"/>
        <family val="2"/>
        <scheme val="minor"/>
      </rPr>
      <t xml:space="preserve"> Schüler/-innen im 1. Ausbildungsjahr einer praxisintegrierten Ausbildung (PiA) zum/zur Erzieher/-in sind in diesen Zahlen enthalten.</t>
    </r>
  </si>
  <si>
    <t>Quelle: Statistisches Bundesamt, Fachserie 11, Reihe 2, 2019/20, sowie ergänzende Tabellen zur Fachserie; Statistische Landesämter: WiFF-Länderabfrage, 2019/20.</t>
  </si>
  <si>
    <t>Quelle: Statistisches Bundesamt, Fachserie 11, Reihe 2, 2018/19, sowie ergänzende Tabellen zur Fachserie; Statistische Landesämter: WiFF-Länderabfrage, 2018/19.</t>
  </si>
  <si>
    <t>Quelle: Statistisches Bundesamt, Fachserie 11, Reihe 2, 2017/18, sowie ergänzende Tabellen zur Fachserie; Statistische Landesämter: WiFF-Länderabfrage, 2017/18.</t>
  </si>
  <si>
    <r>
      <rPr>
        <vertAlign val="superscript"/>
        <sz val="8.5"/>
        <rFont val="Calibri"/>
        <family val="2"/>
        <scheme val="minor"/>
      </rPr>
      <t>2</t>
    </r>
    <r>
      <rPr>
        <sz val="8.5"/>
        <rFont val="Calibri"/>
        <family val="2"/>
        <scheme val="minor"/>
      </rPr>
      <t xml:space="preserve"> Die Ausbildung zur Sozialassistentin bzw. zum Sozialassistenten wird nur in den dargestellten Ländern angeboten.</t>
    </r>
  </si>
  <si>
    <t>Quelle: Statistisches Bundesamt, Fachserie 11, Reihe 2, 2020/2021, sowie ergänzende Tabellen zur Fachserie; Statistische Landesämter: WiFF-Länderabfrage, 2020/21.</t>
  </si>
  <si>
    <r>
      <rPr>
        <vertAlign val="superscript"/>
        <sz val="8.5"/>
        <color theme="1"/>
        <rFont val="Calibri"/>
        <family val="2"/>
        <scheme val="minor"/>
      </rPr>
      <t>2</t>
    </r>
    <r>
      <rPr>
        <sz val="8.5"/>
        <color theme="1"/>
        <rFont val="Calibri"/>
        <family val="2"/>
        <scheme val="minor"/>
      </rPr>
      <t xml:space="preserve"> Die Ausbildung zur Sozialassistentin bzw. zum Sozialassistenten wird nur in den dargestellten Ländern angeboten.</t>
    </r>
  </si>
  <si>
    <t>Quelle: Statistisches Bundesamt, Fachserie 11, Reihe 2, 2019/2020, sowie ergänzende Tabellen zur Fachserie; Statistische Landesämter: WiFF-Länderabfrage, 2019/20.</t>
  </si>
  <si>
    <t>Quelle: Statistisches Bundesamt, Fachserie 11, Reihe 2, 2018/2019, sowie ergänzende Tabellen zur Fachserie; Statistische Landesämter: WiFF-Länderabfrage, 2018/19.</t>
  </si>
  <si>
    <t>Quelle: Statistisches Bundesamt, Fachserie 11, Reihe 2, 2017/2018, sowie ergänzende Tabellen zur Fachserie; Statistische Landesämter: WiFF-Länderabfrage, 2017/18.</t>
  </si>
  <si>
    <r>
      <t>Bremen</t>
    </r>
    <r>
      <rPr>
        <vertAlign val="superscript"/>
        <sz val="9"/>
        <color rgb="FF000000"/>
        <rFont val="Calibri"/>
        <family val="2"/>
        <scheme val="minor"/>
      </rPr>
      <t>2</t>
    </r>
  </si>
  <si>
    <r>
      <rPr>
        <vertAlign val="superscript"/>
        <sz val="8.5"/>
        <rFont val="Calibri"/>
        <family val="2"/>
        <scheme val="minor"/>
      </rPr>
      <t>1</t>
    </r>
    <r>
      <rPr>
        <sz val="8.5"/>
        <rFont val="Calibri"/>
        <family val="2"/>
        <scheme val="minor"/>
      </rPr>
      <t xml:space="preserve"> Die Ausbildung zur Kinderpflegerin bzw. zum Kinderpfleger wird nur in den dargestellten Ländern angeboten.</t>
    </r>
  </si>
  <si>
    <r>
      <rPr>
        <vertAlign val="superscript"/>
        <sz val="8.5"/>
        <rFont val="Calibri"/>
        <family val="2"/>
        <scheme val="minor"/>
      </rPr>
      <t>2</t>
    </r>
    <r>
      <rPr>
        <sz val="8.5"/>
        <rFont val="Calibri"/>
        <family val="2"/>
        <scheme val="minor"/>
      </rPr>
      <t xml:space="preserve"> Der Ausbildungsgang  zur Kinderpflegerin bzw. zum Kinderpfleger wurde in Bremen seit dem 01. August 2011 eingestellt. Das letzte dritte Ausbildungsjahr endet am 31. Juli 2013. Seit dem Schuljahr 2019/20 wird der Ausbildungsgang wieder angeboten.</t>
    </r>
  </si>
  <si>
    <r>
      <rPr>
        <vertAlign val="superscript"/>
        <sz val="8.5"/>
        <rFont val="Calibri"/>
        <family val="2"/>
        <scheme val="minor"/>
      </rPr>
      <t>2</t>
    </r>
    <r>
      <rPr>
        <sz val="8.5"/>
        <rFont val="Calibri"/>
        <family val="2"/>
        <scheme val="minor"/>
      </rPr>
      <t xml:space="preserve"> Der Ausbildungsgang  zur Kinderpflegerin bzw. zum Kinderpfleger wurde in Bremen seit dem 01. August 2011 eingestellt. Das letzte dritte Ausbildungsjahr endet am 31. Juli 2013. Seit dem Schuljahr 2019/20 wird der Ausbildungsgang wieder angeboten, sodass für das Schuljahr 2018/19  keine Ausbildungsabschlüsse ausgewiesen werden können.</t>
    </r>
  </si>
  <si>
    <r>
      <rPr>
        <vertAlign val="superscript"/>
        <sz val="8.5"/>
        <color theme="1"/>
        <rFont val="Calibri"/>
        <family val="2"/>
        <scheme val="minor"/>
      </rPr>
      <t>1</t>
    </r>
    <r>
      <rPr>
        <sz val="8.5"/>
        <color theme="1"/>
        <rFont val="Calibri"/>
        <family val="2"/>
        <scheme val="minor"/>
      </rPr>
      <t xml:space="preserve"> Die Ausbildung zur Kinderpflegerin bzw. zum Kinderpfleger wird nur in den dargestellten Ländern angeboten.</t>
    </r>
  </si>
  <si>
    <r>
      <rPr>
        <vertAlign val="superscript"/>
        <sz val="8.5"/>
        <color theme="1"/>
        <rFont val="Calibri"/>
        <family val="2"/>
        <scheme val="minor"/>
      </rPr>
      <t>2</t>
    </r>
    <r>
      <rPr>
        <sz val="8.5"/>
        <color theme="1"/>
        <rFont val="Calibri"/>
        <family val="2"/>
        <scheme val="minor"/>
      </rPr>
      <t xml:space="preserve"> Der Ausbildungsgang  zur Kinderpflegerin bzw. zum Kinderpfleger wurde in Bremen seit dem 01. August 2011 eingestellt. Das letzte dritte Ausbildungsjahr endet am 31. Juli 2013. Seit dem Schuljahr 2019/20 wird der Ausbildungsgang wieder angeboten.</t>
    </r>
  </si>
  <si>
    <r>
      <rPr>
        <vertAlign val="superscript"/>
        <sz val="8.5"/>
        <color theme="1"/>
        <rFont val="Calibri"/>
        <family val="2"/>
        <scheme val="minor"/>
      </rPr>
      <t>2</t>
    </r>
    <r>
      <rPr>
        <sz val="8.5"/>
        <color theme="1"/>
        <rFont val="Calibri"/>
        <family val="2"/>
        <scheme val="minor"/>
      </rPr>
      <t xml:space="preserve"> Der Ausbildungsgang  zur Kinderpflegerin bzw. zum Kinderpfleger wurde in Bremen seit dem 01. August 2011 eingestellt. Das letzte dritte Ausbildungsjahr endet am 31. Juli 2013. Seit dem Schuljahr 2019/20 wird der Ausbildungsgang wieder angeboten, sodass für das Schuljahr 2018/19  keine Ausbildungsabschlüsse ausgewiesen werden können.</t>
    </r>
  </si>
  <si>
    <r>
      <t>einschlägiger Hochschulabschluss</t>
    </r>
    <r>
      <rPr>
        <b/>
        <vertAlign val="superscript"/>
        <sz val="11"/>
        <rFont val="Calibri"/>
        <family val="2"/>
        <scheme val="minor"/>
      </rPr>
      <t>2</t>
    </r>
  </si>
  <si>
    <r>
      <t>einschlägiger Fachschulabschluss</t>
    </r>
    <r>
      <rPr>
        <b/>
        <vertAlign val="superscript"/>
        <sz val="11"/>
        <rFont val="Calibri"/>
        <family val="2"/>
        <scheme val="minor"/>
      </rPr>
      <t>3</t>
    </r>
  </si>
  <si>
    <r>
      <t>einschlägiger Berufsfachschulabschluss</t>
    </r>
    <r>
      <rPr>
        <b/>
        <vertAlign val="superscript"/>
        <sz val="11"/>
        <rFont val="Calibri"/>
        <family val="2"/>
        <scheme val="minor"/>
      </rPr>
      <t>4</t>
    </r>
  </si>
  <si>
    <r>
      <t>Sonstige Ausbildungen</t>
    </r>
    <r>
      <rPr>
        <b/>
        <vertAlign val="superscript"/>
        <sz val="11"/>
        <rFont val="Calibri"/>
        <family val="2"/>
        <scheme val="minor"/>
      </rPr>
      <t>5</t>
    </r>
  </si>
  <si>
    <r>
      <t>2</t>
    </r>
    <r>
      <rPr>
        <sz val="8.5"/>
        <color rgb="FF000000"/>
        <rFont val="Calibri"/>
        <family val="2"/>
        <scheme val="minor"/>
      </rPr>
      <t xml:space="preserve"> Zu der Kategorie gehören die Bildungsabschlüsse Dipl.-Sozialpädagoge/-in oder Dipl.-Sozialarbeiter/in oder Dipl. Heilpädagogen/-innen (FH oder vergleichbarer Abschluss), Dipl.-Pädagoge/-in oder Dipl.-Sozialpädagoge/-in oder Dipl.-Erziehungswissenschaftler/in (Uni oder vergleichbarer Abschluss) oder staatlich anerkannte/r Kindheitspädagoge/-in (Bachelor/Master).</t>
    </r>
    <r>
      <rPr>
        <vertAlign val="superscript"/>
        <sz val="8.5"/>
        <color rgb="FF000000"/>
        <rFont val="Calibri"/>
        <family val="2"/>
        <scheme val="minor"/>
      </rPr>
      <t xml:space="preserve">          </t>
    </r>
  </si>
  <si>
    <r>
      <t xml:space="preserve">3 </t>
    </r>
    <r>
      <rPr>
        <sz val="8.5"/>
        <color theme="1"/>
        <rFont val="Calibri"/>
        <family val="2"/>
        <scheme val="minor"/>
      </rPr>
      <t xml:space="preserve"> Zu der Kategorie gehören die Bildungsabschlüsse Erzieher/in, Heilpädagoge/-in (Fachschule) oder Heilerzieher/in, Heilerziehungspfleger/in.</t>
    </r>
  </si>
  <si>
    <r>
      <t xml:space="preserve">4  </t>
    </r>
    <r>
      <rPr>
        <sz val="8.5"/>
        <color theme="1"/>
        <rFont val="Calibri"/>
        <family val="2"/>
        <scheme val="minor"/>
      </rPr>
      <t>Zu der Kategorie gehören die Bildungsabschlüsse Kinderpfleger/innen, Familienpfleger/innen, Assistenten/-innen im Sozialwesen, soziale oder medizinische Helferberufe.</t>
    </r>
  </si>
  <si>
    <r>
      <t>5</t>
    </r>
    <r>
      <rPr>
        <sz val="8.5"/>
        <color theme="1"/>
        <rFont val="Calibri"/>
        <family val="2"/>
        <scheme val="minor"/>
      </rPr>
      <t xml:space="preserve"> Zu der Kategorie gehören die Bildungsabschlüsse sonstige soziale/sozialpädagogische Kurzausbildung, Gesundheitsdienstberufe, Verwaltungs-/Büroberufe, sonstiger Berufsausbildungsabschluss.</t>
    </r>
  </si>
  <si>
    <r>
      <t>2</t>
    </r>
    <r>
      <rPr>
        <sz val="8.5"/>
        <color rgb="FF000000"/>
        <rFont val="Calibri"/>
        <family val="2"/>
        <scheme val="minor"/>
      </rPr>
      <t xml:space="preserve"> Zu der Kategorie gehören die Bildungsabschlüsse Dipl.-Sozialpädagoge/-in oder Dipl.-Sozialarbeiter/in oder Dipl. Heilpädagogen/-innen (FH oder vergleichbarer Abschluss), Dipl.-Pädagoge/-in oder Dipl.-Sozialpädagoge/-in oder Dipl.-Erziehungswissenschaftler/in (Uni oder vergleichbarer Abschluss) oder staatlich anerkannte/r Kindheitspädagoge/-in (Bachelor/Master).</t>
    </r>
  </si>
  <si>
    <r>
      <t>Erzieher/innen-Team</t>
    </r>
    <r>
      <rPr>
        <b/>
        <vertAlign val="superscript"/>
        <sz val="11"/>
        <rFont val="Calibri"/>
        <family val="2"/>
        <scheme val="minor"/>
      </rPr>
      <t>1</t>
    </r>
  </si>
  <si>
    <r>
      <t>Sozialpädagogisches Fach- und Berufsfachschulteam</t>
    </r>
    <r>
      <rPr>
        <b/>
        <vertAlign val="superscript"/>
        <sz val="11"/>
        <rFont val="Calibri"/>
        <family val="2"/>
        <scheme val="minor"/>
      </rPr>
      <t>2</t>
    </r>
  </si>
  <si>
    <r>
      <t>Akademisch erweitertes sozialpädagogisches Team</t>
    </r>
    <r>
      <rPr>
        <b/>
        <vertAlign val="superscript"/>
        <sz val="11"/>
        <rFont val="Calibri"/>
        <family val="2"/>
        <scheme val="minor"/>
      </rPr>
      <t>3</t>
    </r>
  </si>
  <si>
    <r>
      <t>Heilpädagogisch erweitertes sozialpädagogisches Team</t>
    </r>
    <r>
      <rPr>
        <b/>
        <vertAlign val="superscript"/>
        <sz val="11"/>
        <rFont val="Calibri"/>
        <family val="2"/>
        <scheme val="minor"/>
      </rPr>
      <t>4</t>
    </r>
  </si>
  <si>
    <r>
      <t>Gemischtes Team</t>
    </r>
    <r>
      <rPr>
        <b/>
        <vertAlign val="superscript"/>
        <sz val="11"/>
        <rFont val="Calibri"/>
        <family val="2"/>
        <scheme val="minor"/>
      </rPr>
      <t>5</t>
    </r>
  </si>
  <si>
    <r>
      <rPr>
        <vertAlign val="superscript"/>
        <sz val="8.5"/>
        <color theme="1"/>
        <rFont val="Calibri"/>
        <family val="2"/>
        <scheme val="minor"/>
      </rPr>
      <t xml:space="preserve">1 </t>
    </r>
    <r>
      <rPr>
        <sz val="8.5"/>
        <color theme="1"/>
        <rFont val="Calibri"/>
        <family val="2"/>
        <scheme val="minor"/>
      </rPr>
      <t>Teams, in denen fast ausschließlich Erzieherinnen und Erzieher tätig sind. (sonstige Berufe &lt; 20%).</t>
    </r>
  </si>
  <si>
    <r>
      <rPr>
        <vertAlign val="superscript"/>
        <sz val="8.5"/>
        <color theme="1"/>
        <rFont val="Calibri"/>
        <family val="2"/>
        <scheme val="minor"/>
      </rPr>
      <t xml:space="preserve">3 und 4 </t>
    </r>
    <r>
      <rPr>
        <sz val="8.5"/>
        <color theme="1"/>
        <rFont val="Calibri"/>
        <family val="2"/>
        <scheme val="minor"/>
      </rPr>
      <t>Die Zuordnung zum „Akademisch erweiterten sozialpädagogischen Team“ erfolgt vorrangig vor der Zuordnung zum „Heilpädagogisch erweitertes sozialpädagogisches Team“.</t>
    </r>
  </si>
  <si>
    <t>Hinweis: Aus Datenschutzgründen werden die Zahlen inklusive Horte ausgewiesen.</t>
  </si>
  <si>
    <r>
      <rPr>
        <vertAlign val="superscript"/>
        <sz val="8.5"/>
        <rFont val="Calibri"/>
        <family val="2"/>
        <scheme val="minor"/>
      </rPr>
      <t xml:space="preserve">1 </t>
    </r>
    <r>
      <rPr>
        <sz val="8.5"/>
        <rFont val="Calibri"/>
        <family val="2"/>
        <scheme val="minor"/>
      </rPr>
      <t>Ohne Hort- und Hortgruppenpersonal</t>
    </r>
  </si>
  <si>
    <r>
      <rPr>
        <vertAlign val="superscript"/>
        <sz val="8.5"/>
        <rFont val="Calibri"/>
        <family val="2"/>
        <scheme val="minor"/>
      </rPr>
      <t xml:space="preserve">1 </t>
    </r>
    <r>
      <rPr>
        <sz val="8.5"/>
        <rFont val="Calibri"/>
        <family val="2"/>
        <scheme val="minor"/>
      </rPr>
      <t>Ohne Hort- und Hortgruppenpersonal.</t>
    </r>
  </si>
  <si>
    <r>
      <rPr>
        <vertAlign val="superscript"/>
        <sz val="8.5"/>
        <rFont val="Calibri"/>
        <family val="2"/>
        <scheme val="minor"/>
      </rPr>
      <t xml:space="preserve">2 </t>
    </r>
    <r>
      <rPr>
        <sz val="8.5"/>
        <rFont val="Calibri"/>
        <family val="2"/>
        <scheme val="minor"/>
      </rPr>
      <t>Die Angaben beziehen sich auf Angestellte, Arbeiter/-innen und Beamte/-innen. Praktikant/-innen, Personen im freiwilligen sozialen Jahr/Bundesfreiwilligendienst und Angaben der Kategorie Sonstige wurden nicht berücksichtigt.</t>
    </r>
  </si>
  <si>
    <t>Quelle: Bundesagentur für Arbeit: Entgeltstatistik.</t>
  </si>
  <si>
    <t>Hinweis: / Aus methodischen Gründen ist ein Ausweis von Entgeltverteilungen oder Quantilen nicht sinnvoll, wenn die Zahl der Beschäftigten mit Angabe zum Entgelt unter 500 liegt.</t>
  </si>
  <si>
    <t>Quelle</t>
  </si>
  <si>
    <t>KJH-Statistik</t>
  </si>
  <si>
    <t>Entgeltstatistik</t>
  </si>
  <si>
    <t xml:space="preserve">KJH-Statistik </t>
  </si>
  <si>
    <r>
      <rPr>
        <vertAlign val="superscript"/>
        <sz val="8.5"/>
        <color theme="1"/>
        <rFont val="Calibri"/>
        <family val="2"/>
        <scheme val="minor"/>
      </rPr>
      <t>5</t>
    </r>
    <r>
      <rPr>
        <sz val="8.5"/>
        <color theme="1"/>
        <rFont val="Calibri"/>
        <family val="2"/>
        <scheme val="minor"/>
      </rPr>
      <t xml:space="preserve"> Teams, in denen das sozial- und/oder heilpädagogische Personal durch tätige Personen ohne Berufsausbildung sowie weitere akademische und nichtakademische Berufe ergänzt wird, zum Beispiel durch Gesundheitsdienstberufe (etwa aus der Kranken- und Altenpflege, Motopädie, Psychologie) oder andere Einzelberufe (wie Lehrkräfte, soziale und medizinische Helferberufe). Berücksichtigt wurden hier auch die wenigen Teams, in denen nur Kinderpflegerinnen und -pfleger bzw. Sozialassistentinnen und -assistenten arbeiten (sowie weitere Einzelkonstellationen). (mit 20% und mehr sonstigen Berufen).</t>
    </r>
  </si>
  <si>
    <t xml:space="preserve">3.2.1 </t>
  </si>
  <si>
    <t>Bindungsmaßnahmen</t>
  </si>
  <si>
    <t xml:space="preserve"> Tab. HF-03.2.1-1 Leitungen, in deren Einrichtungen es verbindliche Personalentwicklungs-/Personalbindungsmaßnahmen gibt 2024 nach Ländern (in %)</t>
  </si>
  <si>
    <t>Tab. HF-03.2.1-2 Maßnahmen der Träger zur Personalbindung nach Ländern 2024 (in %)</t>
  </si>
  <si>
    <t xml:space="preserve"> Tab. HF-03.2.1-3 Maßnahmen der Träger zur Personalbindung nach Trägerart und -größe 2024 (in %)</t>
  </si>
  <si>
    <t>Schriftliches Einarbeitungskonzept für neue pädagogische MitarbeiterInnen</t>
  </si>
  <si>
    <t>Hinweis: * Differenz zum zuletzt verfügbaren Jahr statistisch signifikant (p&lt;0,05). ~ Differenz zum Ausgangsjahr statistisch signifikant (p&lt;0,05). Vergleich zum Ausgangsjahr und zum zuletzt verfügbaren Jahr nicht möglich aufgrund neu hinzugefügtem Item 'Schriftliches Einarbeitungskonzept für neue pädagogische MitarbeiterInnen'. Aufgrund von Einschränkungen bei der Auswertbarkeit in 2020 in Hamburg werden keine Signifikanzen ausgewiesen.</t>
  </si>
  <si>
    <t>Quelle: DJI, ERiK-Surveys 2024: Leitungsbefragung, Datensatzversion 1.0, https://doi.org/10.17621/erik2024_l_v01, gewichtete Daten auf Leitungsebene, Berechnungen des DJI.</t>
  </si>
  <si>
    <t xml:space="preserve">Hinweis: * Differenz zum zuletzt verfügbaren Jahr statistisch signifikant (p&lt;0,05). ~ Differenz zum Ausgangsjahr statistisch signifikant (p&lt;0,05). Vergleichbarkeit zum Ausgangsjahr eingeschränkt aufgrund einer Änderung der Items. Werte mit starken Einschränkungen (/) sind für Bremen und Saarland nicht dargestellt, da diese nicht belastbar oder vorhanden sind. Aufgrund von Einschränkungen bei der Auswertbarkeit in 2020 und/oder 2024 in Berlin, Bremen, Hamburg, Mecklenburg-Vorpommern, Rheinland-Pfalz, Saarland, Sachsen-Anhalt, Schleswig-Holstein und Thüringen werden keine Signifikanzen ausgewiesen. Aufgrund von Einschränkungen bei der Auswertbarkeit in 2022 und/oder 2024 in Bremen und Saarland werden keine Signifikanzen ausgewiesen. </t>
  </si>
  <si>
    <t>Quelle: DJI, ERiK-Surveys 2024: Trägerbefragung, Datensatzversion 1.0, https://doi.org/10.17621/erik2024_t_v01, gewichtete Daten auf Trägerebene, Berechnungen des DJI.</t>
  </si>
  <si>
    <t>Tab. HF-03.2.2-1 Einrichtungen ohne Fluktuation von pädagogischem Personal binnen 12 Monaten 2024 (in %)</t>
  </si>
  <si>
    <t>Tab. HF-03.2.2-2 Einschätzung der Leitung zu den Gründen der Fluktuation von pädagogischem Personal binnen 12 Monaten 2024 (in %)</t>
  </si>
  <si>
    <t>Tab. HF-03.2.3-1 Einrichtungen, in denen Stellen für pädagogische Fachkräfte seit mind. 6 Monaten aufgrund von mangelnden Bewerbungen nicht besetzt werden konnten 2024 nach Ländern (in %)</t>
  </si>
  <si>
    <t xml:space="preserve"> Tab. HF-03.2.4-1 Pädagogisches Personal nach der Wahrscheinlichkeit verschiedener beruflicher Pläne 2024 nach Ländern (Mittelwert)</t>
  </si>
  <si>
    <t>Tab. HF-03.4.1-1 Teilnahme des pädagogischen Personals an Fort- und Weiterbildung in den letzten 12 Monaten 2024 nach Ländern (in %)</t>
  </si>
  <si>
    <t>Tab. HF-03.4.2-1 Träger, die das pädagogische Personal in ihre Kindertageseinrichtungen zur regelmäßigen Teilnahme an Fort- und Weiterbildungen 2024 verpflichten nach Ländern (in %)</t>
  </si>
  <si>
    <t>Tab. HF-03.4.2-2 Träger, die das pädagogische Personal in ihre Kindertageseinrichtungen zur regelmäßigen Teilnahme an Fort- und Weiterbildungen 2024 verpflichten nach Trägerart und -größe (in %)</t>
  </si>
  <si>
    <t>Tab. HF-03.4.2-3 Verpflichtende Fort- und Weiterbildungstage für in Vollzeit tätige Personen 2024 nach Ländern (Mittelwert)</t>
  </si>
  <si>
    <t>Tab. HF-03.4.2-4 Verpflichtende Fort- und Weiterbildungstage für in Vollzeit tätige Personen 2024 nach Trägerart und -größe (Mittelwert)</t>
  </si>
  <si>
    <t xml:space="preserve"> Tab. HF-03.4.3-1 Bedarf des pädagogischen Personals an Fort- und Weiterbildung zu verschiedenen Themen 2024 nach Ländern (Mittelwert)</t>
  </si>
  <si>
    <t>Tab. HF-03.4.5-1 Gründe für die Nichtteilnahme des pädagogischen Personals an Fort- und Weiterbildung in den letzten 12 Monaten 2024 nach Ländern (in %)</t>
  </si>
  <si>
    <t>Tab. HF-03.4.6-1 Pädagogisches Personal dessen Träger 2024 die Teilnahme an Fort- und Weiterbildung durch Maßnahmen unterstützt nach Ländern (in %)</t>
  </si>
  <si>
    <t>Tab. HF-03.4.6-2 Pädagogisches Personal dessen Träger 2024 die Teilnahme an Fort- und Weiterbildung durch Maßnahmen unterstützt nach Trägerart und -größe (in %)</t>
  </si>
  <si>
    <t>Tab. HF-03.5.5-1 Rahmenbedingungen für den Aufgabenbereich der Praxisanleitung 2024 bei Trägern nach Ländern (in %)</t>
  </si>
  <si>
    <t>Tab. HF-03.5.5-2 Rahmenbedingungen für den Aufgabenbereich der Praxisanleitung 2024 bei Trägern nach Trägerart und -größe (in %)</t>
  </si>
  <si>
    <t xml:space="preserve"> Tab. HF-03.5.6/7/8-1 Einschätzung der Arbeitsbedingungen durch das pädagogische Personal 2024 nach Ländern (Mittelwert)</t>
  </si>
  <si>
    <t>Tab. HF-03.5.9-1 Durchschnittliche Zufriedenheit des pädagogischen Personals 2024 nach Ländern (Mittelwert)</t>
  </si>
  <si>
    <t>Hinweis: Dargestellt sind Anteile der Angabe 'Keine'. * Differenz zum zuletzt verfügbaren Jahr statistisch signifikant (p&lt;0,05). ~ Differenz zum Ausgangsjahr statistisch signifikant (p&lt;0,05).  Aufgrund von Einschränkungen bei der Auswertbarkeit in 2020 in Hamburg werden keine Signifikanzen ausgewiesen.</t>
  </si>
  <si>
    <t>Quelle: DJI, ERiK-Surveys 2024: Leitungsbefragung, Datensatzversion 1.0, https://doi.org/10.17621/erik2024_l_v01, gewichtete Daten auf Einrichtungsebene, Berechnungen des DJI.</t>
  </si>
  <si>
    <t>Kündigung aufgrund einer anderen Arbeitsstelle außerhab des Systems der frühkindlichen Bildung</t>
  </si>
  <si>
    <t>Hinweis: * Differenz zum zuletzt verfügbaren Jahr statistisch signifikant (p&lt;0,05). ~ Differenz zum Ausgangsjahr statistisch signifikant (p&lt;0,05). Vergleich zum Ausgangsjahr und zum zuletzt verfügbaren Jahr nicht möglich aufgrund einer Änderung des Items 'Kündigung aufgrund einer anderen Arbeitsstelle außerhalb des Systems der frühkindlichen Bildung'.  Aufgrund von Einschränkungen bei der Auswertbarkeit in 2020 in Hamburg werden keine Signifikanzen ausgewiesen.</t>
  </si>
  <si>
    <t>Hinweis: * Differenz zum zuletzt verfügbaren Jahr statistisch signifikant (p&lt;0,05). ~ Differenz zum Ausgangsjahr statistisch signifikant (p&lt;0,05).  Aufgrund von Einschränkungen bei der Auswertbarkeit in 2020 in Hamburg werden keine Signifikanzen ausgewiesen.</t>
  </si>
  <si>
    <t>Bemühen um Erwerb einer Zusatzqualifizierung</t>
  </si>
  <si>
    <t>Hinweis: Skala von 1 (sehr unwahrscheinlich) bis 6 (sehr wahrscheinlich). * Differenz zum zuletzt verfügbaren Jahr statistisch signifikant (p&lt;0,05). ~ Differenz zum Ausgangsjahr statistisch signifikant (p&lt;0,05). Vergleich zum Ausgangsjahr und zum zuletzt verfügbaren Jahr nicht möglich aufgrund neu hinzugefügtem Item 'Bemühen um den Erwerb einer Zusatzqualifizierung'. Werte mit geringen Einschränkungen sind in Baden-Württemberg, Bayern und Nordrhein-Westfalen vorhanden.</t>
  </si>
  <si>
    <t>Quelle: DJI, ERiK-Surveys 2024: Befragung pädagogisches Personal, Datensatzversion 1.0, https://doi.org/10.17621/erik2024_p_v01, gewichtete Daten, Berechnungen des DJI.</t>
  </si>
  <si>
    <t>Fragetext: Wieviel Berufserfahrung haben Sie im Berufsfeld der frühkindlichen Bildung, Betreuung und Erziehung insgesamt? Wieviel Berufserfahrung haben Sie in Ihrer derzeitigen Einrichtung?</t>
  </si>
  <si>
    <t>Hinweis: * Differenz zum zuletzt verfügbaren Jahr statistisch signifikant (p&lt;0,05). ~ Differenz zum Ausgangsjahr statistisch signifikant (p&lt;0,05). Vergleich zum Ausgangsjahr und zum zuletzt verfügbaren Jahr nicht möglich aufgrund nicht fortgeführtem Item 'Berufserfahrung in einem anderen Berufsfeld, nicht in der frühkindlichen Bildung, Betreuung und Erziehung'. Werte mit geringen Einschränkungen sind in Baden-Württemberg, Bayern und Nordrhein-Westfalen vorhanden.</t>
  </si>
  <si>
    <t>Hinweis: * Differenz zum zuletzt verfügbaren Jahr statistisch signifikant (p&lt;0,05). ~ Differenz zum Ausgangsjahr statistisch signifikant (p&lt;0,05). Werte mit geringen Einschränkungen sind in Baden-Württemberg, Bayern und Nordrhein-Westfalen vorhanden.</t>
  </si>
  <si>
    <t>Hinweis: * Differenz zum zuletzt verfügbaren Jahr statistisch signifikant (p&lt;0,05). ~ Differenz zum Ausgangsjahr statistisch signifikant (p&lt;0,05). Werte mit starken Einschränkungen (/) sind für Bremen und Saarland nicht dargestellt, da diese nicht belastbar oder vorhanden sind. Aufgrund von Einschränkungen bei der Auswertbarkeit in 2020 und/oder 2024 in Berlin, Bremen, Hamburg, Mecklenburg-Vorpommern, Rheinland-Pfalz, Saarland, Sachsen-Anhalt, Schleswig-Holstein und Thüringen werden keine Signifikanzen ausgewiesen. Aufgrund von Einschränkungen bei der Auswertbarkeit in 2022 und/oder 2024 in Bremen und Saarland werden keine Signifikanzen ausgewiesen.</t>
  </si>
  <si>
    <t>Einichtungsleitung</t>
  </si>
  <si>
    <t>MINT (Mathematik, Informatik, Naturwissenschaften, Technik)</t>
  </si>
  <si>
    <t>Bewegung / Motorik / Psychomotorik</t>
  </si>
  <si>
    <t>Kinderrechte</t>
  </si>
  <si>
    <t>Verwendung digitaler Medien und Infrastruktur</t>
  </si>
  <si>
    <t>Fragetext: An welchen Fort- und Weiterbildungen haben Sie in den letzten 12 Monaten teilgenommen? Was war deren Umfang?</t>
  </si>
  <si>
    <t>Hinweis: * Differenz zum zuletzt verfügbaren Jahr statistisch signifikant (p&lt;0,05). ~ Differenz zum Ausgangsjahr statistisch signifikant (p&lt;0,05). Vergleichbarkeit zum Ausgangsjahr und zum zuletzt verfügbaren Jahr eingeschränkt aufgrund neu hinzugefügtem Item 'Kinderrechte' und 'Verwendung digitaler Medien und Infrastruktur' und aufgrund einer Änderung der Items. Werte mit geringen Einschränkungen sind in Baden-Württemberg, Bayern und Nordrhein-Westfalen vorhanden.</t>
  </si>
  <si>
    <t>Hinweis: Das pädagogische Personal erhielt den folgenden Ausfüllhinweis: Für alle Maßnahmen, die Sie angegeben haben, tragen Sie bitte auch den Umfang in Tagen ein. Zählen Sie dabei auch alle stundenweisen Maßnahmen mit einer Dauer von bis zu 4 Stunden als einen halben Tag mit. Stundenweise Maßnahmen mit einer Dauer von mehr als 4 Stunden zählen Sie als ganzen Tag mit. Vergleich zum Ausgangsjahr und zum zuletzt verfügbaren Jahr nicht möglich aufgrund neu hinzugefügter Frage. Werte mit geringen Einschränkungen sind in Baden-Württemberg, Bayern und Nordrhein-Westfalen vorhanden.</t>
  </si>
  <si>
    <t>Tab. HF-03.4.4-1 Teilnahme des pädagogischen Personals an Fort- und Weiterbildung zu verschiedenen Themen in den letzten 12 Monaten 2024 nach Ländern (in %)</t>
  </si>
  <si>
    <t xml:space="preserve">Hinweis: * Differenz zum Jahr 2020 statistisch signifikant (p&lt;0,05). Vergleichbarkeit zwischen den Jahren eingeschränkt aufgrund einer Änderung der Items. Vergleichbarkeit zwischen den Jahren eingeschränkt aufgrund nicht fortgeführtem Item Zusatzzahlung. Werte mit geringen Einschränkungen sind in Baden-Württemberg, Bayern und Nordrhein-Westfalen vorhanden. </t>
  </si>
  <si>
    <t>Hinweis: * Differenz zum zuletzt verfügbaren Jahr statistisch signifikant (p&lt;0,05). ~ Differenz zum Ausgangsjahr statistisch signifikant (p&lt;0,05). Vergleichbarkeit zum Ausgangsjahr und zum zuletzt verfügbaren Jahr eingeschränkt aufgrund einer Änderung der Items. Vergleichbarkeit zum Ausgangsjahr eingeschränkt aufgrund nicht fortgeführtem Item 'Zusatzzahlung bei Teilnahme außerhalb der Arbeitszeit'. Werte mit geringen Einschränkungen sind in Baden-Württemberg, Bayern und Nordrhein-Westfalen vorhanden.</t>
  </si>
  <si>
    <t>Freistellung für Fort- und Weiterbildung durch den Träger (in Tagen)</t>
  </si>
  <si>
    <t>Fragetext: Wie viele Tage Fort- und Weiterbildung stellt Ihnen persönlich Ihr Träger durch Freistellung pro Jahr zur Verfügung?</t>
  </si>
  <si>
    <t>Quelle: DJI, ERiK-Surveys 2020: Befragung pädagogisches Personal, Datensatzversion 3.0, https://doi.org/10.17621/erik2020_p_v03, gewichtete Daten, Berechnungen des DJI.</t>
  </si>
  <si>
    <t>Hinweis: * Differenz zum zuletzt verfügbaren Jahr statistisch signifikant (p&lt;0,05). ~ Differenz zum Ausgangsjahr statistisch signifikant (p&lt;0,05). Werte mit starken Einschränkungen (/) sind für Bremen und Saarland nicht dargestellt, da diese nicht belastbar oder vorhanden sind.  Aufgrund von Einschränkungen bei der Auswertbarkeit in 2022 und/oder 2024 in Bremen und Saarland werden keine Signifikanzen ausgewiesen.</t>
  </si>
  <si>
    <t>Hinweis: Vergleich zum Ausgangsjahr und zum zuletzt verfügbaren Jahr nicht möglich aufgrund einer Überführung der eigenständigen Abfrage in eine Item-basierte Abfrage mit dem Item 'Schriftliches Einarbeitungskonzept für neue pädagogische MitarbeiterInnen'.</t>
  </si>
  <si>
    <t>Hinweis: Mehrfachnennungen möglich. Inkonisstente Angaben ausgeschlossen. Vergleichbarkeit zum Ausgangsjahr nicht möglich aufgrund einer Änderung des Fragetextes und der Filterführung. Werte mit starken Einschränkungen (/) sind für Bremen und Saarland nicht dargestellt, da diese nicht belastbar oder vorhanden sind.</t>
  </si>
  <si>
    <t>Tab. HF-03.5.5-3 Ausbildende Kindertageseinrichtungen, die Zeitkontingente für Praxisanleitung 2024 verbindlich regeln nach Ländern (in %)</t>
  </si>
  <si>
    <t>Hinweis: Vergleich zum Ausgangsjahr und zum zuletzt verfügbaren Jahr nicht möglich aufgrund neu hinzugefügter Frage.</t>
  </si>
  <si>
    <t>Fragetext: Werden in Ihrer Kindertageseinrichtung Zeitkontingente für die Praxisanleitung verbindlich geregelt? / Wie viele Personen werden derzeit in Ihrer Kindertageseinrichtung ausgebildet?</t>
  </si>
  <si>
    <t>Hinweis: Ausgabe nur für ausbildende Einrichtungen. Inkonsistente Angaben wurden ausgeschlossen. Vergleich zum Ausgangsjahr und zum zuletzt verfügbaren Jahr nicht möglich aufgrund neu hinzugefügter Frage.</t>
  </si>
  <si>
    <t>Einrichtungsleitung</t>
  </si>
  <si>
    <t>Gruppenleitung</t>
  </si>
  <si>
    <t>Andere Person aus dem Team</t>
  </si>
  <si>
    <t>Eine Person, die nicht in Einrichtung angestellt ist</t>
  </si>
  <si>
    <t>Fragetext: Wer übernimmt die Praxisanleitung in Ihrer Einrichtung?</t>
  </si>
  <si>
    <t>Zusätzlich qualifizierte Fachkraft aus dem Team</t>
  </si>
  <si>
    <t>Fragetext: Wie viele Personen werden derzeit in Ihrer Kindertageseinrichtung ausgebildet?</t>
  </si>
  <si>
    <t>Fragetext: Wie viele Ihrer pädagogischen MitarbeiterInnen nehmen die folgenden Aufgabenbereiche bzw. Funktionsstellen wahr?</t>
  </si>
  <si>
    <t>Anzahl Personen</t>
  </si>
  <si>
    <t>Summe der Stellenanteile</t>
  </si>
  <si>
    <t>Hinweis: Skala von 1 (überhaupt nicht erfüllt) bis 6 (vollständig erfüllt). * Differenz zum zuletzt verfügbaren Jahr statistisch signifikant (p&lt;0,05). ~ Differenz zum Ausgangsjahr statistisch signifikant (p&lt;0,05). Werte mit geringen Einschränkungen sind in Baden-Württemberg, Bayern und Nordrhein-Westfalen vorhanden.</t>
  </si>
  <si>
    <t>Hinweis: Skala von 0 (ganz und gar unzufrieden) bis 10 (ganz und gar zufrieden). * Differenz zum zuletzt verfügbaren Jahr statistisch signifikant (p&lt;0,05). Vergleichbarkeit zum Ausgangsjahr nicht möglich aufgrund einer Änderung des Fragetextes und der Items. Werte mit geringen Einschränkungen sind in Baden-Württemberg, Bayern und Nordrhein-Westfalen vorhanden.</t>
  </si>
  <si>
    <r>
      <t>Tab. HF-03.1.1-1 Pädagogisches und leitendes Personal</t>
    </r>
    <r>
      <rPr>
        <b/>
        <vertAlign val="superscript"/>
        <sz val="11"/>
        <rFont val="Calibri"/>
        <family val="2"/>
        <scheme val="minor"/>
      </rPr>
      <t>1</t>
    </r>
    <r>
      <rPr>
        <b/>
        <sz val="11"/>
        <rFont val="Calibri"/>
        <family val="2"/>
        <scheme val="minor"/>
      </rPr>
      <t xml:space="preserve"> in Kindertageseinrichtungen 2024 nach Ländern (Anzahl)</t>
    </r>
  </si>
  <si>
    <t>Quelle: Forschungsdatenzentrum der Statistischen Ämter des Bundes und der Länder, Statistik der Kinder- und Jugendhilfe, Kinder und tätige Personen in Tageseinrichtungen 2024, https://doi.org/10.21242/22541.2024.00.00.1.1.0; Berechnungen des Forschungsverbundes DJI/TU Dortmund.</t>
  </si>
  <si>
    <r>
      <t>Tab. HF-03.1.1-2 Pädagogisches und leitendes Personal</t>
    </r>
    <r>
      <rPr>
        <b/>
        <vertAlign val="superscript"/>
        <sz val="11"/>
        <rFont val="Calibri"/>
        <family val="2"/>
        <scheme val="minor"/>
      </rPr>
      <t>1</t>
    </r>
    <r>
      <rPr>
        <b/>
        <sz val="11"/>
        <rFont val="Calibri"/>
        <family val="2"/>
        <scheme val="minor"/>
      </rPr>
      <t xml:space="preserve"> in Kindertageseinrichtungen 2023 nach Ländern (Anzahl)</t>
    </r>
  </si>
  <si>
    <t>Quelle: Forschungsdatenzentrum der Statistischen Ämter des Bundes und der Länder, Statistik der Kinder- und Jugendhilfe, Kinder und tätige Personen in Tageseinrichtungen 2023, https://doi.org/10.21242/22541.2023.00.00.1.1.0; Berechnungen des Forschungsverbundes DJI/TU Dortmund.</t>
  </si>
  <si>
    <r>
      <t>Tab. HF-03.1.1-3 Pädagogisches und leitendes Personal</t>
    </r>
    <r>
      <rPr>
        <b/>
        <vertAlign val="superscript"/>
        <sz val="11"/>
        <rFont val="Calibri"/>
        <family val="2"/>
        <scheme val="minor"/>
      </rPr>
      <t>1</t>
    </r>
    <r>
      <rPr>
        <b/>
        <sz val="11"/>
        <rFont val="Calibri"/>
        <family val="2"/>
        <scheme val="minor"/>
      </rPr>
      <t xml:space="preserve"> in Kindertageseinrichtungen 2022 nach Ländern (Anzahl)</t>
    </r>
  </si>
  <si>
    <t>Quelle: Forschungsdatenzentrum der Statistischen Ämter des Bundes und der Länder, Statistik der Kinder- und Jugendhilfe, Kinder und tätige Personen in Tageseinrichtungen 2022, https://doi.org/10.21242/22541.2022.00.00.1.1.0; Berechnungen des Forschungsverbundes DJI/TU Dortmund.</t>
  </si>
  <si>
    <r>
      <t>Tab. HF-03.1.1-4  Pädagogisches und leitendes Personal</t>
    </r>
    <r>
      <rPr>
        <b/>
        <vertAlign val="superscript"/>
        <sz val="11"/>
        <rFont val="Calibri"/>
        <family val="2"/>
        <scheme val="minor"/>
      </rPr>
      <t>1</t>
    </r>
    <r>
      <rPr>
        <b/>
        <sz val="11"/>
        <rFont val="Calibri"/>
        <family val="2"/>
        <scheme val="minor"/>
      </rPr>
      <t xml:space="preserve"> in Kindertageseinrichtungen 2021 nach Ländern (Anzahl)</t>
    </r>
  </si>
  <si>
    <t>Quelle: Forschungsdatenzentrum der Statistischen Ämter des Bundes und der Länder, Statistik der Kinder- und Jugendhilfe, Kinder und tätige Personen in Tageseinrichtungen 2021, https://doi.org/10.21242/22541.2021.00.00.1.1.0; Berechnungen des Forschungsverbundes DJI/TU Dortmund.</t>
  </si>
  <si>
    <r>
      <t>Tab. HF-03.1.1-5 Pädagogisches und leitendes Personal</t>
    </r>
    <r>
      <rPr>
        <b/>
        <vertAlign val="superscript"/>
        <sz val="11"/>
        <rFont val="Calibri"/>
        <family val="2"/>
        <scheme val="minor"/>
      </rPr>
      <t>1</t>
    </r>
    <r>
      <rPr>
        <b/>
        <sz val="11"/>
        <rFont val="Calibri"/>
        <family val="2"/>
        <scheme val="minor"/>
      </rPr>
      <t xml:space="preserve"> in Kindertageseinrichtungen 2020 nach Ländern (Anzahl)</t>
    </r>
  </si>
  <si>
    <t>Quelle: Forschungsdatenzentrum der Statistischen Ämter des Bundes und der Länder, Statistik der Kinder- und Jugendhilfe, Kinder und tätige Personen in Tageseinrichtungen 2020, https://doi.org/10.21242/22541.2020.00.00.1.1.0; Berechnungen des Forschungsverbundes DJI/TU Dortmund.</t>
  </si>
  <si>
    <r>
      <t>Tab. HF-03.1.1-6 Pädagogisches und leitendes Personal</t>
    </r>
    <r>
      <rPr>
        <b/>
        <vertAlign val="superscript"/>
        <sz val="11"/>
        <rFont val="Calibri"/>
        <family val="2"/>
        <scheme val="minor"/>
      </rPr>
      <t>1</t>
    </r>
    <r>
      <rPr>
        <b/>
        <sz val="11"/>
        <rFont val="Calibri"/>
        <family val="2"/>
        <scheme val="minor"/>
      </rPr>
      <t xml:space="preserve"> in Kindertageseinrichtungen 2019 nach Ländern (Anzahl)</t>
    </r>
  </si>
  <si>
    <t>Quelle: Forschungsdatenzentrum der Statistischen Ämter des Bundes und der Länder, Statistik der Kinder- und Jugendhilfe, Kinder und tätige Personen in Tageseinrichtungen 2019, https://doi.org/10.21242/22541.2019.00.00.1.1.0; Berechnungen des Forschungsverbundes DJI/TU Dortmund.</t>
  </si>
  <si>
    <r>
      <t>Tab. HF-03.1.1-7 Pädagogisches und leitendes Personal</t>
    </r>
    <r>
      <rPr>
        <b/>
        <vertAlign val="superscript"/>
        <sz val="11"/>
        <rFont val="Calibri"/>
        <family val="2"/>
        <scheme val="minor"/>
      </rPr>
      <t>1</t>
    </r>
    <r>
      <rPr>
        <b/>
        <sz val="11"/>
        <rFont val="Calibri"/>
        <family val="2"/>
        <scheme val="minor"/>
      </rPr>
      <t xml:space="preserve"> in Kindertageseinrichtungen 2018 nach Ländern (Anzahl)</t>
    </r>
  </si>
  <si>
    <t>Quelle: Forschungsdatenzentrum der Statistischen Ämter des Bundes und der Länder, Statistik der Kinder- und Jugendhilfe, Kinder und tätige Personen in Tageseinrichtungen 2018, https://doi.org/10.21242/22541.2018.00.00.1.1.0; Berechnungen des Forschungsverbundes DJI/TU Dortmund.</t>
  </si>
  <si>
    <t>Durch-schnitts-alter</t>
  </si>
  <si>
    <r>
      <rPr>
        <vertAlign val="superscript"/>
        <sz val="8.5"/>
        <color theme="1"/>
        <rFont val="Calibri"/>
        <family val="2"/>
        <scheme val="minor"/>
      </rPr>
      <t>1</t>
    </r>
    <r>
      <rPr>
        <sz val="8.5"/>
        <color theme="1"/>
        <rFont val="Calibri"/>
        <family val="2"/>
        <scheme val="minor"/>
      </rPr>
      <t>Ohne Hort- und Hortgruppenpersonal.</t>
    </r>
  </si>
  <si>
    <r>
      <t>Tab. HF-03.1.4-1 Jährlicher Personalgesamtbedarf</t>
    </r>
    <r>
      <rPr>
        <b/>
        <vertAlign val="superscript"/>
        <sz val="11"/>
        <color rgb="FF010205"/>
        <rFont val="Calibri"/>
        <family val="2"/>
        <scheme val="minor"/>
      </rPr>
      <t>1</t>
    </r>
    <r>
      <rPr>
        <b/>
        <sz val="11"/>
        <color rgb="FF010205"/>
        <rFont val="Calibri"/>
        <family val="2"/>
        <scheme val="minor"/>
      </rPr>
      <t xml:space="preserve"> 2023 bis 2035 für Kinder bis zum Schuleintritt in Kindertageseinrichtungen (Spannbreite je nach Bevölkerungsentwicklung</t>
    </r>
    <r>
      <rPr>
        <b/>
        <vertAlign val="superscript"/>
        <sz val="11"/>
        <color rgb="FF010205"/>
        <rFont val="Calibri"/>
        <family val="2"/>
        <scheme val="minor"/>
      </rPr>
      <t>2</t>
    </r>
    <r>
      <rPr>
        <b/>
        <sz val="11"/>
        <color rgb="FF010205"/>
        <rFont val="Calibri"/>
        <family val="2"/>
        <scheme val="minor"/>
      </rPr>
      <t>, kumulierte Anzahl an zusätzlich benötigten Personen, jeweils im Vergleich zu 2022) nach Ländergruppen</t>
    </r>
  </si>
  <si>
    <t>geringerer Bedarf</t>
  </si>
  <si>
    <t>höherer Bedarf</t>
  </si>
  <si>
    <r>
      <rPr>
        <vertAlign val="superscript"/>
        <sz val="8.5"/>
        <color rgb="FF000000"/>
        <rFont val="Calibri"/>
        <family val="2"/>
        <scheme val="minor"/>
      </rPr>
      <t>1</t>
    </r>
    <r>
      <rPr>
        <sz val="8.5"/>
        <color indexed="8"/>
        <rFont val="Calibri"/>
        <family val="2"/>
        <scheme val="minor"/>
      </rPr>
      <t xml:space="preserve"> Hier ist für die Jahre 2023 bis 2035 der für Kinder bis zum Schuleintritt in Kindertageseinrichtungen im Vergleich zum Personalbestand im Jahr 2022 entstehende Personalgesamtbedarf aufgeführt, der sich zum einen aus dem für den Platzaufbau bzw. -abbau benötigtem Personalmehr- bzw. -minderbedarf sowie zum anderen aus dem Volumen des Personalersatzbedarfs ergibt. Ohne Kindertagespflegepersonen.</t>
    </r>
  </si>
  <si>
    <r>
      <rPr>
        <vertAlign val="superscript"/>
        <sz val="8.5"/>
        <rFont val="Calibri"/>
        <family val="2"/>
        <scheme val="minor"/>
      </rPr>
      <t>2</t>
    </r>
    <r>
      <rPr>
        <sz val="8.5"/>
        <rFont val="Calibri"/>
        <family val="2"/>
        <scheme val="minor"/>
      </rPr>
      <t xml:space="preserve"> Die Spannbreite aus geringeren und höheren Bedarfen ergibt sich ausschließlich durch unterschiedliche Annahmen zur zukünftigen Entwicklung der Kinderzahl. Für die geringeren Bedarfe wurde die Variante 2 der 15. koordiniereten Bevölkerungsvorausberechnung des Statistischen Bundesamtes zugrunde gelegt, für die höheren Bedarfe die Variante 3. </t>
    </r>
  </si>
  <si>
    <t>Quelle: Meiner-Teubner, Christiane/Böwing-Schmalenbrock, Melanie/Olszenka, Ninja/Rauschenbach, Thomas (2024, im Erscheinen): Plätze. Personal. Finanzen. Bedarfsorientierte Vorausberechnungen für die Kindertages- und Grundschulbetreuung bis 2035. Teil 1: Kinder bis zum Schuleintritt. Dortmund.</t>
  </si>
  <si>
    <r>
      <rPr>
        <b/>
        <sz val="11"/>
        <rFont val="Calibri"/>
        <family val="2"/>
        <scheme val="minor"/>
      </rPr>
      <t>Tab. HF-03.1.4-2</t>
    </r>
    <r>
      <rPr>
        <b/>
        <sz val="11"/>
        <color rgb="FF010205"/>
        <rFont val="Calibri"/>
        <family val="2"/>
        <scheme val="minor"/>
      </rPr>
      <t xml:space="preserve"> Jährliche Personallücke</t>
    </r>
    <r>
      <rPr>
        <b/>
        <vertAlign val="superscript"/>
        <sz val="11"/>
        <color rgb="FF010205"/>
        <rFont val="Calibri"/>
        <family val="2"/>
        <scheme val="minor"/>
      </rPr>
      <t>1</t>
    </r>
    <r>
      <rPr>
        <b/>
        <sz val="11"/>
        <color rgb="FF010205"/>
        <rFont val="Calibri"/>
        <family val="2"/>
        <scheme val="minor"/>
      </rPr>
      <t xml:space="preserve"> 2023 bis 2035 für Kinder bis zum Schuleintritt in Kindertageseinrichtungen (Spannbreite zwischen hoher und geringer Deckung</t>
    </r>
    <r>
      <rPr>
        <b/>
        <vertAlign val="superscript"/>
        <sz val="11"/>
        <color rgb="FF010205"/>
        <rFont val="Calibri"/>
        <family val="2"/>
        <scheme val="minor"/>
      </rPr>
      <t>2</t>
    </r>
    <r>
      <rPr>
        <b/>
        <sz val="11"/>
        <color rgb="FF010205"/>
        <rFont val="Calibri"/>
        <family val="2"/>
        <scheme val="minor"/>
      </rPr>
      <t>, kumulierte Personenzahl an voraussichtlich nicht gedecktem Personalgesamtbedarf) nach Ländergruppen</t>
    </r>
  </si>
  <si>
    <t>Personallücke (ungedeckter Personalgesamtbedarf) in Kindertageseinrichtungen</t>
  </si>
  <si>
    <t>hohe Deckung</t>
  </si>
  <si>
    <t>geringe Deckung</t>
  </si>
  <si>
    <r>
      <rPr>
        <vertAlign val="superscript"/>
        <sz val="8.5"/>
        <color rgb="FF000000"/>
        <rFont val="Calibri"/>
        <family val="2"/>
        <scheme val="minor"/>
      </rPr>
      <t>1</t>
    </r>
    <r>
      <rPr>
        <sz val="8.5"/>
        <color indexed="8"/>
        <rFont val="Calibri"/>
        <family val="2"/>
        <scheme val="minor"/>
      </rPr>
      <t xml:space="preserve"> Hier ist für die Jahre 2023 bis 2035 der voraussichtlich ungedeckte Personalgesamtbedarf für Kinder bis zum Schuleintritt in Kindertageseinrichtungen aufgeführt, d.h. die Anzahl an zusätzlich benötigten Personen, die nicht durch erwartbare Zugänge gedeckt werden kann. </t>
    </r>
  </si>
  <si>
    <r>
      <rPr>
        <vertAlign val="superscript"/>
        <sz val="8.5"/>
        <rFont val="Calibri"/>
        <family val="2"/>
        <scheme val="minor"/>
      </rPr>
      <t>2</t>
    </r>
    <r>
      <rPr>
        <sz val="8.5"/>
        <rFont val="Calibri"/>
        <family val="2"/>
        <scheme val="minor"/>
      </rPr>
      <t xml:space="preserve"> Die Spannbreite bildet die rechnerische Unter- und Obergrenze einer möglicherweise verbleibenden Personallücke ab, die sich aus der Kombination verschiender Szenarien ergibt. Beim Ergebnis der hohen Deckung werden die geringeren Platzbedarfe (laut V2 der 15. kBV) und die höhere Einmündungsquote von neu ausgebildeten Erzieher:innen in Kitas (70%) zugrundegelegt. Beim Ergebnis der geringen Deckung werden die höheren Platzbedarfe (laut V2 der 15. kBV) sowie die geringere Einmündungsquote von neu ausgebildenten Erzieher:innen in Kitas (60%) zugrundegelegt. </t>
    </r>
  </si>
  <si>
    <r>
      <t>Tab. HF-03.3.1.1-1 Schüler/-innen im 1. Ausbildungsjahr zum/zur Erzieher/-in für das Schuljahr 2023/24 nach Ländern</t>
    </r>
    <r>
      <rPr>
        <b/>
        <vertAlign val="superscript"/>
        <sz val="11"/>
        <rFont val="Calibri"/>
        <family val="2"/>
        <scheme val="minor"/>
      </rPr>
      <t>1</t>
    </r>
    <r>
      <rPr>
        <b/>
        <sz val="11"/>
        <rFont val="Calibri"/>
        <family val="2"/>
        <scheme val="minor"/>
      </rPr>
      <t xml:space="preserve"> (Anzahl)</t>
    </r>
  </si>
  <si>
    <t>Quelle: Statistisches Bundesamt, Fachserie 11, Reihe 2, 2022/23, sowie ergänzende Tabellen zur Fachserie; Statistische Landesämter: WiFF-Länderabfrage, 2022/23.</t>
  </si>
  <si>
    <t>Tab. HF-03.3.1.1-2 Absolventen/-innen des Ausbildungsgangs zum/zur Erzieher/-in im Schuljahr 2022/23 nach Ländern (Anzahl)</t>
  </si>
  <si>
    <r>
      <rPr>
        <vertAlign val="superscript"/>
        <sz val="8.5"/>
        <rFont val="Calibri"/>
        <family val="2"/>
        <scheme val="minor"/>
      </rPr>
      <t>1</t>
    </r>
    <r>
      <rPr>
        <sz val="8.5"/>
        <rFont val="Calibri"/>
        <family val="2"/>
        <scheme val="minor"/>
      </rPr>
      <t xml:space="preserve"> Für das Schuljahr 2022/2023 wurden aus dem Saarland keine Daten übermittelt.</t>
    </r>
  </si>
  <si>
    <r>
      <t>Tab. HF-03.3.1.1-3 Schüler/-innen im 1. Ausbildungsjahr zum/zur Erzieher/-in für das Schuljahr 2022/23 nach Ländern</t>
    </r>
    <r>
      <rPr>
        <b/>
        <vertAlign val="superscript"/>
        <sz val="11"/>
        <rFont val="Calibri"/>
        <family val="2"/>
        <scheme val="minor"/>
      </rPr>
      <t>1</t>
    </r>
    <r>
      <rPr>
        <b/>
        <sz val="11"/>
        <rFont val="Calibri"/>
        <family val="2"/>
        <scheme val="minor"/>
      </rPr>
      <t xml:space="preserve"> (Anzahl)</t>
    </r>
  </si>
  <si>
    <r>
      <t>Saarland</t>
    </r>
    <r>
      <rPr>
        <vertAlign val="superscript"/>
        <sz val="9"/>
        <color indexed="8"/>
        <rFont val="Calibri"/>
        <family val="2"/>
        <scheme val="minor"/>
      </rPr>
      <t>2</t>
    </r>
  </si>
  <si>
    <r>
      <rPr>
        <vertAlign val="superscript"/>
        <sz val="8.5"/>
        <rFont val="Calibri"/>
        <family val="2"/>
        <scheme val="minor"/>
      </rPr>
      <t>2</t>
    </r>
    <r>
      <rPr>
        <sz val="8.5"/>
        <rFont val="Calibri"/>
        <family val="2"/>
        <scheme val="minor"/>
      </rPr>
      <t xml:space="preserve"> Für das Schuljahr 2022/2023 wurden aus dem Saarland keine Daten übermittelt, weswegen der Wert aus dem vorherigen Schuljahr dargestellt wird.</t>
    </r>
  </si>
  <si>
    <t>Tab. HF-03.3.1.1-4 Absolventen/-innen des Ausbildungsgangs zum/zur Erzieher/-in im Schuljahr 2021/22 nach Ländern (Anzahl)</t>
  </si>
  <si>
    <r>
      <rPr>
        <vertAlign val="superscript"/>
        <sz val="8.5"/>
        <rFont val="Calibri"/>
        <family val="2"/>
        <scheme val="minor"/>
      </rPr>
      <t>1</t>
    </r>
    <r>
      <rPr>
        <sz val="8.5"/>
        <rFont val="Calibri"/>
        <family val="2"/>
        <scheme val="minor"/>
      </rPr>
      <t xml:space="preserve"> Für das Schuljahr 2022/2023 wurden aus dem Saarland keine Daten übermittelt, weswegen der Wert aus dem vorherigen Schuljahr dargestellt wird.</t>
    </r>
  </si>
  <si>
    <r>
      <t>Tab. HF-03.3.1.1-5 Schüler/-innen im 1. Ausbildungsjahr zum/zur Erzieher/-in für das Schuljahr 2021/22 nach Ländern</t>
    </r>
    <r>
      <rPr>
        <b/>
        <vertAlign val="superscript"/>
        <sz val="11"/>
        <rFont val="Calibri"/>
        <family val="2"/>
        <scheme val="minor"/>
      </rPr>
      <t>1</t>
    </r>
    <r>
      <rPr>
        <b/>
        <sz val="11"/>
        <rFont val="Calibri"/>
        <family val="2"/>
        <scheme val="minor"/>
      </rPr>
      <t xml:space="preserve"> (Anzahl)</t>
    </r>
  </si>
  <si>
    <t>Tab. HF-03.3.1.1-6 Absolventen/-innen des Ausbildungsgangs zum/zur Erzieher/-in im Schuljahr 2020/21 nach Ländern (Anzahl)</t>
  </si>
  <si>
    <r>
      <t xml:space="preserve"> Tab. HF-03.3.1.1-7 Schüler/-innen im 1. Ausbildungsjahr zum/zur Erzieher/-in für das Schuljahr 2020/21 nach Ländern</t>
    </r>
    <r>
      <rPr>
        <b/>
        <vertAlign val="superscript"/>
        <sz val="11"/>
        <rFont val="Calibri"/>
        <family val="2"/>
        <scheme val="minor"/>
      </rPr>
      <t>1</t>
    </r>
    <r>
      <rPr>
        <b/>
        <sz val="11"/>
        <rFont val="Calibri"/>
        <family val="2"/>
        <scheme val="minor"/>
      </rPr>
      <t xml:space="preserve"> (Anzahl)</t>
    </r>
  </si>
  <si>
    <t>Tab. HF-03.3.1.1-8 Absolventen/-innen des Ausbildungsgangs zum/zur Erzieher/-in im Schuljahr 2019/20 nach Ländern (Anzahl)</t>
  </si>
  <si>
    <r>
      <t>Tab. HF-03.3.1.1-9 Schüler/-innen im 1. Ausbildungsjahr zum/zur Erzieher/-in für das Schuljahr 2019/20 nach Ländern</t>
    </r>
    <r>
      <rPr>
        <b/>
        <vertAlign val="superscript"/>
        <sz val="11"/>
        <rFont val="Calibri"/>
        <family val="2"/>
        <scheme val="minor"/>
      </rPr>
      <t>1</t>
    </r>
    <r>
      <rPr>
        <b/>
        <sz val="11"/>
        <rFont val="Calibri"/>
        <family val="2"/>
        <scheme val="minor"/>
      </rPr>
      <t xml:space="preserve"> (Anzahl)</t>
    </r>
  </si>
  <si>
    <t>Tab. HF-03.3.1.1-10 Absolventen/-innen des Ausbildungsgangs zum/zur Erzieher/-in im Schuljahr 2018/19 nach Ländern (Anzahl)</t>
  </si>
  <si>
    <t>Tab. HF-03.3.1.1-11 Schüler/-innen im 1. Ausbildungsjahr zum/zur Erzieher/-in für das Schuljahr 2018/19 nach Ländern (Anzahl)</t>
  </si>
  <si>
    <t>Tab. HF-03.3.1.1-12 Absolventen/-innen des Ausbildungsgangs zum/zur Erzieher/-in im Schuljahr 2017/18 nach Ländern (Anzahl)</t>
  </si>
  <si>
    <t>Hinweis: - keine Daten vorhanden.</t>
  </si>
  <si>
    <t>Quelle: Statistisches Bundesamt, Fachserie 11, Reihe 2, 2022/23, sowie ergänzende Tabellen zur Fachserie; Statistische Landesämter: WiFF-Länderabfrage, 2023/24.</t>
  </si>
  <si>
    <r>
      <t>Tab. HF-03.3.1.3-1 Schüler/-innen im 1. Ausbildungsjahr zum Sozialassisten/zur Sozialassistin</t>
    </r>
    <r>
      <rPr>
        <b/>
        <vertAlign val="superscript"/>
        <sz val="11"/>
        <rFont val="Calibri"/>
        <family val="2"/>
        <scheme val="minor"/>
      </rPr>
      <t>1</t>
    </r>
    <r>
      <rPr>
        <b/>
        <sz val="11"/>
        <rFont val="Calibri"/>
        <family val="2"/>
        <scheme val="minor"/>
      </rPr>
      <t xml:space="preserve"> für das Schuljahr 2023/24 nach Ländern</t>
    </r>
    <r>
      <rPr>
        <b/>
        <vertAlign val="superscript"/>
        <sz val="11"/>
        <rFont val="Calibri"/>
        <family val="2"/>
        <scheme val="minor"/>
      </rPr>
      <t>2</t>
    </r>
    <r>
      <rPr>
        <b/>
        <sz val="11"/>
        <rFont val="Calibri"/>
        <family val="2"/>
        <scheme val="minor"/>
      </rPr>
      <t xml:space="preserve"> (Anzahl)</t>
    </r>
  </si>
  <si>
    <t>Quelle: Statistisches Bundesamt, Fachserie 11, Reihe 2, 2023/24, sowie ergänzende Tabellen zur Fachserie; Statistische Landesämter: WiFF-Länderabfrage, 2023/24.</t>
  </si>
  <si>
    <r>
      <t>Tab. HF-03.3.1.3-2 Absolventen/-innen des Ausbildungsgangs zum Sozialassisten/zur Sozialassistin</t>
    </r>
    <r>
      <rPr>
        <b/>
        <vertAlign val="superscript"/>
        <sz val="11"/>
        <rFont val="Calibri"/>
        <family val="2"/>
        <scheme val="minor"/>
      </rPr>
      <t>1</t>
    </r>
    <r>
      <rPr>
        <b/>
        <sz val="11"/>
        <rFont val="Calibri"/>
        <family val="2"/>
        <scheme val="minor"/>
      </rPr>
      <t xml:space="preserve"> im Schuljahr 2022/23 nach Ländern</t>
    </r>
    <r>
      <rPr>
        <b/>
        <vertAlign val="superscript"/>
        <sz val="11"/>
        <rFont val="Calibri"/>
        <family val="2"/>
        <scheme val="minor"/>
      </rPr>
      <t>2</t>
    </r>
    <r>
      <rPr>
        <b/>
        <sz val="11"/>
        <rFont val="Calibri"/>
        <family val="2"/>
        <scheme val="minor"/>
      </rPr>
      <t xml:space="preserve"> (Anzahl)</t>
    </r>
  </si>
  <si>
    <r>
      <t>Tab. HF-03.3.1.3-3 Schüler/-innen im 1. Ausbildungsjahr zum Sozialassisten/zur Sozialassistin</t>
    </r>
    <r>
      <rPr>
        <b/>
        <vertAlign val="superscript"/>
        <sz val="11"/>
        <rFont val="Calibri"/>
        <family val="2"/>
        <scheme val="minor"/>
      </rPr>
      <t>1</t>
    </r>
    <r>
      <rPr>
        <b/>
        <sz val="11"/>
        <rFont val="Calibri"/>
        <family val="2"/>
        <scheme val="minor"/>
      </rPr>
      <t xml:space="preserve"> für das Schuljahr 2022/23 nach Ländern</t>
    </r>
    <r>
      <rPr>
        <b/>
        <vertAlign val="superscript"/>
        <sz val="11"/>
        <rFont val="Calibri"/>
        <family val="2"/>
        <scheme val="minor"/>
      </rPr>
      <t>2</t>
    </r>
    <r>
      <rPr>
        <b/>
        <sz val="11"/>
        <rFont val="Calibri"/>
        <family val="2"/>
        <scheme val="minor"/>
      </rPr>
      <t xml:space="preserve"> (Anzahl)</t>
    </r>
  </si>
  <si>
    <r>
      <t>Tab. HF-03.3.1.3-4 Absolventen/-innen des Ausbildungsgangs zum Sozialassisten/zur Sozialassistin</t>
    </r>
    <r>
      <rPr>
        <b/>
        <vertAlign val="superscript"/>
        <sz val="11"/>
        <rFont val="Calibri"/>
        <family val="2"/>
        <scheme val="minor"/>
      </rPr>
      <t>1</t>
    </r>
    <r>
      <rPr>
        <b/>
        <sz val="11"/>
        <rFont val="Calibri"/>
        <family val="2"/>
        <scheme val="minor"/>
      </rPr>
      <t xml:space="preserve"> im Schuljahr 2021/22 nach Ländern</t>
    </r>
    <r>
      <rPr>
        <b/>
        <vertAlign val="superscript"/>
        <sz val="11"/>
        <rFont val="Calibri"/>
        <family val="2"/>
        <scheme val="minor"/>
      </rPr>
      <t>2</t>
    </r>
    <r>
      <rPr>
        <b/>
        <sz val="11"/>
        <rFont val="Calibri"/>
        <family val="2"/>
        <scheme val="minor"/>
      </rPr>
      <t xml:space="preserve"> (Anzahl)</t>
    </r>
  </si>
  <si>
    <r>
      <t>Tab. HF-03.3.1.3-5 Schüler/-innen im 1. Ausbildungsjahr zum Sozialassistent/zur Sozialassistentin</t>
    </r>
    <r>
      <rPr>
        <b/>
        <vertAlign val="superscript"/>
        <sz val="11"/>
        <rFont val="Calibri"/>
        <family val="2"/>
        <scheme val="minor"/>
      </rPr>
      <t>1</t>
    </r>
    <r>
      <rPr>
        <b/>
        <sz val="11"/>
        <rFont val="Calibri"/>
        <family val="2"/>
        <scheme val="minor"/>
      </rPr>
      <t xml:space="preserve"> für das Schuljahr 2021/22 nach Ländern</t>
    </r>
    <r>
      <rPr>
        <b/>
        <vertAlign val="superscript"/>
        <sz val="11"/>
        <rFont val="Calibri"/>
        <family val="2"/>
        <scheme val="minor"/>
      </rPr>
      <t>2</t>
    </r>
    <r>
      <rPr>
        <b/>
        <sz val="11"/>
        <rFont val="Calibri"/>
        <family val="2"/>
        <scheme val="minor"/>
      </rPr>
      <t xml:space="preserve"> (Anzahl)</t>
    </r>
  </si>
  <si>
    <r>
      <t>Tab. HF-03.3.1.3-7 Schüler/-innen im 1. Ausbildungsjahr zum Sozialassistent/zur Sozialassistentin</t>
    </r>
    <r>
      <rPr>
        <b/>
        <vertAlign val="superscript"/>
        <sz val="11"/>
        <rFont val="Calibri"/>
        <family val="2"/>
        <scheme val="minor"/>
      </rPr>
      <t>1</t>
    </r>
    <r>
      <rPr>
        <b/>
        <sz val="11"/>
        <rFont val="Calibri"/>
        <family val="2"/>
        <scheme val="minor"/>
      </rPr>
      <t xml:space="preserve"> für das Schuljahr 2020/21 nach Ländern</t>
    </r>
    <r>
      <rPr>
        <b/>
        <vertAlign val="superscript"/>
        <sz val="11"/>
        <rFont val="Calibri"/>
        <family val="2"/>
        <scheme val="minor"/>
      </rPr>
      <t xml:space="preserve">2 </t>
    </r>
    <r>
      <rPr>
        <b/>
        <sz val="11"/>
        <rFont val="Calibri"/>
        <family val="2"/>
        <scheme val="minor"/>
      </rPr>
      <t>(Anzahl)</t>
    </r>
  </si>
  <si>
    <r>
      <t>Tab. HF-03.3.1.3-8 Absolventen/-innen des Ausbildungsgangs zum Sozialassistent/zur Sozialassistentin</t>
    </r>
    <r>
      <rPr>
        <b/>
        <vertAlign val="superscript"/>
        <sz val="11"/>
        <rFont val="Calibri"/>
        <family val="2"/>
        <scheme val="minor"/>
      </rPr>
      <t>1</t>
    </r>
    <r>
      <rPr>
        <b/>
        <sz val="11"/>
        <rFont val="Calibri"/>
        <family val="2"/>
        <scheme val="minor"/>
      </rPr>
      <t xml:space="preserve"> im Schuljahr 2019/20 nach Ländern</t>
    </r>
    <r>
      <rPr>
        <b/>
        <vertAlign val="superscript"/>
        <sz val="11"/>
        <rFont val="Calibri"/>
        <family val="2"/>
        <scheme val="minor"/>
      </rPr>
      <t xml:space="preserve">2 </t>
    </r>
    <r>
      <rPr>
        <b/>
        <sz val="11"/>
        <rFont val="Calibri"/>
        <family val="2"/>
        <scheme val="minor"/>
      </rPr>
      <t>(Anzahl)</t>
    </r>
  </si>
  <si>
    <r>
      <t>Tab. HF-03.3.1.3-9 Schüler/-innen im 1. Ausbildungsjahr zum Sozialassistent/zur Sozialassistentin</t>
    </r>
    <r>
      <rPr>
        <b/>
        <vertAlign val="superscript"/>
        <sz val="11"/>
        <rFont val="Calibri"/>
        <family val="2"/>
        <scheme val="minor"/>
      </rPr>
      <t>1</t>
    </r>
    <r>
      <rPr>
        <b/>
        <sz val="11"/>
        <rFont val="Calibri"/>
        <family val="2"/>
        <scheme val="minor"/>
      </rPr>
      <t xml:space="preserve"> für das Schuljahr 2019/20 nach Ländern</t>
    </r>
    <r>
      <rPr>
        <b/>
        <vertAlign val="superscript"/>
        <sz val="11"/>
        <rFont val="Calibri"/>
        <family val="2"/>
        <scheme val="minor"/>
      </rPr>
      <t xml:space="preserve">2 </t>
    </r>
    <r>
      <rPr>
        <b/>
        <sz val="11"/>
        <rFont val="Calibri"/>
        <family val="2"/>
        <scheme val="minor"/>
      </rPr>
      <t>(Anzahl)</t>
    </r>
  </si>
  <si>
    <r>
      <rPr>
        <vertAlign val="superscript"/>
        <sz val="8.5"/>
        <color theme="1"/>
        <rFont val="Calibri"/>
        <family val="2"/>
        <scheme val="minor"/>
      </rPr>
      <t xml:space="preserve">2 </t>
    </r>
    <r>
      <rPr>
        <sz val="8.5"/>
        <color theme="1"/>
        <rFont val="Calibri"/>
        <family val="2"/>
        <scheme val="minor"/>
      </rPr>
      <t>Die Ausbildung zur Sozialassistentin bzw. zum Sozialassistenten wird nur in den dargestellten Ländern angeboten.</t>
    </r>
  </si>
  <si>
    <r>
      <t>Tab. HF-03.3.1.3-10 Absolventen/-innen des Ausbildungsgangs zum Sozialassistent/zur Sozialassistentin</t>
    </r>
    <r>
      <rPr>
        <b/>
        <vertAlign val="superscript"/>
        <sz val="11"/>
        <rFont val="Calibri"/>
        <family val="2"/>
        <scheme val="minor"/>
      </rPr>
      <t>1</t>
    </r>
    <r>
      <rPr>
        <b/>
        <sz val="11"/>
        <rFont val="Calibri"/>
        <family val="2"/>
        <scheme val="minor"/>
      </rPr>
      <t xml:space="preserve"> im Schuljahr 2018/19 nach Ländern</t>
    </r>
    <r>
      <rPr>
        <b/>
        <vertAlign val="superscript"/>
        <sz val="11"/>
        <rFont val="Calibri"/>
        <family val="2"/>
        <scheme val="minor"/>
      </rPr>
      <t xml:space="preserve">2 </t>
    </r>
    <r>
      <rPr>
        <b/>
        <sz val="11"/>
        <rFont val="Calibri"/>
        <family val="2"/>
        <scheme val="minor"/>
      </rPr>
      <t>(Anzahl)</t>
    </r>
  </si>
  <si>
    <r>
      <t>Tab. HF-03.3.1.3-11 Schüler/-innen im 1. Ausbildungsjahr zum Sozialassistent/zur Sozialassistentin</t>
    </r>
    <r>
      <rPr>
        <b/>
        <vertAlign val="superscript"/>
        <sz val="11"/>
        <rFont val="Calibri"/>
        <family val="2"/>
        <scheme val="minor"/>
      </rPr>
      <t>1</t>
    </r>
    <r>
      <rPr>
        <b/>
        <sz val="11"/>
        <rFont val="Calibri"/>
        <family val="2"/>
        <scheme val="minor"/>
      </rPr>
      <t xml:space="preserve"> für das Schuljahr 2018/19 nach Ländern</t>
    </r>
    <r>
      <rPr>
        <b/>
        <vertAlign val="superscript"/>
        <sz val="11"/>
        <rFont val="Calibri"/>
        <family val="2"/>
        <scheme val="minor"/>
      </rPr>
      <t xml:space="preserve">2 </t>
    </r>
    <r>
      <rPr>
        <b/>
        <sz val="11"/>
        <rFont val="Calibri"/>
        <family val="2"/>
        <scheme val="minor"/>
      </rPr>
      <t>(Anzahl)</t>
    </r>
  </si>
  <si>
    <r>
      <rPr>
        <vertAlign val="superscript"/>
        <sz val="8.5"/>
        <color rgb="FF000000"/>
        <rFont val="Calibri"/>
        <family val="2"/>
        <scheme val="minor"/>
      </rPr>
      <t>1</t>
    </r>
    <r>
      <rPr>
        <sz val="8.5"/>
        <color indexed="8"/>
        <rFont val="Calibri"/>
        <family val="2"/>
        <scheme val="minor"/>
      </rPr>
      <t xml:space="preserve"> In Bremen, Hamburg, Niedersachsen und Schleswig-Holstein lautet die Berufsbezeichnung „Sozialpädagogische Assistentin/Sozialpädagogischer Assistent“.</t>
    </r>
  </si>
  <si>
    <r>
      <t>Tab. HF-03.3.1.3-12 Absolventen/-innen des Ausbildungsgangs zum Sozialassistent/zur Sozialassistentin</t>
    </r>
    <r>
      <rPr>
        <b/>
        <vertAlign val="superscript"/>
        <sz val="11"/>
        <rFont val="Calibri"/>
        <family val="2"/>
        <scheme val="minor"/>
      </rPr>
      <t>1</t>
    </r>
    <r>
      <rPr>
        <b/>
        <sz val="11"/>
        <rFont val="Calibri"/>
        <family val="2"/>
        <scheme val="minor"/>
      </rPr>
      <t xml:space="preserve"> im Schuljahr 2017/18 nach Ländern</t>
    </r>
    <r>
      <rPr>
        <b/>
        <vertAlign val="superscript"/>
        <sz val="11"/>
        <rFont val="Calibri"/>
        <family val="2"/>
        <scheme val="minor"/>
      </rPr>
      <t>2</t>
    </r>
    <r>
      <rPr>
        <b/>
        <sz val="11"/>
        <rFont val="Calibri"/>
        <family val="2"/>
        <scheme val="minor"/>
      </rPr>
      <t xml:space="preserve"> (Anzahl)</t>
    </r>
  </si>
  <si>
    <r>
      <t>Tab. HF-03.3.1.4-1 Schüler/-innen im 1. Ausbildungsjahr zum/zur Kinderpfleger/-in für das Schuljahr 2023/24 nach Ländern</t>
    </r>
    <r>
      <rPr>
        <b/>
        <vertAlign val="superscript"/>
        <sz val="11"/>
        <rFont val="Calibri"/>
        <family val="2"/>
        <scheme val="minor"/>
      </rPr>
      <t>1</t>
    </r>
    <r>
      <rPr>
        <b/>
        <sz val="11"/>
        <rFont val="Calibri"/>
        <family val="2"/>
        <scheme val="minor"/>
      </rPr>
      <t xml:space="preserve"> (Anzahl)</t>
    </r>
  </si>
  <si>
    <r>
      <rPr>
        <vertAlign val="superscript"/>
        <sz val="8.5"/>
        <rFont val="Calibri"/>
        <family val="2"/>
        <scheme val="minor"/>
      </rPr>
      <t>3</t>
    </r>
    <r>
      <rPr>
        <sz val="8.5"/>
        <rFont val="Calibri"/>
        <family val="2"/>
        <scheme val="minor"/>
      </rPr>
      <t xml:space="preserve"> Für das Schuljahr 2022/2023 wurden aus dem Saarland keine Daten übermittelt, weswegen der Wert aus dem vorherigen Schuljahr dargestellt wird.</t>
    </r>
  </si>
  <si>
    <r>
      <t>Tab. HF-03.3.1.4-2 Absolventen/-innen des Ausbildungsgangs zum/zur Kinderpfleger/-in im Schuljahr 2022/23 nach Ländern</t>
    </r>
    <r>
      <rPr>
        <b/>
        <vertAlign val="superscript"/>
        <sz val="11"/>
        <rFont val="Calibri"/>
        <family val="2"/>
        <scheme val="minor"/>
      </rPr>
      <t>1</t>
    </r>
    <r>
      <rPr>
        <b/>
        <sz val="11"/>
        <rFont val="Calibri"/>
        <family val="2"/>
        <scheme val="minor"/>
      </rPr>
      <t xml:space="preserve"> (Anzahl)</t>
    </r>
  </si>
  <si>
    <r>
      <t>Tab. HF-03.3.1.4-3 Schüler/-innen im 1. Ausbildungsjahr zum/zur Kinderpfleger/-in für das Schuljahr 2022/23 nach Ländern</t>
    </r>
    <r>
      <rPr>
        <b/>
        <vertAlign val="superscript"/>
        <sz val="11"/>
        <rFont val="Calibri"/>
        <family val="2"/>
        <scheme val="minor"/>
      </rPr>
      <t>1</t>
    </r>
    <r>
      <rPr>
        <b/>
        <sz val="11"/>
        <rFont val="Calibri"/>
        <family val="2"/>
        <scheme val="minor"/>
      </rPr>
      <t xml:space="preserve"> (Anzahl)</t>
    </r>
  </si>
  <si>
    <r>
      <t>Tab. HF-03.3.1.4-4 Absolventen/-innen des Ausbildungsgangs zum/zur Kinderpfleger/-in im Schuljahr 2021/22 nach Ländern</t>
    </r>
    <r>
      <rPr>
        <b/>
        <vertAlign val="superscript"/>
        <sz val="11"/>
        <rFont val="Calibri"/>
        <family val="2"/>
        <scheme val="minor"/>
      </rPr>
      <t>1</t>
    </r>
    <r>
      <rPr>
        <b/>
        <sz val="11"/>
        <rFont val="Calibri"/>
        <family val="2"/>
        <scheme val="minor"/>
      </rPr>
      <t xml:space="preserve"> (Anzahl)</t>
    </r>
  </si>
  <si>
    <r>
      <t>Tab. HF-03.3.1.4-5 Schüler/-innen im 1. Ausbildungsjahr zum/zur Kinderpfleger/-in für das Schuljahr 2021/22 nach Ländern</t>
    </r>
    <r>
      <rPr>
        <b/>
        <vertAlign val="superscript"/>
        <sz val="11"/>
        <rFont val="Calibri"/>
        <family val="2"/>
        <scheme val="minor"/>
      </rPr>
      <t>1</t>
    </r>
    <r>
      <rPr>
        <b/>
        <sz val="11"/>
        <rFont val="Calibri"/>
        <family val="2"/>
        <scheme val="minor"/>
      </rPr>
      <t xml:space="preserve"> (Anzahl)</t>
    </r>
  </si>
  <si>
    <r>
      <t>Tab. HF-03.3.1.4-6 Absolventen/-innen des Ausbildungsgangs zum/zur Kinderpfleger/-in im Schuljahr 2020/21 nach Ländern</t>
    </r>
    <r>
      <rPr>
        <b/>
        <vertAlign val="superscript"/>
        <sz val="11"/>
        <rFont val="Calibri"/>
        <family val="2"/>
        <scheme val="minor"/>
      </rPr>
      <t>1</t>
    </r>
    <r>
      <rPr>
        <b/>
        <sz val="11"/>
        <rFont val="Calibri"/>
        <family val="2"/>
        <scheme val="minor"/>
      </rPr>
      <t xml:space="preserve"> (Anzahl)</t>
    </r>
  </si>
  <si>
    <r>
      <t>Tab. HF-03.3.1.4-7 Schüler/-innen im 1. Ausbildungsjahr zum/zur Kinderpfleger/-in für das Schuljahr 2020/21 nach Ländern</t>
    </r>
    <r>
      <rPr>
        <b/>
        <vertAlign val="superscript"/>
        <sz val="11"/>
        <rFont val="Calibri"/>
        <family val="2"/>
        <scheme val="minor"/>
      </rPr>
      <t>1</t>
    </r>
    <r>
      <rPr>
        <b/>
        <sz val="11"/>
        <rFont val="Calibri"/>
        <family val="2"/>
        <scheme val="minor"/>
      </rPr>
      <t xml:space="preserve"> (Anzahl)</t>
    </r>
  </si>
  <si>
    <r>
      <t>Tab. HF-03.3.1.4-8 Absolventen/-innen des Ausbildungsgangs zum/zur Kinderpfleger/-in im Schuljahr 2019/20 nach Ländern</t>
    </r>
    <r>
      <rPr>
        <b/>
        <vertAlign val="superscript"/>
        <sz val="11"/>
        <rFont val="Calibri"/>
        <family val="2"/>
        <scheme val="minor"/>
      </rPr>
      <t>1</t>
    </r>
    <r>
      <rPr>
        <b/>
        <sz val="11"/>
        <rFont val="Calibri"/>
        <family val="2"/>
        <scheme val="minor"/>
      </rPr>
      <t xml:space="preserve"> (Anzahl)</t>
    </r>
  </si>
  <si>
    <r>
      <t>Tab. HF-03.3.1.4-9 Schüler/-innen im 1. Ausbildungsjahr zum/zur Kinderpfleger/-in für das Schuljahr 2019/20 nach Ländern</t>
    </r>
    <r>
      <rPr>
        <b/>
        <vertAlign val="superscript"/>
        <sz val="11"/>
        <rFont val="Calibri"/>
        <family val="2"/>
        <scheme val="minor"/>
      </rPr>
      <t>1</t>
    </r>
    <r>
      <rPr>
        <b/>
        <sz val="11"/>
        <rFont val="Calibri"/>
        <family val="2"/>
        <scheme val="minor"/>
      </rPr>
      <t xml:space="preserve"> (Anzahl)</t>
    </r>
  </si>
  <si>
    <r>
      <t>Tab. HF-03.3.1.4-10 Absolventen/-innen des Ausbildungsgangs zum/zur Kinderpfleger/-in im Schuljahr 2018/19 nach Ländern</t>
    </r>
    <r>
      <rPr>
        <b/>
        <vertAlign val="superscript"/>
        <sz val="11"/>
        <rFont val="Calibri"/>
        <family val="2"/>
        <scheme val="minor"/>
      </rPr>
      <t>1</t>
    </r>
    <r>
      <rPr>
        <b/>
        <sz val="11"/>
        <rFont val="Calibri"/>
        <family val="2"/>
        <scheme val="minor"/>
      </rPr>
      <t xml:space="preserve"> (Anzahl)</t>
    </r>
  </si>
  <si>
    <r>
      <t>Tab. HF-03.3.1.4-11 Schüler/-innen im 1. Ausbildungsjahr zum/zur Kinderpfleger/-in für das Schuljahr 2018/19 nach Ländern</t>
    </r>
    <r>
      <rPr>
        <b/>
        <vertAlign val="superscript"/>
        <sz val="11"/>
        <rFont val="Calibri"/>
        <family val="2"/>
        <scheme val="minor"/>
      </rPr>
      <t>1</t>
    </r>
    <r>
      <rPr>
        <b/>
        <sz val="11"/>
        <rFont val="Calibri"/>
        <family val="2"/>
        <scheme val="minor"/>
      </rPr>
      <t xml:space="preserve"> (Anzahl)</t>
    </r>
  </si>
  <si>
    <r>
      <t>Tab. HF-03.3.1.4-12 Absolventen/-innen des Ausbildungsgangs zum/zur Kinderpfleger/-in im Schuljahr 2017/18 nach Ländern</t>
    </r>
    <r>
      <rPr>
        <b/>
        <vertAlign val="superscript"/>
        <sz val="11"/>
        <rFont val="Calibri"/>
        <family val="2"/>
        <scheme val="minor"/>
      </rPr>
      <t>1</t>
    </r>
    <r>
      <rPr>
        <b/>
        <sz val="11"/>
        <rFont val="Calibri"/>
        <family val="2"/>
        <scheme val="minor"/>
      </rPr>
      <t xml:space="preserve"> (Anzahl)</t>
    </r>
  </si>
  <si>
    <t>Quelle: Forschungsdatenzentrum der Statistischen Ämter des Bundes und der Länder, Statistik der Kinder- und Jugendhilfe, Kinder und tätige Personen in Tageseinrichtungen 2024, https://doi.org/10.21242/22541.2024.00.00.1.1.0; Berechnungen der Weiterbildungsinitiative Frühpädagogische Fachkräfte.</t>
  </si>
  <si>
    <t>Quelle: Forschungsdatenzentrum der Statistischen Ämter des Bundes und der Länder, Statistik der Kinder- und Jugendhilfe, Kinder und tätige Personen in Tageseinrichtungen 2023, https://doi.org/10.21242/22541.2023.00.00.1.1.0; Berechnungen der Weiterbildungsinitiative Frühpädagogische Fachkräfte.</t>
  </si>
  <si>
    <t>Quelle: Forschungsdatenzentrum der Statistischen Ämter des Bundes und der Länder, Statistik der Kinder- und Jugendhilfe, Kinder und tätige Personen in Tageseinrichtungen 2022, https://doi.org/10.21242/22541.2022.00.00.1.1.0; Berechnungen der Weiterbildungsinitiative Frühpädagogische Fachkräfte.</t>
  </si>
  <si>
    <t>Quelle: Forschungsdatenzentrum der Statistischen Ämter des Bundes und der Länder, Statistik der Kinder- und Jugendhilfe, Kinder und tätige Personen in Tageseinrichtungen 2021, https://doi.org/10.21242/22541.2021.00.00.1.1.0; Berechnungen der Weiterbildungsinitiative Frühpädagogische Fachkräfte.</t>
  </si>
  <si>
    <t>Quelle: Forschungsdatenzentrum der Statistischen Ämter des Bundes und der Länder, Statistik der Kinder- und Jugendhilfe, Kinder und tätige Personen in Tageseinrichtungen 2020, https://doi.org/10.21242/22541.2020.00.00.1.1.0; Berechnungen der Weiterbildungsinitiative Frühpädagogische Fachkräfte.</t>
  </si>
  <si>
    <t>Quelle: Forschungsdatenzentrum der Statistischen Ämter des Bundes und der Länder, Statistik der Kinder- und Jugendhilfe, Kinder und tätige Personen in Tageseinrichtungen 2019, https://doi.org/10.21242/22541.2019.00.00.1.1.0; Berechnungen der Weiterbildungsinitiative Frühpädagogische Fachkräfte.</t>
  </si>
  <si>
    <t>Quelle: Forschungsdatenzentrum der Statistischen Ämter des Bundes und der Länder, Statistik der Kinder- und Jugendhilfe, Kinder und tätige Personen in Tageseinrichtungen 2018, https://doi.org/10.21242/22541.2018.00.00.1.1.0; Berechnungen der Weiterbildungsinitiative Frühpädagogische Fachkräfte.</t>
  </si>
  <si>
    <r>
      <t>Tab. HF-03.5.1.2-1 Sozialversicherungspflichtig Vollzeitbeschäftigte der Kerngruppe der Berufsgruppen Berufe in der Kinderbetreuung, -erziehung sowie Aufsicht, Führung-, Erziehung, Sozialarbeit 2024 nach monatlichen Bruttoarbeitsentgelt, Alter und Ländern</t>
    </r>
    <r>
      <rPr>
        <b/>
        <vertAlign val="superscript"/>
        <sz val="11"/>
        <rFont val="Calibri"/>
        <family val="2"/>
        <scheme val="minor"/>
      </rPr>
      <t>1</t>
    </r>
    <r>
      <rPr>
        <b/>
        <sz val="11"/>
        <rFont val="Calibri"/>
        <family val="2"/>
        <scheme val="minor"/>
      </rPr>
      <t xml:space="preserve"> (Anzahl, in Euro)</t>
    </r>
  </si>
  <si>
    <r>
      <t>Tab. HF-03.5.1.2-2 Sozialversicherungspflichtig Vollzeitbeschäftigte der Kerngruppe der Berufsgruppen Berufe in der Kinderbetreuung, -erziehung sowie Aufsicht, Führung-, Erziehung, Sozialarbeit 2023 nach monatlichen Bruttoarbeitsentgelt, Alter und Ländern</t>
    </r>
    <r>
      <rPr>
        <b/>
        <vertAlign val="superscript"/>
        <sz val="11"/>
        <rFont val="Calibri"/>
        <family val="2"/>
        <scheme val="minor"/>
      </rPr>
      <t>1</t>
    </r>
    <r>
      <rPr>
        <b/>
        <sz val="11"/>
        <rFont val="Calibri"/>
        <family val="2"/>
        <scheme val="minor"/>
      </rPr>
      <t xml:space="preserve"> (Anzahl, in Euro)</t>
    </r>
  </si>
  <si>
    <r>
      <t>Tab. HF-03.5.1.2-3 Sozialversicherungspflichtig Vollzeitbeschäftigte der Kerngruppe der Berufsgruppen Berufe in der Kinderbetreuung, -erziehung sowie Aufsicht, Führung-, Erziehung, Sozialarbeit 2022 nach monatlichen Bruttoarbeitsentgelt, Alter und Ländern</t>
    </r>
    <r>
      <rPr>
        <b/>
        <vertAlign val="superscript"/>
        <sz val="11"/>
        <rFont val="Calibri"/>
        <family val="2"/>
        <scheme val="minor"/>
      </rPr>
      <t>1</t>
    </r>
    <r>
      <rPr>
        <b/>
        <sz val="11"/>
        <rFont val="Calibri"/>
        <family val="2"/>
        <scheme val="minor"/>
      </rPr>
      <t xml:space="preserve"> (Anzahl, in Euro)</t>
    </r>
  </si>
  <si>
    <r>
      <t>Tab. HF-03.5.1.2-4 Sozialversicherungspflichtig Vollzeitbeschäftigte der Kerngruppe der Berufsgruppen Berufe in der Kinderbetreuung, -erziehung sowie Aufsicht, Führung-, Erziehung, Sozialarbeit 2021 nach monatlichen Bruttoarbeitsentgelt, Alter und Ländern</t>
    </r>
    <r>
      <rPr>
        <b/>
        <vertAlign val="superscript"/>
        <sz val="11"/>
        <rFont val="Calibri"/>
        <family val="2"/>
        <scheme val="minor"/>
      </rPr>
      <t>1</t>
    </r>
    <r>
      <rPr>
        <b/>
        <sz val="11"/>
        <rFont val="Calibri"/>
        <family val="2"/>
        <scheme val="minor"/>
      </rPr>
      <t xml:space="preserve"> (Anzahl, in Euro)</t>
    </r>
  </si>
  <si>
    <r>
      <t>Tab. HF-03.5.1.2-5 Sozialversicherungspflichtig Vollzeitbeschäftigte der Kerngruppe der Berufsgruppen Berufe in der Kinderbetreuung, -erziehung sowie Aufsicht, Führung-, Erziehung, Sozialarbeit 2020 nach monatlichen Bruttoarbeitsentgelt, Alter und Ländern</t>
    </r>
    <r>
      <rPr>
        <b/>
        <vertAlign val="superscript"/>
        <sz val="11"/>
        <rFont val="Calibri"/>
        <family val="2"/>
        <scheme val="minor"/>
      </rPr>
      <t>1</t>
    </r>
    <r>
      <rPr>
        <b/>
        <sz val="11"/>
        <rFont val="Calibri"/>
        <family val="2"/>
        <scheme val="minor"/>
      </rPr>
      <t xml:space="preserve"> (Anzahl, in Euro)</t>
    </r>
  </si>
  <si>
    <r>
      <t>Tab. HF-03.5.1.2-6 Sozialversicherungspflichtig Vollzeitbeschäftigte der Kerngruppe der Berufsgruppen Berufe in der Kinderbetreuung, -erziehung sowie Aufsicht, Führung-, Erziehung, Sozialarbeit 2019 nach monatlichen Bruttoarbeitsentgelt, Alter und Ländern</t>
    </r>
    <r>
      <rPr>
        <b/>
        <vertAlign val="superscript"/>
        <sz val="11"/>
        <rFont val="Calibri"/>
        <family val="2"/>
        <scheme val="minor"/>
      </rPr>
      <t>1</t>
    </r>
    <r>
      <rPr>
        <b/>
        <sz val="11"/>
        <rFont val="Calibri"/>
        <family val="2"/>
        <scheme val="minor"/>
      </rPr>
      <t xml:space="preserve"> (Anzahl, in Euro)</t>
    </r>
  </si>
  <si>
    <t>Meiner-Teubner et al. (2024)</t>
  </si>
  <si>
    <t>Personalvorausberechnungen</t>
  </si>
  <si>
    <t>ERiK (L)</t>
  </si>
  <si>
    <t>ERiK (T)</t>
  </si>
  <si>
    <t>ERiK (P)</t>
  </si>
  <si>
    <t xml:space="preserve"> Ausbildung und Qualifikation</t>
  </si>
  <si>
    <t>Schulstatistik/
WiFF Länderabfrage</t>
  </si>
  <si>
    <r>
      <t>Tab. HF-03.1.2-1  Pädagogisches und leitendes Personal</t>
    </r>
    <r>
      <rPr>
        <b/>
        <vertAlign val="superscript"/>
        <sz val="11"/>
        <rFont val="Calibri"/>
        <family val="2"/>
        <scheme val="minor"/>
      </rPr>
      <t>1</t>
    </r>
    <r>
      <rPr>
        <b/>
        <sz val="11"/>
        <rFont val="Calibri"/>
        <family val="2"/>
        <scheme val="minor"/>
      </rPr>
      <t xml:space="preserve"> 2024 nach Geschlecht</t>
    </r>
    <r>
      <rPr>
        <b/>
        <vertAlign val="superscript"/>
        <sz val="11"/>
        <rFont val="Calibri"/>
        <family val="2"/>
        <scheme val="minor"/>
      </rPr>
      <t>2</t>
    </r>
    <r>
      <rPr>
        <b/>
        <sz val="11"/>
        <rFont val="Calibri"/>
        <family val="2"/>
        <scheme val="minor"/>
      </rPr>
      <t xml:space="preserve"> und Ländern (Anzahl, in %)</t>
    </r>
  </si>
  <si>
    <r>
      <t>Tab. HF-03.1.2-3  Pädagogisches und leitendes Personal</t>
    </r>
    <r>
      <rPr>
        <b/>
        <vertAlign val="superscript"/>
        <sz val="11"/>
        <rFont val="Calibri"/>
        <family val="2"/>
        <scheme val="minor"/>
      </rPr>
      <t>1</t>
    </r>
    <r>
      <rPr>
        <b/>
        <sz val="11"/>
        <rFont val="Calibri"/>
        <family val="2"/>
        <scheme val="minor"/>
      </rPr>
      <t xml:space="preserve"> 2022 nach Geschlecht</t>
    </r>
    <r>
      <rPr>
        <b/>
        <vertAlign val="superscript"/>
        <sz val="11"/>
        <rFont val="Calibri"/>
        <family val="2"/>
        <scheme val="minor"/>
      </rPr>
      <t>2</t>
    </r>
    <r>
      <rPr>
        <b/>
        <sz val="11"/>
        <rFont val="Calibri"/>
        <family val="2"/>
        <scheme val="minor"/>
      </rPr>
      <t xml:space="preserve"> und Ländern (Anzahl, in %)</t>
    </r>
  </si>
  <si>
    <r>
      <t>Tab. HF-03.1.2-2 Pädagogisches und leitendes Personal</t>
    </r>
    <r>
      <rPr>
        <b/>
        <vertAlign val="superscript"/>
        <sz val="11"/>
        <rFont val="Calibri"/>
        <family val="2"/>
        <scheme val="minor"/>
      </rPr>
      <t>1</t>
    </r>
    <r>
      <rPr>
        <b/>
        <sz val="11"/>
        <rFont val="Calibri"/>
        <family val="2"/>
        <scheme val="minor"/>
      </rPr>
      <t xml:space="preserve"> 2023 nach Geschlecht</t>
    </r>
    <r>
      <rPr>
        <b/>
        <vertAlign val="superscript"/>
        <sz val="11"/>
        <rFont val="Calibri"/>
        <family val="2"/>
        <scheme val="minor"/>
      </rPr>
      <t>2</t>
    </r>
    <r>
      <rPr>
        <b/>
        <sz val="11"/>
        <rFont val="Calibri"/>
        <family val="2"/>
        <scheme val="minor"/>
      </rPr>
      <t xml:space="preserve"> und Ländern (Anzahl, in %)</t>
    </r>
  </si>
  <si>
    <r>
      <t>Tab. HF-03.1.2-4 Pädagogisches und leitendes Personal</t>
    </r>
    <r>
      <rPr>
        <b/>
        <vertAlign val="superscript"/>
        <sz val="11"/>
        <rFont val="Calibri"/>
        <family val="2"/>
        <scheme val="minor"/>
      </rPr>
      <t>1</t>
    </r>
    <r>
      <rPr>
        <b/>
        <sz val="11"/>
        <rFont val="Calibri"/>
        <family val="2"/>
        <scheme val="minor"/>
      </rPr>
      <t xml:space="preserve"> 2021 nach Geschlecht</t>
    </r>
    <r>
      <rPr>
        <b/>
        <vertAlign val="superscript"/>
        <sz val="11"/>
        <rFont val="Calibri"/>
        <family val="2"/>
        <scheme val="minor"/>
      </rPr>
      <t>2</t>
    </r>
    <r>
      <rPr>
        <b/>
        <sz val="11"/>
        <rFont val="Calibri"/>
        <family val="2"/>
        <scheme val="minor"/>
      </rPr>
      <t xml:space="preserve"> und Ländern (Anzahl, in %)</t>
    </r>
  </si>
  <si>
    <r>
      <t>Tab. HF-03.1.2-5 Pädagogisches und leitendes Personal</t>
    </r>
    <r>
      <rPr>
        <b/>
        <vertAlign val="superscript"/>
        <sz val="11"/>
        <rFont val="Calibri"/>
        <family val="2"/>
        <scheme val="minor"/>
      </rPr>
      <t>1</t>
    </r>
    <r>
      <rPr>
        <b/>
        <sz val="11"/>
        <rFont val="Calibri"/>
        <family val="2"/>
        <scheme val="minor"/>
      </rPr>
      <t xml:space="preserve"> 2020 nach Geschlecht</t>
    </r>
    <r>
      <rPr>
        <b/>
        <vertAlign val="superscript"/>
        <sz val="11"/>
        <rFont val="Calibri"/>
        <family val="2"/>
        <scheme val="minor"/>
      </rPr>
      <t>2</t>
    </r>
    <r>
      <rPr>
        <b/>
        <sz val="11"/>
        <rFont val="Calibri"/>
        <family val="2"/>
        <scheme val="minor"/>
      </rPr>
      <t xml:space="preserve"> und Ländern (Anzahl, in %)</t>
    </r>
  </si>
  <si>
    <r>
      <t>Tab. HF-03.1.2-6 Pädagogisches und leitendes Personal</t>
    </r>
    <r>
      <rPr>
        <b/>
        <vertAlign val="superscript"/>
        <sz val="11"/>
        <rFont val="Calibri"/>
        <family val="2"/>
        <scheme val="minor"/>
      </rPr>
      <t>1</t>
    </r>
    <r>
      <rPr>
        <b/>
        <sz val="11"/>
        <rFont val="Calibri"/>
        <family val="2"/>
        <scheme val="minor"/>
      </rPr>
      <t xml:space="preserve"> 2019 nach Geschlecht und Ländern (Anzahl, in %)</t>
    </r>
  </si>
  <si>
    <r>
      <t>Tab. HF-03.1.2-7 Pädagogisches und leitendes Personal</t>
    </r>
    <r>
      <rPr>
        <b/>
        <vertAlign val="superscript"/>
        <sz val="11"/>
        <rFont val="Calibri"/>
        <family val="2"/>
        <scheme val="minor"/>
      </rPr>
      <t xml:space="preserve">1 </t>
    </r>
    <r>
      <rPr>
        <b/>
        <sz val="11"/>
        <rFont val="Calibri"/>
        <family val="2"/>
        <scheme val="minor"/>
      </rPr>
      <t>2018 nach Geschlecht und Ländern (Anzahl, in %)</t>
    </r>
  </si>
  <si>
    <r>
      <t>Tab. HF-03.1.2-8 Pädagogisches und leitendes Personal</t>
    </r>
    <r>
      <rPr>
        <b/>
        <vertAlign val="superscript"/>
        <sz val="11"/>
        <rFont val="Calibri"/>
        <family val="2"/>
        <scheme val="minor"/>
      </rPr>
      <t>1</t>
    </r>
    <r>
      <rPr>
        <b/>
        <sz val="11"/>
        <rFont val="Calibri"/>
        <family val="2"/>
        <scheme val="minor"/>
      </rPr>
      <t xml:space="preserve"> 2024 nach Geschlecht, Altersgruppen und Ländern (Anzahl, in %)</t>
    </r>
  </si>
  <si>
    <r>
      <t>Tab. HF-03.1.2-9 Pädagogisches und leitendes Personal</t>
    </r>
    <r>
      <rPr>
        <b/>
        <vertAlign val="superscript"/>
        <sz val="11"/>
        <rFont val="Calibri"/>
        <family val="2"/>
        <scheme val="minor"/>
      </rPr>
      <t>1</t>
    </r>
    <r>
      <rPr>
        <b/>
        <sz val="11"/>
        <rFont val="Calibri"/>
        <family val="2"/>
        <scheme val="minor"/>
      </rPr>
      <t xml:space="preserve"> 2023 nach Geschlecht, Altersgruppen und Ländern (Anzahl, in %)</t>
    </r>
  </si>
  <si>
    <r>
      <t>Tab. HF-03.1.2-10 Pädagogisches und leitendes Personal</t>
    </r>
    <r>
      <rPr>
        <b/>
        <vertAlign val="superscript"/>
        <sz val="11"/>
        <rFont val="Calibri"/>
        <family val="2"/>
        <scheme val="minor"/>
      </rPr>
      <t>1</t>
    </r>
    <r>
      <rPr>
        <b/>
        <sz val="11"/>
        <rFont val="Calibri"/>
        <family val="2"/>
        <scheme val="minor"/>
      </rPr>
      <t xml:space="preserve"> 2022 nach Geschlecht, Altersgruppen und Ländern (Anzahl, in %)</t>
    </r>
  </si>
  <si>
    <r>
      <t>Tab. HF-03.1.2-11 Pädagogisches und leitendes Personal</t>
    </r>
    <r>
      <rPr>
        <b/>
        <vertAlign val="superscript"/>
        <sz val="11"/>
        <rFont val="Calibri"/>
        <family val="2"/>
        <scheme val="minor"/>
      </rPr>
      <t>1</t>
    </r>
    <r>
      <rPr>
        <b/>
        <sz val="11"/>
        <rFont val="Calibri"/>
        <family val="2"/>
        <scheme val="minor"/>
      </rPr>
      <t xml:space="preserve"> 2021 nach Geschlecht, Altersgruppen und Ländern (Anzahl, in %)</t>
    </r>
  </si>
  <si>
    <r>
      <t>Tab. HF-03.1.2-12 Pädagogisches und leitendes Personal</t>
    </r>
    <r>
      <rPr>
        <b/>
        <vertAlign val="superscript"/>
        <sz val="11"/>
        <rFont val="Calibri"/>
        <family val="2"/>
        <scheme val="minor"/>
      </rPr>
      <t>1</t>
    </r>
    <r>
      <rPr>
        <b/>
        <sz val="11"/>
        <rFont val="Calibri"/>
        <family val="2"/>
        <scheme val="minor"/>
      </rPr>
      <t xml:space="preserve"> 2020 nach Geschlecht, Altersgruppen und Ländern (Anzahl, in %)</t>
    </r>
  </si>
  <si>
    <r>
      <t>Tab. HF-03.1.2-13 Pädagogisches und leitendes Personal</t>
    </r>
    <r>
      <rPr>
        <b/>
        <vertAlign val="superscript"/>
        <sz val="11"/>
        <rFont val="Calibri"/>
        <family val="2"/>
        <scheme val="minor"/>
      </rPr>
      <t>1</t>
    </r>
    <r>
      <rPr>
        <b/>
        <sz val="11"/>
        <rFont val="Calibri"/>
        <family val="2"/>
        <scheme val="minor"/>
      </rPr>
      <t xml:space="preserve"> 2019 nach Geschlecht, Altersgruppen und Ländern (Anzahl, in %)</t>
    </r>
  </si>
  <si>
    <r>
      <t>Tab. HF-03.1.3-1 Pädagogisches und leitendes Personal</t>
    </r>
    <r>
      <rPr>
        <b/>
        <vertAlign val="superscript"/>
        <sz val="11"/>
        <rFont val="Calibri"/>
        <family val="2"/>
        <scheme val="minor"/>
      </rPr>
      <t>1</t>
    </r>
    <r>
      <rPr>
        <b/>
        <sz val="11"/>
        <rFont val="Calibri"/>
        <family val="2"/>
        <scheme val="minor"/>
      </rPr>
      <t xml:space="preserve"> in Kindertageseinrichtungen 2024 nach Altersgruppen</t>
    </r>
    <r>
      <rPr>
        <b/>
        <vertAlign val="superscript"/>
        <sz val="11"/>
        <rFont val="Calibri"/>
        <family val="2"/>
        <scheme val="minor"/>
      </rPr>
      <t>2</t>
    </r>
    <r>
      <rPr>
        <b/>
        <sz val="11"/>
        <rFont val="Calibri"/>
        <family val="2"/>
        <scheme val="minor"/>
      </rPr>
      <t xml:space="preserve"> und Ländern (Anzahl, in %)</t>
    </r>
  </si>
  <si>
    <r>
      <t>Tab. HF-03.1.3-2 Pädagogisches und leitendes Personal</t>
    </r>
    <r>
      <rPr>
        <b/>
        <vertAlign val="superscript"/>
        <sz val="11"/>
        <rFont val="Calibri"/>
        <family val="2"/>
        <scheme val="minor"/>
      </rPr>
      <t>1</t>
    </r>
    <r>
      <rPr>
        <b/>
        <sz val="11"/>
        <rFont val="Calibri"/>
        <family val="2"/>
        <scheme val="minor"/>
      </rPr>
      <t xml:space="preserve"> in Kindertageseinrichtungen 2023 nach Altersgruppen</t>
    </r>
    <r>
      <rPr>
        <b/>
        <vertAlign val="superscript"/>
        <sz val="11"/>
        <rFont val="Calibri"/>
        <family val="2"/>
        <scheme val="minor"/>
      </rPr>
      <t>2</t>
    </r>
    <r>
      <rPr>
        <b/>
        <sz val="11"/>
        <rFont val="Calibri"/>
        <family val="2"/>
        <scheme val="minor"/>
      </rPr>
      <t xml:space="preserve"> und Ländern (Anzahl, in %)</t>
    </r>
  </si>
  <si>
    <r>
      <t>Tab. HF-03.1.3-3 Pädagogisches und leitendes Personal</t>
    </r>
    <r>
      <rPr>
        <b/>
        <vertAlign val="superscript"/>
        <sz val="11"/>
        <rFont val="Calibri"/>
        <family val="2"/>
        <scheme val="minor"/>
      </rPr>
      <t>1</t>
    </r>
    <r>
      <rPr>
        <b/>
        <sz val="11"/>
        <rFont val="Calibri"/>
        <family val="2"/>
        <scheme val="minor"/>
      </rPr>
      <t xml:space="preserve"> in Kindertageseinrichtungen 2022 nach Altersgruppen</t>
    </r>
    <r>
      <rPr>
        <b/>
        <vertAlign val="superscript"/>
        <sz val="11"/>
        <rFont val="Calibri"/>
        <family val="2"/>
        <scheme val="minor"/>
      </rPr>
      <t>2</t>
    </r>
    <r>
      <rPr>
        <b/>
        <sz val="11"/>
        <rFont val="Calibri"/>
        <family val="2"/>
        <scheme val="minor"/>
      </rPr>
      <t xml:space="preserve"> und Ländern (Anzahl, in %)</t>
    </r>
  </si>
  <si>
    <r>
      <t>Tab. HF-03.1.3-4 Pädagogisches und leitendes Personal</t>
    </r>
    <r>
      <rPr>
        <b/>
        <vertAlign val="superscript"/>
        <sz val="11"/>
        <rFont val="Calibri"/>
        <family val="2"/>
        <scheme val="minor"/>
      </rPr>
      <t>1</t>
    </r>
    <r>
      <rPr>
        <b/>
        <sz val="11"/>
        <rFont val="Calibri"/>
        <family val="2"/>
        <scheme val="minor"/>
      </rPr>
      <t xml:space="preserve"> in Kindertageseinrichtungen 2021 nach Altersgruppen</t>
    </r>
    <r>
      <rPr>
        <b/>
        <vertAlign val="superscript"/>
        <sz val="11"/>
        <rFont val="Calibri"/>
        <family val="2"/>
        <scheme val="minor"/>
      </rPr>
      <t>2</t>
    </r>
    <r>
      <rPr>
        <b/>
        <sz val="11"/>
        <rFont val="Calibri"/>
        <family val="2"/>
        <scheme val="minor"/>
      </rPr>
      <t xml:space="preserve"> und Ländern (Anzahl, in %)</t>
    </r>
  </si>
  <si>
    <r>
      <t>Tab. HF-03.1.3-10 Pädagogisches und leitendes Personal</t>
    </r>
    <r>
      <rPr>
        <b/>
        <vertAlign val="superscript"/>
        <sz val="11"/>
        <rFont val="Calibri"/>
        <family val="2"/>
        <scheme val="minor"/>
      </rPr>
      <t>1</t>
    </r>
    <r>
      <rPr>
        <b/>
        <sz val="11"/>
        <rFont val="Calibri"/>
        <family val="2"/>
        <scheme val="minor"/>
      </rPr>
      <t xml:space="preserve"> 2024 nach Einrichtungsgröße und Ländern (Anzahl, in %)</t>
    </r>
  </si>
  <si>
    <r>
      <t>Tab. HF-03.1.3-11 Pädagogisches und leitendes Personal</t>
    </r>
    <r>
      <rPr>
        <b/>
        <vertAlign val="superscript"/>
        <sz val="11"/>
        <rFont val="Calibri"/>
        <family val="2"/>
        <scheme val="minor"/>
      </rPr>
      <t>1</t>
    </r>
    <r>
      <rPr>
        <b/>
        <sz val="11"/>
        <rFont val="Calibri"/>
        <family val="2"/>
        <scheme val="minor"/>
      </rPr>
      <t xml:space="preserve"> 2023 nach Einrichtungsgröße und Ländern (Anzahl, in %)</t>
    </r>
  </si>
  <si>
    <r>
      <t>Tab. HF-03.1.3-12 Pädagogisches und leitendes Personal</t>
    </r>
    <r>
      <rPr>
        <b/>
        <vertAlign val="superscript"/>
        <sz val="11"/>
        <rFont val="Calibri"/>
        <family val="2"/>
        <scheme val="minor"/>
      </rPr>
      <t>1</t>
    </r>
    <r>
      <rPr>
        <b/>
        <sz val="11"/>
        <rFont val="Calibri"/>
        <family val="2"/>
        <scheme val="minor"/>
      </rPr>
      <t xml:space="preserve"> 2022 nach Einrichtungsgröße und Ländern (Anzahl, in %)</t>
    </r>
  </si>
  <si>
    <r>
      <t>Tab. HF-03.1.3-13 Pädagogisches und leitendes Personal</t>
    </r>
    <r>
      <rPr>
        <b/>
        <vertAlign val="superscript"/>
        <sz val="11"/>
        <rFont val="Calibri"/>
        <family val="2"/>
        <scheme val="minor"/>
      </rPr>
      <t>1</t>
    </r>
    <r>
      <rPr>
        <b/>
        <sz val="11"/>
        <rFont val="Calibri"/>
        <family val="2"/>
        <scheme val="minor"/>
      </rPr>
      <t xml:space="preserve"> 2021 nach Einrichtungsgröße und Ländern (Anzahl, in %)</t>
    </r>
  </si>
  <si>
    <r>
      <t>Tab. HF-03.1.3-14 Pädagogisches und leitendes Personal</t>
    </r>
    <r>
      <rPr>
        <b/>
        <vertAlign val="superscript"/>
        <sz val="11"/>
        <rFont val="Calibri"/>
        <family val="2"/>
        <scheme val="minor"/>
      </rPr>
      <t>1</t>
    </r>
    <r>
      <rPr>
        <b/>
        <sz val="11"/>
        <rFont val="Calibri"/>
        <family val="2"/>
        <scheme val="minor"/>
      </rPr>
      <t xml:space="preserve"> 2020 nach Einrichtungsgröße und Ländern (Anzahl, in %)</t>
    </r>
  </si>
  <si>
    <r>
      <t>Tab. HF-03.1.3-15 Pädagogisches und leitendes Personal</t>
    </r>
    <r>
      <rPr>
        <b/>
        <vertAlign val="superscript"/>
        <sz val="11"/>
        <color rgb="FF010205"/>
        <rFont val="Calibri"/>
        <family val="2"/>
        <scheme val="minor"/>
      </rPr>
      <t>1</t>
    </r>
    <r>
      <rPr>
        <b/>
        <sz val="11"/>
        <color rgb="FF010205"/>
        <rFont val="Calibri"/>
        <family val="2"/>
        <scheme val="minor"/>
      </rPr>
      <t xml:space="preserve"> 2024 nach Art des Trägers</t>
    </r>
    <r>
      <rPr>
        <b/>
        <vertAlign val="superscript"/>
        <sz val="11"/>
        <color rgb="FF010205"/>
        <rFont val="Calibri"/>
        <family val="2"/>
        <scheme val="minor"/>
      </rPr>
      <t>2</t>
    </r>
    <r>
      <rPr>
        <b/>
        <sz val="11"/>
        <color rgb="FF010205"/>
        <rFont val="Calibri"/>
        <family val="2"/>
        <scheme val="minor"/>
      </rPr>
      <t xml:space="preserve"> und Ländern (Anzahl, in %) </t>
    </r>
  </si>
  <si>
    <r>
      <t>Tab. HF-03.1.3-16 Pädagogisches und leitendes Personal</t>
    </r>
    <r>
      <rPr>
        <b/>
        <vertAlign val="superscript"/>
        <sz val="11"/>
        <color rgb="FF010205"/>
        <rFont val="Calibri"/>
        <family val="2"/>
        <scheme val="minor"/>
      </rPr>
      <t>1</t>
    </r>
    <r>
      <rPr>
        <b/>
        <sz val="11"/>
        <color rgb="FF010205"/>
        <rFont val="Calibri"/>
        <family val="2"/>
        <scheme val="minor"/>
      </rPr>
      <t xml:space="preserve"> 2023 nach Art des Trägers</t>
    </r>
    <r>
      <rPr>
        <b/>
        <vertAlign val="superscript"/>
        <sz val="11"/>
        <color rgb="FF010205"/>
        <rFont val="Calibri"/>
        <family val="2"/>
        <scheme val="minor"/>
      </rPr>
      <t>2</t>
    </r>
    <r>
      <rPr>
        <b/>
        <sz val="11"/>
        <color rgb="FF010205"/>
        <rFont val="Calibri"/>
        <family val="2"/>
        <scheme val="minor"/>
      </rPr>
      <t xml:space="preserve"> und Ländern (Anzahl, in %)</t>
    </r>
  </si>
  <si>
    <r>
      <t>Tab. HF-03.1.3-17 Pädagogisches und leitendes Personal</t>
    </r>
    <r>
      <rPr>
        <b/>
        <vertAlign val="superscript"/>
        <sz val="11"/>
        <color rgb="FF010205"/>
        <rFont val="Calibri"/>
        <family val="2"/>
        <scheme val="minor"/>
      </rPr>
      <t>1</t>
    </r>
    <r>
      <rPr>
        <b/>
        <sz val="11"/>
        <color rgb="FF010205"/>
        <rFont val="Calibri"/>
        <family val="2"/>
        <scheme val="minor"/>
      </rPr>
      <t xml:space="preserve"> 2022 nach Art des Trägers</t>
    </r>
    <r>
      <rPr>
        <b/>
        <vertAlign val="superscript"/>
        <sz val="11"/>
        <color rgb="FF010205"/>
        <rFont val="Calibri"/>
        <family val="2"/>
        <scheme val="minor"/>
      </rPr>
      <t>2</t>
    </r>
    <r>
      <rPr>
        <b/>
        <sz val="11"/>
        <color rgb="FF010205"/>
        <rFont val="Calibri"/>
        <family val="2"/>
        <scheme val="minor"/>
      </rPr>
      <t xml:space="preserve"> und Ländern (Anzahl, in %) </t>
    </r>
  </si>
  <si>
    <r>
      <t>Tab. HF-03.1.3-18 Pädagogisches und leitendes Personal</t>
    </r>
    <r>
      <rPr>
        <b/>
        <vertAlign val="superscript"/>
        <sz val="11"/>
        <color rgb="FF010205"/>
        <rFont val="Calibri"/>
        <family val="2"/>
        <scheme val="minor"/>
      </rPr>
      <t>1</t>
    </r>
    <r>
      <rPr>
        <b/>
        <sz val="11"/>
        <color rgb="FF010205"/>
        <rFont val="Calibri"/>
        <family val="2"/>
        <scheme val="minor"/>
      </rPr>
      <t xml:space="preserve"> 2021</t>
    </r>
    <r>
      <rPr>
        <b/>
        <vertAlign val="superscript"/>
        <sz val="11"/>
        <color rgb="FF010205"/>
        <rFont val="Calibri"/>
        <family val="2"/>
        <scheme val="minor"/>
      </rPr>
      <t xml:space="preserve"> </t>
    </r>
    <r>
      <rPr>
        <b/>
        <sz val="11"/>
        <color rgb="FF010205"/>
        <rFont val="Calibri"/>
        <family val="2"/>
        <scheme val="minor"/>
      </rPr>
      <t>nach Art des Trägers</t>
    </r>
    <r>
      <rPr>
        <b/>
        <vertAlign val="superscript"/>
        <sz val="11"/>
        <color rgb="FF010205"/>
        <rFont val="Calibri"/>
        <family val="2"/>
        <scheme val="minor"/>
      </rPr>
      <t>2</t>
    </r>
    <r>
      <rPr>
        <b/>
        <sz val="11"/>
        <color rgb="FF010205"/>
        <rFont val="Calibri"/>
        <family val="2"/>
        <scheme val="minor"/>
      </rPr>
      <t xml:space="preserve"> und Ländern (Anzahl, in %) </t>
    </r>
  </si>
  <si>
    <r>
      <t>Tab. HF-03.1.3-19 Pädagogisches und leitendes Personal</t>
    </r>
    <r>
      <rPr>
        <b/>
        <vertAlign val="superscript"/>
        <sz val="11"/>
        <color rgb="FF010205"/>
        <rFont val="Calibri"/>
        <family val="2"/>
        <scheme val="minor"/>
      </rPr>
      <t>1</t>
    </r>
    <r>
      <rPr>
        <b/>
        <sz val="11"/>
        <color rgb="FF010205"/>
        <rFont val="Calibri"/>
        <family val="2"/>
        <scheme val="minor"/>
      </rPr>
      <t xml:space="preserve"> 2020</t>
    </r>
    <r>
      <rPr>
        <b/>
        <vertAlign val="superscript"/>
        <sz val="11"/>
        <color rgb="FF010205"/>
        <rFont val="Calibri"/>
        <family val="2"/>
        <scheme val="minor"/>
      </rPr>
      <t xml:space="preserve"> </t>
    </r>
    <r>
      <rPr>
        <b/>
        <sz val="11"/>
        <color rgb="FF010205"/>
        <rFont val="Calibri"/>
        <family val="2"/>
        <scheme val="minor"/>
      </rPr>
      <t>nach Art des Trägers und Ländern (Anzahl, in %)</t>
    </r>
  </si>
  <si>
    <r>
      <t>Tab. HF-03.1.3-20 Pädagogisches und leitendes Personal</t>
    </r>
    <r>
      <rPr>
        <b/>
        <vertAlign val="superscript"/>
        <sz val="11"/>
        <color rgb="FF010205"/>
        <rFont val="Calibri"/>
        <family val="2"/>
        <scheme val="minor"/>
      </rPr>
      <t>1</t>
    </r>
    <r>
      <rPr>
        <b/>
        <sz val="11"/>
        <color rgb="FF010205"/>
        <rFont val="Calibri"/>
        <family val="2"/>
        <scheme val="minor"/>
      </rPr>
      <t xml:space="preserve"> 2019</t>
    </r>
    <r>
      <rPr>
        <b/>
        <vertAlign val="superscript"/>
        <sz val="11"/>
        <color rgb="FF010205"/>
        <rFont val="Calibri"/>
        <family val="2"/>
        <scheme val="minor"/>
      </rPr>
      <t xml:space="preserve"> </t>
    </r>
    <r>
      <rPr>
        <b/>
        <sz val="11"/>
        <color rgb="FF010205"/>
        <rFont val="Calibri"/>
        <family val="2"/>
        <scheme val="minor"/>
      </rPr>
      <t>nach Art des Trägers und Ländern (Anzahl, in %)</t>
    </r>
  </si>
  <si>
    <t>Quelle: DJI, ERiK-Surveys 2022: Leitungsbefragung, Datensatzversion 2.0, https://doi.org/10.17621/erik2022_l_v02, gewichtete Daten auf Leitungsebene, Berechnungen des DJI.</t>
  </si>
  <si>
    <t>Quelle: DJI, ERiK-Surveys 2022: Trägerbefragung, Datensatzversion 2.0, https://doi.org/10.17621/erik2022_t_v02, gewichtete Daten auf Trägerebene, Berechnungen des DJI.</t>
  </si>
  <si>
    <t>Quelle: DJI, ERiK-Surveys 2020: Leitungsbefragung, Datensatzversion 3.0, https://doi.org/10.17621/erik2020_l_v03, gewichtete Daten auf Leitungsebene, Berechnungen des DJI.</t>
  </si>
  <si>
    <t>Quelle: DJI, ERiK-Surveys 2020: Trägerbefragung, Datensatzversion 3.0, https://doi.org/10.17621/erik2020_t_v03, gewichtete Daten auf Trägerebene, Berechnungen des DJI.</t>
  </si>
  <si>
    <t>Quelle: DJI, ERiK-Surveys 2022: Leitungsbefragung, Datensatzversion 2.0, https://doi.org/10.17621/erik2022_l_v02, gewichtete Daten auf Einrichtungsebene, Berechnungen des DJI.</t>
  </si>
  <si>
    <t>Quelle: DJI, ERiK-Surveys 2020: Leitungsbefragung, Datensatzversion 3.0, https://doi.org/10.17621/erik2020_l_v03, gewichtete Daten auf Einrichtungsebene, Berechnungen des DJI.</t>
  </si>
  <si>
    <t>Quelle: DJI, ERiK-Surveys 2022: Befragung pädagogisches Personal, Datensatzversion 2.0, https://doi.org/10.17621/erik2022_p_v02, gewichtete Daten, Berechnungen des DJI.</t>
  </si>
  <si>
    <r>
      <t>Tab. HF-03.3.2-1 Pädagogisches und leitendes Personal</t>
    </r>
    <r>
      <rPr>
        <b/>
        <vertAlign val="superscript"/>
        <sz val="11"/>
        <rFont val="Calibri"/>
        <family val="2"/>
        <scheme val="minor"/>
      </rPr>
      <t>1</t>
    </r>
    <r>
      <rPr>
        <b/>
        <sz val="11"/>
        <rFont val="Calibri"/>
        <family val="2"/>
        <scheme val="minor"/>
      </rPr>
      <t xml:space="preserve"> in Kindertageseinrichtungen 2024 nach beruflicher Qualifikation und Ländern (Anzahl, in %)</t>
    </r>
  </si>
  <si>
    <r>
      <t>Tab. HF-03.3.2-2 Pädagogisches und leitendes Personal</t>
    </r>
    <r>
      <rPr>
        <b/>
        <vertAlign val="superscript"/>
        <sz val="11"/>
        <rFont val="Calibri"/>
        <family val="2"/>
        <scheme val="minor"/>
      </rPr>
      <t>1</t>
    </r>
    <r>
      <rPr>
        <b/>
        <sz val="11"/>
        <rFont val="Calibri"/>
        <family val="2"/>
        <scheme val="minor"/>
      </rPr>
      <t xml:space="preserve"> in Kindertageseinrichtungen 2023 nach beruflicher Qualifikation und Ländern (Anzahl, in %)</t>
    </r>
  </si>
  <si>
    <r>
      <t>Tab. HF-03.3.2-3 Pädagogisches und leitendes Personal</t>
    </r>
    <r>
      <rPr>
        <b/>
        <vertAlign val="superscript"/>
        <sz val="11"/>
        <rFont val="Calibri"/>
        <family val="2"/>
        <scheme val="minor"/>
      </rPr>
      <t>1</t>
    </r>
    <r>
      <rPr>
        <b/>
        <sz val="11"/>
        <rFont val="Calibri"/>
        <family val="2"/>
        <scheme val="minor"/>
      </rPr>
      <t xml:space="preserve"> in Kindertageseinrichtungen 2022 nach beruflicher Qualifikation und Ländern (Anzahl, in %)</t>
    </r>
  </si>
  <si>
    <r>
      <t>Tab. HF-03.3.2-4 Pädagogisches und leitendes Personal</t>
    </r>
    <r>
      <rPr>
        <b/>
        <vertAlign val="superscript"/>
        <sz val="11"/>
        <rFont val="Calibri"/>
        <family val="2"/>
        <scheme val="minor"/>
      </rPr>
      <t>1</t>
    </r>
    <r>
      <rPr>
        <b/>
        <sz val="11"/>
        <rFont val="Calibri"/>
        <family val="2"/>
        <scheme val="minor"/>
      </rPr>
      <t xml:space="preserve"> in Kindertageseinrichtungen 2021 nach beruflicher Qualifikation und Ländern (Anzahl, in %)</t>
    </r>
  </si>
  <si>
    <r>
      <t>Tab. HF-03.3.2-5 Pädagogisches und leitendes Personal</t>
    </r>
    <r>
      <rPr>
        <b/>
        <vertAlign val="superscript"/>
        <sz val="11"/>
        <rFont val="Calibri"/>
        <family val="2"/>
        <scheme val="minor"/>
      </rPr>
      <t>1</t>
    </r>
    <r>
      <rPr>
        <b/>
        <sz val="11"/>
        <rFont val="Calibri"/>
        <family val="2"/>
        <scheme val="minor"/>
      </rPr>
      <t xml:space="preserve"> in Kindertageseinrichtungen 2020 nach beruflicher Qualifikation und Ländern (Anzahl, in %)</t>
    </r>
  </si>
  <si>
    <r>
      <t>Tab. HF-03.3.2-6 Pädagogisches und leitendes Personal</t>
    </r>
    <r>
      <rPr>
        <b/>
        <vertAlign val="superscript"/>
        <sz val="11"/>
        <rFont val="Calibri"/>
        <family val="2"/>
        <scheme val="minor"/>
      </rPr>
      <t>1</t>
    </r>
    <r>
      <rPr>
        <b/>
        <sz val="11"/>
        <rFont val="Calibri"/>
        <family val="2"/>
        <scheme val="minor"/>
      </rPr>
      <t xml:space="preserve"> in Kindertageseinrichtungen 2019 nach beruflicher Qualifikation und Ländern (Anzahl, in %)</t>
    </r>
  </si>
  <si>
    <r>
      <t>Tab. HF-03.3.2-7 Pädagogisches und leitendes Personal</t>
    </r>
    <r>
      <rPr>
        <b/>
        <vertAlign val="superscript"/>
        <sz val="11"/>
        <rFont val="Calibri"/>
        <family val="2"/>
        <scheme val="minor"/>
      </rPr>
      <t>1</t>
    </r>
    <r>
      <rPr>
        <b/>
        <sz val="11"/>
        <rFont val="Calibri"/>
        <family val="2"/>
        <scheme val="minor"/>
      </rPr>
      <t xml:space="preserve"> in Kindertageseinrichtungen 2018 nach beruflicher Qualifikation und Ländern (Anzahl, in %)</t>
    </r>
  </si>
  <si>
    <t>Tab. HF-03.3.3-1 Teamzusammensetzung in Kindertageseinrichtungen nach Qualifikation des Personals 2024 nach Ländern (Anzahl, in %)</t>
  </si>
  <si>
    <t>Tab. HF-03.3.3-2 Teamzusammensetzung in Kindertageseinrichtungen nach Qualifikation des Personals 2023 nach Ländern (Anzahl, in %)</t>
  </si>
  <si>
    <t>Hinweis: Werte mit geringen Einschränkungen sind in Berlin, Rheinland-Pfalz und Thüringen vorhanden, aber nicht interpretiert, da diese nur eingeschränkt belastbar sind. Werte mit starken Einschränkungen (/) sind für Bremen, Hamburg, Mecklenburg-Vorpommern, Saarland, Sachsen-Anhalt und Schleswig-Holstein nicht dargestellt, da diese nicht belastbar oder vorhanden sind.</t>
  </si>
  <si>
    <t>Hinweis: Skala von 1 (kein Bedarf) bis 6 (sehr hoher Bedarf). * Differenz zum zuletzt verfügbaren Jahr statistisch signifikant (p&lt;0,05). ~ Differenz zum Ausgangsjahr statistisch signifikant (p&lt;0,05). Vergleichbarkeit zum Ausgangsjahr und zum zuletzt verfügbaren Jahr eingeschränkt aufgrund neu hinzugefügtem Item 'Kinderrechte' und aufgrund einer Änderung der Items. Werte mit geringen Einschränkungen sind in Baden-Württemberg, Bayern und Nordrhein-Westfalen vorhanden.</t>
  </si>
  <si>
    <t>Quelle: DJI, ERiK-Surveys 2020: Befragung pädagogisches Personal, Datensatzversion 2.0, https://doi.org/10.17621/erik2020_p_v02, gewichtete Daten, Berechnungen des DJI.</t>
  </si>
  <si>
    <t>Quelle: DJI, ERiK-Surveys 2022: Befragung pädagogisches Personal, Datensatzversion 1.0, https://doi.org/10.17621/erik2022_p_v01, gewichtete Daten, Berechnungen des DJI.</t>
  </si>
  <si>
    <r>
      <t>Tab. HF-03.5.2-1 Pädagogisches und leitendes Personal</t>
    </r>
    <r>
      <rPr>
        <b/>
        <vertAlign val="superscript"/>
        <sz val="11"/>
        <rFont val="Calibri"/>
        <family val="2"/>
        <scheme val="minor"/>
      </rPr>
      <t>1</t>
    </r>
    <r>
      <rPr>
        <b/>
        <sz val="11"/>
        <rFont val="Calibri"/>
        <family val="2"/>
        <scheme val="minor"/>
      </rPr>
      <t xml:space="preserve"> in Kindertageseinrichtungen 2024 nach Umfang der Beschäftigung und Ländern (Anzahl, in %)</t>
    </r>
  </si>
  <si>
    <r>
      <t>Tab. HF-03.5.2-2 Pädagogisches und leitendes Personal</t>
    </r>
    <r>
      <rPr>
        <b/>
        <vertAlign val="superscript"/>
        <sz val="11"/>
        <rFont val="Calibri"/>
        <family val="2"/>
        <scheme val="minor"/>
      </rPr>
      <t>1</t>
    </r>
    <r>
      <rPr>
        <b/>
        <sz val="11"/>
        <rFont val="Calibri"/>
        <family val="2"/>
        <scheme val="minor"/>
      </rPr>
      <t xml:space="preserve"> in Kindertageseinrichtungen 2023 nach Umfang der Beschäftigung und Ländern (Anzahl, in %)</t>
    </r>
  </si>
  <si>
    <r>
      <t>Tab. HF-03.5.2-3 Pädagogisches und leitendes Personal</t>
    </r>
    <r>
      <rPr>
        <b/>
        <vertAlign val="superscript"/>
        <sz val="11"/>
        <rFont val="Calibri"/>
        <family val="2"/>
        <scheme val="minor"/>
      </rPr>
      <t>1</t>
    </r>
    <r>
      <rPr>
        <b/>
        <sz val="11"/>
        <rFont val="Calibri"/>
        <family val="2"/>
        <scheme val="minor"/>
      </rPr>
      <t xml:space="preserve"> in Kindertageseinrichtungen 2022 nach Umfang der Beschäftigung und Ländern (Anzahl, in %)</t>
    </r>
  </si>
  <si>
    <r>
      <t>Tab. HF-03.5.2-4 Pädagogisches und leitendes Personal</t>
    </r>
    <r>
      <rPr>
        <b/>
        <vertAlign val="superscript"/>
        <sz val="11"/>
        <rFont val="Calibri"/>
        <family val="2"/>
        <scheme val="minor"/>
      </rPr>
      <t>1</t>
    </r>
    <r>
      <rPr>
        <b/>
        <sz val="11"/>
        <rFont val="Calibri"/>
        <family val="2"/>
        <scheme val="minor"/>
      </rPr>
      <t xml:space="preserve"> in Kindertageseinrichtungen 2021 nach Umfang der Beschäftigung und Ländern (Anzahl, in %)</t>
    </r>
  </si>
  <si>
    <r>
      <t>Tab. HF-03.5.2-5 Pädagogisches und leitendes Personal</t>
    </r>
    <r>
      <rPr>
        <b/>
        <vertAlign val="superscript"/>
        <sz val="11"/>
        <rFont val="Calibri"/>
        <family val="2"/>
        <scheme val="minor"/>
      </rPr>
      <t>1</t>
    </r>
    <r>
      <rPr>
        <b/>
        <sz val="11"/>
        <rFont val="Calibri"/>
        <family val="2"/>
        <scheme val="minor"/>
      </rPr>
      <t xml:space="preserve"> in Kindertageseinrichtungen 2020 nach Umfang der Beschäftigung und Ländern (Anzahl, in %)</t>
    </r>
  </si>
  <si>
    <r>
      <t>Tab. HF-03.5.2-6 Pädagogisches und leitendes Personal</t>
    </r>
    <r>
      <rPr>
        <b/>
        <vertAlign val="superscript"/>
        <sz val="11"/>
        <rFont val="Calibri"/>
        <family val="2"/>
        <scheme val="minor"/>
      </rPr>
      <t>1</t>
    </r>
    <r>
      <rPr>
        <b/>
        <sz val="11"/>
        <rFont val="Calibri"/>
        <family val="2"/>
        <scheme val="minor"/>
      </rPr>
      <t xml:space="preserve"> in Kindertageseinrichtungen 2019 nach Umfang der Beschäftigung und Ländern (Anzahl, in %)</t>
    </r>
  </si>
  <si>
    <r>
      <t>Tab. HF-03.5.2-7 Pädagogisches und leitendes Personal</t>
    </r>
    <r>
      <rPr>
        <b/>
        <vertAlign val="superscript"/>
        <sz val="11"/>
        <rFont val="Calibri"/>
        <family val="2"/>
        <scheme val="minor"/>
      </rPr>
      <t>1</t>
    </r>
    <r>
      <rPr>
        <b/>
        <sz val="11"/>
        <rFont val="Calibri"/>
        <family val="2"/>
        <scheme val="minor"/>
      </rPr>
      <t xml:space="preserve"> in Kindertageseinrichtungen 2018 nach Umfang der Beschäftigung und Ländern (Anzahl, in %)</t>
    </r>
  </si>
  <si>
    <r>
      <t>Tab. HF-03.5.3-1 Pädagogisches und leitendes Personal</t>
    </r>
    <r>
      <rPr>
        <b/>
        <vertAlign val="superscript"/>
        <sz val="11"/>
        <rFont val="Calibri"/>
        <family val="2"/>
        <scheme val="minor"/>
      </rPr>
      <t>1</t>
    </r>
    <r>
      <rPr>
        <b/>
        <sz val="11"/>
        <rFont val="Calibri"/>
        <family val="2"/>
        <scheme val="minor"/>
      </rPr>
      <t xml:space="preserve"> in Kindertageseinrichtungen 2024 nach Befristung der Beschäftigung und Ländern</t>
    </r>
    <r>
      <rPr>
        <b/>
        <vertAlign val="superscript"/>
        <sz val="11"/>
        <rFont val="Calibri"/>
        <family val="2"/>
        <scheme val="minor"/>
      </rPr>
      <t>2</t>
    </r>
    <r>
      <rPr>
        <b/>
        <sz val="11"/>
        <rFont val="Calibri"/>
        <family val="2"/>
        <scheme val="minor"/>
      </rPr>
      <t xml:space="preserve"> (Anzahl, in %)</t>
    </r>
  </si>
  <si>
    <r>
      <t>Tab. HF-03.5.3-2 Pädagogisches und leitendes Personal</t>
    </r>
    <r>
      <rPr>
        <b/>
        <vertAlign val="superscript"/>
        <sz val="11"/>
        <rFont val="Calibri"/>
        <family val="2"/>
        <scheme val="minor"/>
      </rPr>
      <t>1</t>
    </r>
    <r>
      <rPr>
        <b/>
        <sz val="11"/>
        <rFont val="Calibri"/>
        <family val="2"/>
        <scheme val="minor"/>
      </rPr>
      <t xml:space="preserve"> in Kindertageseinrichtungen 2023 nach Befristung der Beschäftigung und Ländern</t>
    </r>
    <r>
      <rPr>
        <b/>
        <vertAlign val="superscript"/>
        <sz val="11"/>
        <rFont val="Calibri"/>
        <family val="2"/>
        <scheme val="minor"/>
      </rPr>
      <t>2</t>
    </r>
    <r>
      <rPr>
        <b/>
        <sz val="11"/>
        <rFont val="Calibri"/>
        <family val="2"/>
        <scheme val="minor"/>
      </rPr>
      <t xml:space="preserve"> (Anzahl, in %)</t>
    </r>
  </si>
  <si>
    <r>
      <t>Tab. HF-03.5.3-3 Pädagogisches und leitendes Personal</t>
    </r>
    <r>
      <rPr>
        <b/>
        <vertAlign val="superscript"/>
        <sz val="11"/>
        <rFont val="Calibri"/>
        <family val="2"/>
        <scheme val="minor"/>
      </rPr>
      <t>1</t>
    </r>
    <r>
      <rPr>
        <b/>
        <sz val="11"/>
        <rFont val="Calibri"/>
        <family val="2"/>
        <scheme val="minor"/>
      </rPr>
      <t xml:space="preserve"> in Kindertageseinrichtungen 2022 nach Befristung der Beschäftigung und Ländern</t>
    </r>
    <r>
      <rPr>
        <b/>
        <vertAlign val="superscript"/>
        <sz val="11"/>
        <rFont val="Calibri"/>
        <family val="2"/>
        <scheme val="minor"/>
      </rPr>
      <t>2</t>
    </r>
    <r>
      <rPr>
        <b/>
        <sz val="11"/>
        <rFont val="Calibri"/>
        <family val="2"/>
        <scheme val="minor"/>
      </rPr>
      <t xml:space="preserve"> (Anzahl, in %)</t>
    </r>
  </si>
  <si>
    <r>
      <t>Tab. HF-03.5.3-4 Pädagogisches und leitendes Personal</t>
    </r>
    <r>
      <rPr>
        <b/>
        <vertAlign val="superscript"/>
        <sz val="11"/>
        <rFont val="Calibri"/>
        <family val="2"/>
        <scheme val="minor"/>
      </rPr>
      <t>1</t>
    </r>
    <r>
      <rPr>
        <b/>
        <sz val="11"/>
        <rFont val="Calibri"/>
        <family val="2"/>
        <scheme val="minor"/>
      </rPr>
      <t xml:space="preserve"> in Kindertageseinrichtungen 2021 nach Befristung der Beschäftigung und Ländern</t>
    </r>
    <r>
      <rPr>
        <b/>
        <vertAlign val="superscript"/>
        <sz val="11"/>
        <rFont val="Calibri"/>
        <family val="2"/>
        <scheme val="minor"/>
      </rPr>
      <t xml:space="preserve">2 </t>
    </r>
    <r>
      <rPr>
        <b/>
        <sz val="11"/>
        <rFont val="Calibri"/>
        <family val="2"/>
        <scheme val="minor"/>
      </rPr>
      <t>(Anzahl, in %)</t>
    </r>
  </si>
  <si>
    <r>
      <t>Tab. HF-03.5.3-5 Pädagogisches und leitendes Personal</t>
    </r>
    <r>
      <rPr>
        <b/>
        <vertAlign val="superscript"/>
        <sz val="11"/>
        <rFont val="Calibri"/>
        <family val="2"/>
        <scheme val="minor"/>
      </rPr>
      <t>1</t>
    </r>
    <r>
      <rPr>
        <b/>
        <sz val="11"/>
        <rFont val="Calibri"/>
        <family val="2"/>
        <scheme val="minor"/>
      </rPr>
      <t xml:space="preserve"> in Kindertageseinrichtungen 2020 nach Befristung der Beschäftigung und Ländern</t>
    </r>
    <r>
      <rPr>
        <b/>
        <vertAlign val="superscript"/>
        <sz val="11"/>
        <rFont val="Calibri"/>
        <family val="2"/>
        <scheme val="minor"/>
      </rPr>
      <t xml:space="preserve">2 </t>
    </r>
    <r>
      <rPr>
        <b/>
        <sz val="11"/>
        <rFont val="Calibri"/>
        <family val="2"/>
        <scheme val="minor"/>
      </rPr>
      <t>(Anzahl, in %)</t>
    </r>
  </si>
  <si>
    <r>
      <t>Tab. HF-03.5.3-6 Pädagogisches und leitendes Personal</t>
    </r>
    <r>
      <rPr>
        <b/>
        <vertAlign val="superscript"/>
        <sz val="11"/>
        <rFont val="Calibri"/>
        <family val="2"/>
        <scheme val="minor"/>
      </rPr>
      <t>1</t>
    </r>
    <r>
      <rPr>
        <b/>
        <sz val="11"/>
        <rFont val="Calibri"/>
        <family val="2"/>
        <scheme val="minor"/>
      </rPr>
      <t xml:space="preserve"> in Kindertageseinrichtungen 2019 nach Befristung der Beschäftigung und Ländern</t>
    </r>
    <r>
      <rPr>
        <b/>
        <vertAlign val="superscript"/>
        <sz val="11"/>
        <rFont val="Calibri"/>
        <family val="2"/>
        <scheme val="minor"/>
      </rPr>
      <t>2</t>
    </r>
    <r>
      <rPr>
        <b/>
        <sz val="11"/>
        <rFont val="Calibri"/>
        <family val="2"/>
        <scheme val="minor"/>
      </rPr>
      <t xml:space="preserve"> (Anzahl, in %)</t>
    </r>
  </si>
  <si>
    <r>
      <t>Tab. HF-03.5.3-7 Pädagogisches und leitendes Personal</t>
    </r>
    <r>
      <rPr>
        <b/>
        <vertAlign val="superscript"/>
        <sz val="11"/>
        <rFont val="Calibri"/>
        <family val="2"/>
        <scheme val="minor"/>
      </rPr>
      <t>1</t>
    </r>
    <r>
      <rPr>
        <b/>
        <sz val="11"/>
        <rFont val="Calibri"/>
        <family val="2"/>
        <scheme val="minor"/>
      </rPr>
      <t xml:space="preserve"> in Kindertageseinrichtungen 2018 nach Befristung der Beschäftigung und Ländern</t>
    </r>
    <r>
      <rPr>
        <b/>
        <vertAlign val="superscript"/>
        <sz val="11"/>
        <rFont val="Calibri"/>
        <family val="2"/>
        <scheme val="minor"/>
      </rPr>
      <t>2</t>
    </r>
    <r>
      <rPr>
        <b/>
        <sz val="11"/>
        <rFont val="Calibri"/>
        <family val="2"/>
        <scheme val="minor"/>
      </rPr>
      <t xml:space="preserve"> (Anzahl, in %)</t>
    </r>
  </si>
  <si>
    <t>Fragetext: Innerhalb von Kindertageseinrichtungen fallen verschiedene Aufgaben an. Welche Rahmenbedingungen gibt es für folgende Aufgabenbereiche?</t>
  </si>
  <si>
    <t>Hinweis: Mehrfachnennungen möglich. Nur Träger, die Funktionsstellen mit einem festgelegtem Aufgabenbereich vorsehen, (66 %) wurden nach deren Ausgestaltung gefragt. Inkonisstente Angaben ausgeschlossen. Werte mit geringen Einschränkungen sind in Berlin, Rheinland-Pfalz und Thüringen vorhanden, aber nicht interpretiert, da diese nur eingeschränkt belastbar sind. Werte mit starken Einschränkungen (/) sind für Bremen, Hamburg, Mecklenburg-Vorpommern, Saarland, Sachsen-Anhalt und Schleswig-Holstein nicht dargestellt, da diese nicht belastbar oder vorhanden sind.</t>
  </si>
  <si>
    <r>
      <rPr>
        <vertAlign val="superscript"/>
        <sz val="8.5"/>
        <color rgb="FF000000"/>
        <rFont val="Calibri"/>
        <family val="2"/>
        <scheme val="minor"/>
      </rPr>
      <t>1</t>
    </r>
    <r>
      <rPr>
        <sz val="8.5"/>
        <color indexed="8"/>
        <rFont val="Calibri"/>
        <family val="2"/>
        <scheme val="minor"/>
      </rPr>
      <t xml:space="preserve"> In Bremen, Hamburg, Niedersachsen und Schleswig-Holstein lautet die Berufsbezeichnung „Sozialpädagogische Assistentin/Sozialpädagogischer Assistent“. In Bremen inkl. Sozialassistenten an anerk. Ergänzungsschulen.</t>
    </r>
  </si>
  <si>
    <r>
      <rPr>
        <vertAlign val="superscript"/>
        <sz val="8.5"/>
        <rFont val="Calibri"/>
        <family val="2"/>
        <scheme val="minor"/>
      </rPr>
      <t>1</t>
    </r>
    <r>
      <rPr>
        <sz val="8.5"/>
        <rFont val="Calibri"/>
        <family val="2"/>
        <scheme val="minor"/>
      </rPr>
      <t xml:space="preserve"> In Bremen, Hamburg, Niedersachsen und Schleswig-Holstein lautet die Berufsbezeichnung „Sozialpädagogische Assistentin/Sozialpädagogischer Assistent“. In Bremen inkl. Sozialassistenten an anerk. Ergänzungsschulen.</t>
    </r>
  </si>
  <si>
    <r>
      <rPr>
        <vertAlign val="superscript"/>
        <sz val="8.5"/>
        <rFont val="Calibri"/>
        <family val="2"/>
        <scheme val="minor"/>
      </rPr>
      <t>1</t>
    </r>
    <r>
      <rPr>
        <sz val="8.5"/>
        <rFont val="Calibri"/>
        <family val="2"/>
        <scheme val="minor"/>
      </rPr>
      <t xml:space="preserve"> In Bremen, Hamburg, Niedersachsen und Schleswig-Holstein lautet die Berufsbezeichnung  „Sozialpädagogische Assistentin/Sozialpädagogischer Assistent“. In Bremen inkl. Sozialassistenten an anerk. Ergänzungsschulen.</t>
    </r>
  </si>
  <si>
    <t xml:space="preserve"> Tab. HF-03.3.4-1 Berufserfahrung des pädagogischen Personals 2024 nach Ländern (Mittelwert, in Jahren)</t>
  </si>
  <si>
    <t>Hinweis: * Differenz zum zuletzt verfügbaren Jahr statistisch signifikant (p&lt;0,05). ~ Differenz zum Ausgangsjahr statistisch signifikant (p&lt;0,05). Vergleich zum Ausgangsjahr und zum zuletzt verfügbaren Jahr eingeschränkt aufgrund einer Änderung der Items. Werte mit starken Einschränkungen (/) sind für Bremen und Saarland nicht dargestellt, da diese nicht belastbar oder vorhanden sind. Aufgrund von Einschränkungen bei der Auswertbarkeit in 2020 und/oder 2024 in Berlin, Bremen, Hamburg, Mecklenburg-Vorpommern, Rheinland-Pfalz, Saarland, Sachsen-Anhalt, Schleswig-Holstein und Thüringen werden keine Signifikanzen ausgewiesen. Aufgrund von Einschränkungen bei der Auswertbarkeit in 2022 und/oder 2024 in Bremen und Saarland werden keine Signifikanzen ausgewiesen.</t>
  </si>
  <si>
    <t>Fragetext:  Wie viele Tage im Jahr umfasst diese Pflicht für die folgenden in Vollzeit tätigen Personen (pro Stelle)?</t>
  </si>
  <si>
    <t>Sprache / Literacy</t>
  </si>
  <si>
    <t>Zusammenarbeit mit Kooperationspartnern</t>
  </si>
  <si>
    <t>Anzahl Auszubildende</t>
  </si>
  <si>
    <t>Zeit für Praxisanleitung in Wochenstunden je anzuleitender Person</t>
  </si>
  <si>
    <t>Davon: Ausbildende Einrichtungen, die Zeitkontingente für die Praxisanleitung vorsehen</t>
  </si>
  <si>
    <t>Fragetext:Wird in Ihrer Kindertageseinrichtung ausgebildet? / Werden in Ihrer Kindertageseinrichtung Zeitkontingente für die Praxisanleitung verbindlich geregelt?</t>
  </si>
  <si>
    <t>50  bis unter 55 Jahre</t>
  </si>
  <si>
    <t>55 bis unter 60 Jahre</t>
  </si>
  <si>
    <t>60 bis unter 65 Jahre</t>
  </si>
  <si>
    <t>65 Jahre und älter</t>
  </si>
  <si>
    <r>
      <t>Tab. HF-03.1.3-7 Pädagogisches und leitendes Personal</t>
    </r>
    <r>
      <rPr>
        <b/>
        <vertAlign val="superscript"/>
        <sz val="11"/>
        <rFont val="Calibri"/>
        <family val="2"/>
        <scheme val="minor"/>
      </rPr>
      <t>1</t>
    </r>
    <r>
      <rPr>
        <b/>
        <sz val="11"/>
        <rFont val="Calibri"/>
        <family val="2"/>
        <scheme val="minor"/>
      </rPr>
      <t xml:space="preserve"> in Kindertageseinrichtungen 2020 nach Altersgruppen und Ländern </t>
    </r>
  </si>
  <si>
    <r>
      <t>Tab. HF-03.1.3-8 Pädagogisches und leitendes Personal</t>
    </r>
    <r>
      <rPr>
        <b/>
        <vertAlign val="superscript"/>
        <sz val="11"/>
        <rFont val="Calibri"/>
        <family val="2"/>
        <scheme val="minor"/>
      </rPr>
      <t>1</t>
    </r>
    <r>
      <rPr>
        <b/>
        <sz val="11"/>
        <rFont val="Calibri"/>
        <family val="2"/>
        <scheme val="minor"/>
      </rPr>
      <t xml:space="preserve"> in Kindertageseinrichtungen 2019 nach Altersgruppen und Ländern </t>
    </r>
  </si>
  <si>
    <t>Quelle: Forschungsdatenzentrum der Statistischen Ämter des Bundes und der Länder, Statistik der Kinder- und Jugendhilfe, Kinder und tätige Personen in Tageseinrichtungen 2018, https://doi.org/10.21242/22541.2018.00.00.1.1.0, Berechnungen des Forschungsverbundes DJI/TU Dortmund.</t>
  </si>
  <si>
    <r>
      <t>Tab. HF-03.1.3-6 Pädagogisches und leitendes Personal</t>
    </r>
    <r>
      <rPr>
        <b/>
        <vertAlign val="superscript"/>
        <sz val="11"/>
        <rFont val="Calibri"/>
        <family val="2"/>
        <scheme val="minor"/>
      </rPr>
      <t xml:space="preserve">1 </t>
    </r>
    <r>
      <rPr>
        <b/>
        <sz val="11"/>
        <rFont val="Calibri"/>
        <family val="2"/>
        <scheme val="minor"/>
      </rPr>
      <t>in Kindertageseinrichtungen 2019 nach Altersgruppen und Ländern (Anzahl, in %)</t>
    </r>
  </si>
  <si>
    <r>
      <t>Tab. HF-03.1.3-5 Pädagogisches und leitendes Personal</t>
    </r>
    <r>
      <rPr>
        <b/>
        <vertAlign val="superscript"/>
        <sz val="11"/>
        <rFont val="Calibri"/>
        <family val="2"/>
        <scheme val="minor"/>
      </rPr>
      <t>1</t>
    </r>
    <r>
      <rPr>
        <b/>
        <sz val="11"/>
        <rFont val="Calibri"/>
        <family val="2"/>
        <scheme val="minor"/>
      </rPr>
      <t xml:space="preserve"> in Kindertageseinrichtungen 2020 nach Altersgruppen und Ländern (Anzahl, in %)</t>
    </r>
  </si>
  <si>
    <r>
      <rPr>
        <vertAlign val="superscript"/>
        <sz val="8.5"/>
        <rFont val="Calibri"/>
        <family val="2"/>
        <scheme val="minor"/>
      </rPr>
      <t>3</t>
    </r>
    <r>
      <rPr>
        <sz val="8.5"/>
        <rFont val="Calibri"/>
        <family val="2"/>
        <scheme val="minor"/>
      </rPr>
      <t xml:space="preserve"> Für das Schuljahr 2022/2024 wurden aus dem Saarland keine Daten übermittelt, weswegen der Wert aus dem vorherigen Schuljahr dargestellt wird.</t>
    </r>
  </si>
  <si>
    <r>
      <rPr>
        <vertAlign val="superscript"/>
        <sz val="8.5"/>
        <rFont val="Calibri"/>
        <family val="2"/>
        <scheme val="minor"/>
      </rPr>
      <t>3</t>
    </r>
    <r>
      <rPr>
        <sz val="8.5"/>
        <rFont val="Calibri"/>
        <family val="2"/>
        <scheme val="minor"/>
      </rPr>
      <t xml:space="preserve"> Für das Schuljahr 2021/2022 wurden aus dem Saarland keine Daten übermittelt, weswegen der Wert aus dem vorherigen Schuljahr dargestellt wird.</t>
    </r>
  </si>
  <si>
    <t xml:space="preserve">Hinweis: Vergleichbarkeit zwischen den Jahren eingeschränkt aufgrund nicht fortgeführtem Item "In einem anderen Berufsfeld, nicht in der frühkindlichen Bildung, Betreuung und Erziehung". </t>
  </si>
  <si>
    <r>
      <t>Tab. HF-03.5.1.1-1 Sozialversicherungspflichtig Vollzeitbeschäftigte der Kerngruppe der Berufsgruppen Berufe in der Kinderbetreuung, -erziehung sowie Aufsicht, Führung-, Erziehung, Sozialarbeit 2024 nach monatlichen Bruttoarbeitsentgelt, Geschlecht und Ländern</t>
    </r>
    <r>
      <rPr>
        <b/>
        <vertAlign val="superscript"/>
        <sz val="11"/>
        <rFont val="Calibri"/>
        <family val="2"/>
        <scheme val="minor"/>
      </rPr>
      <t>1</t>
    </r>
    <r>
      <rPr>
        <b/>
        <sz val="11"/>
        <rFont val="Calibri"/>
        <family val="2"/>
        <scheme val="minor"/>
      </rPr>
      <t xml:space="preserve"> (Anzahl, In Euro)</t>
    </r>
  </si>
  <si>
    <t>Erstellungsdatum: 21.07.2025, Zentraler Statistik-Service.</t>
  </si>
  <si>
    <r>
      <t>Tab. HF-03.5.1.1-2 Sozialversicherungspflichtig Vollzeitbeschäftigte der Kerngruppe der Berufsgruppen Berufe in der Kinderbetreuung, -erziehung sowie Aufsicht, Führung-, Erziehung, Sozialarbeit 2023 nach monatlichen Bruttoarbeitsentgelt, Geschlecht und Ländern</t>
    </r>
    <r>
      <rPr>
        <b/>
        <vertAlign val="superscript"/>
        <sz val="11"/>
        <rFont val="Calibri"/>
        <family val="2"/>
        <scheme val="minor"/>
      </rPr>
      <t>1</t>
    </r>
    <r>
      <rPr>
        <b/>
        <sz val="11"/>
        <rFont val="Calibri"/>
        <family val="2"/>
        <scheme val="minor"/>
      </rPr>
      <t xml:space="preserve"> (Anzahl, In Euro)</t>
    </r>
  </si>
  <si>
    <r>
      <t>Tab. HF-03.5.1.1-3 Sozialversicherungspflichtig Vollzeitbeschäftigte der Kerngruppe der Berufsgruppen Berufe in der Kinderbetreuung, -erziehung sowie Aufsicht, Führung-, Erziehung, Sozialarbeit 2022 nach monatlichen Bruttoarbeitsentgelt, Geschlecht und Ländern</t>
    </r>
    <r>
      <rPr>
        <b/>
        <vertAlign val="superscript"/>
        <sz val="11"/>
        <rFont val="Calibri"/>
        <family val="2"/>
        <scheme val="minor"/>
      </rPr>
      <t>1</t>
    </r>
    <r>
      <rPr>
        <b/>
        <sz val="11"/>
        <rFont val="Calibri"/>
        <family val="2"/>
        <scheme val="minor"/>
      </rPr>
      <t xml:space="preserve"> (Anzahl, In Euro)</t>
    </r>
  </si>
  <si>
    <r>
      <t>Tab. HF-03.5.1.1-4 Sozialversicherungspflichtig Vollzeitbeschäftigte der Kerngruppe der Berufsgruppen Berufe in der Kinderbetreuung, -erziehung sowie Aufsicht, Führung-, Erziehung, Sozialarbeit 2021 nach monatlichen Bruttoarbeitsentgelt, Geschlecht und Ländern</t>
    </r>
    <r>
      <rPr>
        <b/>
        <vertAlign val="superscript"/>
        <sz val="11"/>
        <rFont val="Calibri"/>
        <family val="2"/>
        <scheme val="minor"/>
      </rPr>
      <t>1</t>
    </r>
    <r>
      <rPr>
        <b/>
        <sz val="11"/>
        <rFont val="Calibri"/>
        <family val="2"/>
        <scheme val="minor"/>
      </rPr>
      <t xml:space="preserve"> (Anzahl, In Euro)</t>
    </r>
  </si>
  <si>
    <r>
      <t>Tab. HF-03.5.1.1-5 Sozialversicherungspflichtig Vollzeitbeschäftigte der Kerngruppe der Berufsgruppen Berufe in der Kinderbetreuung, -erziehung sowie Aufsicht, Führung-, Erziehung, Sozialarbeit 2020 nach monatlichen Bruttoarbeitsentgelt, Geschlecht und Ländern</t>
    </r>
    <r>
      <rPr>
        <b/>
        <vertAlign val="superscript"/>
        <sz val="11"/>
        <rFont val="Calibri"/>
        <family val="2"/>
        <scheme val="minor"/>
      </rPr>
      <t>1</t>
    </r>
    <r>
      <rPr>
        <b/>
        <sz val="11"/>
        <rFont val="Calibri"/>
        <family val="2"/>
        <scheme val="minor"/>
      </rPr>
      <t xml:space="preserve"> (Anzahl, In Euro)</t>
    </r>
  </si>
  <si>
    <r>
      <t>Tab. HF-03.5.1.1-6 Sozialversicherungspflichtig Vollzeitbeschäftigte der Kerngruppe der Berufsgruppen Berufe in der Kinderbetreuung, -erziehung sowie Aufsicht, Führung-, Erziehung, Sozialarbeit 2019 nach monatlichen Bruttoarbeitsentgelt, Geschlecht und Ländern</t>
    </r>
    <r>
      <rPr>
        <b/>
        <vertAlign val="superscript"/>
        <sz val="11"/>
        <rFont val="Calibri"/>
        <family val="2"/>
        <scheme val="minor"/>
      </rPr>
      <t>1</t>
    </r>
    <r>
      <rPr>
        <b/>
        <sz val="11"/>
        <rFont val="Calibri"/>
        <family val="2"/>
        <scheme val="minor"/>
      </rPr>
      <t xml:space="preserve"> (Anzahl, In Euro)</t>
    </r>
  </si>
  <si>
    <t>X</t>
  </si>
  <si>
    <r>
      <t>Tab. HF-03.3.1.3-6 Absolventen/-innen des Ausbildungsgangs zum Sozialassistent/zur Sozialassistentin</t>
    </r>
    <r>
      <rPr>
        <b/>
        <vertAlign val="superscript"/>
        <sz val="11"/>
        <rFont val="Calibri"/>
        <family val="2"/>
        <scheme val="minor"/>
      </rPr>
      <t>1</t>
    </r>
    <r>
      <rPr>
        <b/>
        <sz val="11"/>
        <rFont val="Calibri"/>
        <family val="2"/>
        <scheme val="minor"/>
      </rPr>
      <t xml:space="preserve"> im Schuljahr 2020/21 nach Ländern</t>
    </r>
    <r>
      <rPr>
        <b/>
        <vertAlign val="superscript"/>
        <sz val="11"/>
        <rFont val="Calibri"/>
        <family val="2"/>
        <scheme val="minor"/>
      </rPr>
      <t>2</t>
    </r>
    <r>
      <rPr>
        <b/>
        <sz val="11"/>
        <rFont val="Calibri"/>
        <family val="2"/>
        <scheme val="minor"/>
      </rPr>
      <t xml:space="preserve"> (Anzahl)</t>
    </r>
  </si>
  <si>
    <t>Tab. HF-03.3.3-3 Teamzusammensetzung in Kindertageseinrichtungen nach Qualifikation des Personals 2022 nach Ländern (Anzahl, in %)</t>
  </si>
  <si>
    <t>Tab. HF-03.3.3-4 Teamzusammensetzung in Kindertageseinrichtungen nach Qualifikation des Personals 2021 nach Ländern (Anzahl, in %)</t>
  </si>
  <si>
    <t>Tab. HF-03.3.3-5 Teamzusammensetzung in Kindertageseinrichtungen nach Qualifikation des Personals 2020 nach Ländern (Anzahl, in %)</t>
  </si>
  <si>
    <t>Tab. HF-03.3.3-6 Teamzusammensetzung in Kindertageseinrichtungen nach Qualifikation des Personals 2019 nach Ländern (Anzahl, in %)</t>
  </si>
  <si>
    <t>Tab. HF-03.3.3-7 Teamzusammensetzung in Kindertageseinrichtungen nach Qualifikation des Personals 2018 nach Ländern (Anzahl, in %)</t>
  </si>
  <si>
    <r>
      <t>Tab. HF-03.1.3-9 Pädagogisches und leitendes Personal</t>
    </r>
    <r>
      <rPr>
        <b/>
        <vertAlign val="superscript"/>
        <sz val="11"/>
        <rFont val="Calibri"/>
        <family val="2"/>
        <scheme val="minor"/>
      </rPr>
      <t>1</t>
    </r>
    <r>
      <rPr>
        <b/>
        <sz val="11"/>
        <rFont val="Calibri"/>
        <family val="2"/>
        <scheme val="minor"/>
      </rPr>
      <t xml:space="preserve"> in Kindertageseinrichtungen 2018 nach Altersgruppen und Ländern </t>
    </r>
  </si>
  <si>
    <t xml:space="preserve"> Tab. HF-03.2.1-4 Leitungen, in deren Einrichtungen es verbindliche Personalentwicklungs-/Personalbindungsmaßnahmen gibt 2022 nach Ländern (in %)</t>
  </si>
  <si>
    <t>Tab. HF-03.2.1-5 Maßnahmen der Träger zur Personalbindung nach Ländern 2022 (in %)</t>
  </si>
  <si>
    <t xml:space="preserve"> Tab. HF-03.2.1-6 Maßnahmen der Träger zur Personalbindung nach Trägerart und -größe 2022 (in %)</t>
  </si>
  <si>
    <t xml:space="preserve"> Tab. HF-03.2.1-7 Leitungen, in deren Einrichtungen es verbindliche Personalentwicklungs-/Personalbindungsmaßnahmen gibt 2020 nach Ländern (in %)</t>
  </si>
  <si>
    <t>Tab. HF-03.2.1-8 Maßnahmen der Träger zur Personalbindung nach Ländern 2020 (in %)</t>
  </si>
  <si>
    <t xml:space="preserve"> Tab. HF-03.2.1-9 Maßnahmen der Träger zur Personalbindung nach Trägerart und -größe 2020 (in %)</t>
  </si>
  <si>
    <t>Tab. HF-03.2.2-3 Einrichtungen ohne Fluktuation von pädagogischem Personal binnen 12 Monaten 2022 (in %)</t>
  </si>
  <si>
    <t>Tab. HF-03.2.2-4 Einschätzung der Leitung zu den Gründen der Fluktuation von pädagogischem Personal binnen 12 Monaten 2022 (in %)</t>
  </si>
  <si>
    <t>Tab. HF-03.2.2-5 Einrichtungen ohne Fluktuation von pädagogischem Personal binnen 12 Monaten 2020 (in %)</t>
  </si>
  <si>
    <t xml:space="preserve"> Tab. HF-03.2.2-6 Einschätzung der Leitung zu den Gründen der Fluktuation von pädagogischem Personal binnen 12 Monaten 2020 (in %)</t>
  </si>
  <si>
    <t>Tab. HF-03.2.3-2 Einrichtungen, in denen Stellen für pädagogische Fachkräfte seit mind. 6 Monaten aufgrund von mangelnden Bewerbungen nicht besetzt werden konnten 2022 nach Ländern (in %)</t>
  </si>
  <si>
    <t>Tab. HF-03.2.3-3 Einrichtungen, in denen Stellen für pädagogische Fachkräfte seit mind. 6 Monaten aufgrund von mangelnden Bewerbungen nicht besetzt werden konnten 2020 nach Ländern (in %)</t>
  </si>
  <si>
    <t xml:space="preserve"> Tab. HF-03.2.4-2 Pädagogisches Personal nach der Wahrscheinlichkeit verschiedener beruflicher Pläne 2022 nach Ländern (Mittelwert)</t>
  </si>
  <si>
    <t xml:space="preserve"> Tab. HF-03.2.4-3 Pädagogisches Personal nach der Wahrscheinlichkeit verschiedener beruflicher Pläne 2020 nach Ländern (Mittelwert)</t>
  </si>
  <si>
    <t xml:space="preserve"> Tab. HF-03.3.4-2 Berufserfahrung des pädagogischen Personals 2024 nach dem Alter (Mittelwert, in Jahren)</t>
  </si>
  <si>
    <t xml:space="preserve"> Tab. HF-03.3.4-3 Berufserfahrung des pädagogischen Personals 2022 nach Ländern (Mittelwert, in Jahren)</t>
  </si>
  <si>
    <t xml:space="preserve"> Tab. HF-03.3.4-4 Berufserfahrung des pädagogischen Personals 2022 nach dem Alter (Mittelwert, in Jahren)</t>
  </si>
  <si>
    <t xml:space="preserve"> Tab. HF-03.3.4-5 Berufserfahrung des pädagogischen Personals 2020 nach Ländern (Mittelwert, in Jahren)</t>
  </si>
  <si>
    <t xml:space="preserve"> Tab. HF-03.3.4-6 Berufserfahrung des pädagogischen Personals 2020 nach dem Alter (Mittelwert, in Jahren)</t>
  </si>
  <si>
    <t>Tab. HF-03.4.1-2 Teilnahme des pädagogischen Personals an Fort- und Weiterbildung in den letzten 12 Monaten 2022 nach Ländern (in %)</t>
  </si>
  <si>
    <t>Tab. HF-03.4.1-3 Teilnahme des pädagogischen Personals an Fort- und Weiterbildung in den letzten 12 Monaten 2020 nach Ländern (in %)</t>
  </si>
  <si>
    <t>Tab. HF-03.4.2-5 Träger, die das pädagogische Personal in ihre Kindertageseinrichtungen zur regelmäßigen Teilnahme an Fort- und Weiterbildungen 2022 verpflichten nach Ländern (in %)</t>
  </si>
  <si>
    <t>Tab. HF-03.4.2-6 Träger, die das pädagogische Personal in ihre Kindertageseinrichtungen zur regelmäßigen Teilnahme an Fort- und Weiterbildungen 2022 verpflichten nach Trägerart und -größe (in %)</t>
  </si>
  <si>
    <t>Tab. HF-03.4.2-7 Verpflichtende Fort- und Weiterbildungstage für in Vollzeit tätige Personen 2022 nach Ländern (Mittelwert)</t>
  </si>
  <si>
    <t>Tab. HF-03.4.2-8 Verpflichtende Fort- und Weiterbildungstage für in Vollzeit tätige Personen 2022 nach Trägerart und -größe (Mittelwert)</t>
  </si>
  <si>
    <t>Tab. HF-03.4.2-9 Träger, die das pädagogische Personal in ihre Kindertageseinrichtungen zur regelmäßigen Teilnahme an Fort- und Weiterbildungen 2020 verpflichten nach Ländern (in %)</t>
  </si>
  <si>
    <t>Tab. HF-03.4.2-10 Träger, die das pädagogische Personal in ihre Kindertageseinrichtungen zur regelmäßigen Teilnahme an Fort- und Weiterbildungen 2020 verpflichten nach nach Trägerart und -größe (in %)</t>
  </si>
  <si>
    <t>Tab. HF-03.4.2-11 Verpflichtende Fort- und Weiterbildungstage für in Vollzeit tätige Personen 2020 nach Ländern (Mittelwert)</t>
  </si>
  <si>
    <t xml:space="preserve"> Tab. HF-03.4.2-12 Verpflichtende Fort- und Weiterbildungstage für in Vollzeit tätige Personen 2020 nach Trägerart und -größe (Mittelwert)</t>
  </si>
  <si>
    <t xml:space="preserve"> Tab. HF-03.4.3-2 Bedarf des pädagogischen Personals an Fort- und Weiterbildung zu verschiedenen Themen 2022 nach Ländern (Mittelwert)</t>
  </si>
  <si>
    <t xml:space="preserve"> Tab. HF-03.4.3-3 Bedarf des pädagogischen Personals an Fort- und Weiterbildung zu verschiedenen Themen 2020 nach Ländern (Mittelwert)</t>
  </si>
  <si>
    <t>Tab. HF-03.4.4-2 Umfänge themenspezifischer Fort- und Weiterbildungen, die das pädagogische Personal in den letzten 12 Monaten 2024 besucht hat nach Ländern (Mittelwert, in Tagen)</t>
  </si>
  <si>
    <t>Tab. HF-03.4.4-3 Teilnahme des pädagogischen Personals an Fort- und Weiterbildung zu verschiedenen Themen in den letzten 12 Monaten 2022 nach Ländern (in %)</t>
  </si>
  <si>
    <t>Tab. HF-03.4.4-4 Teilnahme des pädagogischen Personals an Fort- und Weiterbildung zu verschiedenen Themen in den letzten 12 Monaten 2020 nach Ländern (in %)</t>
  </si>
  <si>
    <t>Tab. HF-03.4.5-2 Gründe für die Nichtteilnahme des pädagogischen Personals an Fort- und Weiterbildung in den letzten 12 Monaten 2022 nach Ländern (in %)</t>
  </si>
  <si>
    <t>Tab. HF-03.4.5-3 Gründe für die Nichtteilnahme des pädagogischen Personals an Fort- und Weiterbildung in den letzten 12 Monaten 2020 nach Ländern (in %)</t>
  </si>
  <si>
    <t>Tab. HF-03.5.4-1 Einrichtungen in denen es 2024 verbindliche Personalentwicklungs-/Personalbindungsmaßnahmen gibt nach Ländern (in %)</t>
  </si>
  <si>
    <t>Tab. HF-03.5.4-2 Einrichtungen, in denen ein schriftliches Einarbeitungskonzept für neue pädagogische MitarbeiterInnen vorhanden ist 2022 nach Ländern (in %)</t>
  </si>
  <si>
    <t>Tab. HF-03.5.5-4 Verbindliche Zeitkontingente für Praxisanleitung je anzuleitender Person in ausbildenden Kindertageseinrichtungen 2024 nach Ländern (Mittelwert, in Wochenstunden)</t>
  </si>
  <si>
    <t xml:space="preserve"> Tab. HF-03.5.5-5 Anzahl an Auszubildenden in ausbildenden Kindertageseinrichtungen 2024 nach Ländern (Median und Mittelwert, in Personen)</t>
  </si>
  <si>
    <t>Tab. HF-03.5.5-6 Pädagogischen MitarbeiterInnen in ausbildenden Kindertageseinrichtungen, die den Aufgabenbereich bzw. die Funktionsstelle der Praxisanleitung 2024 wahrnehmen nach Ländern (Mittelwert, in Personen)</t>
  </si>
  <si>
    <t xml:space="preserve"> Tab. HF-03.5.5-7 Zuständigkeit für die Praxisanleitung in ausbildenden Kindertageseinrichtungen 2024 nach Ländern (in %)</t>
  </si>
  <si>
    <t>Tab. HF-03.5.5-8 Rahmenbedingungen für den Aufgabenbereich der Praxisanleitung 2022 bei Trägern nach Ländern (in %)</t>
  </si>
  <si>
    <t>Tab. HF-03.5.5-9 Rahmenbedingungen für den Aufgabenbereich der Praxisanleitung 2022 bei Trägern nach Trägerart und -größe (in %)</t>
  </si>
  <si>
    <t>Tab. HF-03.5.5-10 Träger nach Regelung der Funktionsstelle der Praxisanleitung 2020 nach Ländern (in %)</t>
  </si>
  <si>
    <t>Tab. HF-03.5.5-11 Träger nach Regelung der Funktionsstelle der Praxisanleitung 2020 nach Trägerart und -größe (in %)</t>
  </si>
  <si>
    <t xml:space="preserve"> Tab. HF-03.5.6/7/8-2 Einschätzung der Arbeitsbedingungen durch das pädagogische Personal 2022 nach Ländern (Mittelwert)</t>
  </si>
  <si>
    <t xml:space="preserve"> Tab. HF-03.5.6/7/8-3 Einschätzung der Arbeitsbedingungen durch das pädagogische Personal 2020 nach Ländern (Mittelwert)</t>
  </si>
  <si>
    <t>Tab. HF-03.5.9-2 Durchschnittliche Zufriedenheit des pädagogischen Personals 2022 nach Ländern (Mittelwert)</t>
  </si>
  <si>
    <t>Tab. HF-03.5.9-3 Durchschnittliche Arbeitszufriedenheit des pädagogischen Personals 2020 nach Ländern (Mittelwert)</t>
  </si>
  <si>
    <t xml:space="preserve"> Tab. HF-03.4.6-3 Tage pro Jahr, die das pädagogische Personal 2024 vom Träger für die Teilnahme an Fort- und Weiterbildung freistellt wird nach Ländern (Mittelwert)</t>
  </si>
  <si>
    <t>Tab. HF-03.4.6-4 Träger, die 2024 die Teilnahme des pädagogischen Personals an Fort- und Weiterbildungen durch Maßnahmen unterstützen, nach Ländern (in %)</t>
  </si>
  <si>
    <t>Tab. HF-03.4.6-5 Träger, die 2024 die Teilnahme des pädagogischen Personals an Fort- und Weiterbildungen durch Maßnahmen unterstützen, nach Trägerart und -größe (in %)</t>
  </si>
  <si>
    <t>Tab. HF-03.4.6-6 Pädagogisches Personal dessen Träger 2022 die Teilnahme an Fort- und Weiterbildung durch Maßnahmen unterstützt nach Ländern (in %)</t>
  </si>
  <si>
    <t>Tab. HF-03.4.6-7 Pädagogisches Personal dessen Träger 2022 die Teilnahme an Fort- und Weiterbildung durch Maßnahmen unterstützt nach Trägerart und -größe (in %)</t>
  </si>
  <si>
    <t xml:space="preserve"> Tab. HF-03.4.6-8 Tage pro Jahr, die das pädagogische Personal 2022 vom Träger für die Teilnahme an Fort- und Weiterbildung freistellt wird nach Ländern (Mittelwert)</t>
  </si>
  <si>
    <t>Tab. HF-03.4.6-9 Träger, die 2022 die Teilnahme des pädagogischen Personals an Fort- und Weiterbildungen durch Maßnahmen unterstützen, nach Ländern (in %)</t>
  </si>
  <si>
    <t>Tab. HF-03.4.6-10 Träger, die 2022 die Teilnahme des pädagogischen Personals an Fort- und Weiterbildungen durch Maßnahmen unterstützen, nach Trägerart und -größe (in %)</t>
  </si>
  <si>
    <t>Tab. HF-03.4.6-11 Pädagogisches Personal dessen Träger 2020 die Teilnahme an Fort- und Weiterbildung durch Maßnahmen unterstützt nach Ländern (in %)</t>
  </si>
  <si>
    <t>Tab. HF-03.4.6-12 Pädagogisches Personal dessen Träger 2020 die Teilnahme an Fort- und Weiterbildung durch Maßnahmen unterstützt nach Trägerart und -größe (in %)</t>
  </si>
  <si>
    <t xml:space="preserve"> Tab. HF-03.4.6-13 Tage pro Jahr, die das pädagogische Personal 2020 vom Träger für die Teilnahme an Fort- und Weiterbildung freistellt wird nach Ländern (Mittelwert)</t>
  </si>
  <si>
    <t>Tab. HF-03.4.6-14 Träger, die 2020 die Teilnahme des pädagogischen Personals an Fort- und Weiterbildungen durch Maßnahmen unterstützen, nach Ländern (in %)</t>
  </si>
  <si>
    <t>Tab. HF-03.4.6-15 Träger, die 2020 die Teilnahme des pädagogischen Personals an Fort- und Weiterbildungen durch Maßnahmen unterstützen, nach Trägerart und -größe (in %)</t>
  </si>
  <si>
    <t>Anzahl Schüler/-innen &amp; Absolvent/-innen zum Sozialassistent/zur Sozialassistentin</t>
  </si>
  <si>
    <t>Anzahl Schüler/-innen &amp; Absolvent/-innen zum/zur Kinderpfleger/-in</t>
  </si>
  <si>
    <t xml:space="preserve">
Anzahl Schüler/-innen &amp; Absolvent/-innen zum/zur Erzieher/-in
</t>
  </si>
  <si>
    <t>Hinweis: Unplausible Angaben ausgeschlossen.  Sofern keine Freistellung vorlag, ging der Fall mit 0 Tagen in die Auswertung ein.</t>
  </si>
  <si>
    <t>Hinweis: Unplausible Angaben ausgeschlossen. Sofern keine Freistellung vorlag, ging der Fall mit 0 Tagen in die Auswertung ein.</t>
  </si>
  <si>
    <t xml:space="preserve">Anzahl Schüler/-innen einer praxisintegrierten Ausbildung (PIA) zum/zur Erzieher/-in  </t>
  </si>
  <si>
    <t>Tab. HF-03.3.1.2-1 Schüler/-innen im 1. Ausbildungsjahr einer praxisintegrierten Ausbildung (PIA) zum/zur Erzieher/-in für das Schuljahr 2023/24 nach Ländern (Anzahl)</t>
  </si>
  <si>
    <t>2 Die Schüler/innen in der praxisintegrierten Ausbildung (PIA) werden erstmalig im Jahr 2021/22 separat erfasst.</t>
  </si>
  <si>
    <t>4 In Sachsen-Anhalt werden die Bundes- und Landesmodellprojekte (PIA) lediglich in der Form der Vollzeitausbildung umgesetzt.
Diese Angaben sind bei der Erzieher/-innen-Ausbildung an Fachschulen enthalten und werden nicht gesondert erfasst.</t>
  </si>
  <si>
    <t>Tab. HF-03.3.1.2-2 Schüler/-innen im 1. Ausbildungsjahr einer praxisintegrierten Ausbildung (PIA) zum/zur Erzieher/-in für das Schuljahr 2022/23 nach Ländern (Anzahl)</t>
  </si>
  <si>
    <t>Tab. HF-03.3.1.2-3 Schüler/-innen im 1. Ausbildungsjahr einer praxisintegrierten Ausbildung (PIA) zum/zur Erzieher/-in für das Schuljahr 2021/22 nach Ländern (Anzahl)</t>
  </si>
  <si>
    <t>Tab. HF-03.3.1.2-4 Schüler/-innen im 1. Ausbildungsjahr einer praxisintegrierten Ausbildung (PIA) zum/zur Erzieher/-in für das Schuljahr 2020/21 nach Ländern (Anzahl)</t>
  </si>
  <si>
    <t>Tab. HF-03.3.1.2-5 Schüler/-innen im 1. Ausbildungsjahr einer praxisintegrierten Ausbildung (PIA) zum/zur Erzieher/-in für das Schuljahr 2019/20 nach Ländern (Anzahl)</t>
  </si>
  <si>
    <t>Arbeitsbedingungen und Arbeitsklima</t>
  </si>
  <si>
    <t>Tab. HF-03.3.1.2-6 Schüler/-innen im 1. Jahr der Erzieherinnen- und Erzieherausbildung im Vergleich von Vollzeit-, praxisintegrierter und Teilzeitausbildung im Schuljahr 2023/24 nach Ländern (Anzahl, In %)</t>
  </si>
  <si>
    <r>
      <t>Niedersachsen</t>
    </r>
    <r>
      <rPr>
        <vertAlign val="superscript"/>
        <sz val="9"/>
        <color rgb="FF000000"/>
        <rFont val="Calibri"/>
        <family val="2"/>
        <scheme val="minor"/>
      </rPr>
      <t>4</t>
    </r>
  </si>
  <si>
    <r>
      <t>Sachsen</t>
    </r>
    <r>
      <rPr>
        <vertAlign val="superscript"/>
        <sz val="9"/>
        <color rgb="FF000000"/>
        <rFont val="Calibri"/>
        <family val="2"/>
        <scheme val="minor"/>
      </rPr>
      <t>4</t>
    </r>
  </si>
  <si>
    <r>
      <rPr>
        <vertAlign val="superscript"/>
        <sz val="8.5"/>
        <rFont val="Calibri"/>
        <family val="2"/>
        <scheme val="minor"/>
      </rPr>
      <t>1</t>
    </r>
    <r>
      <rPr>
        <sz val="8.5"/>
        <rFont val="Calibri"/>
        <family val="2"/>
        <scheme val="minor"/>
      </rPr>
      <t xml:space="preserve"> Die Schüler/innen in der praxisintegrierten Ausbildung (PiA) werden erstmalig im Jahr 2021/22 separat erfasst.</t>
    </r>
  </si>
  <si>
    <r>
      <rPr>
        <vertAlign val="superscript"/>
        <sz val="8.5"/>
        <rFont val="Calibri"/>
        <family val="2"/>
        <scheme val="minor"/>
      </rPr>
      <t xml:space="preserve">4 </t>
    </r>
    <r>
      <rPr>
        <sz val="8.5"/>
        <rFont val="Calibri"/>
        <family val="2"/>
        <scheme val="minor"/>
      </rPr>
      <t>Für nicht ausgewiesene Länder wurden keine Schüler/-innen im 1. PiA-Ausbildungsjahr gemeldet.</t>
    </r>
  </si>
  <si>
    <t>Tab. HF-03.3.1.2-7 Schüler/-innen im 1. Jahr der Erzieherinnen- und Erzieherausbildung im Vergleich von Vollzeit-, praxisintegrierter und Teilzeitausbildung im Schuljahr 2022/23 nach Ländern (Anzahl, In %)</t>
  </si>
  <si>
    <r>
      <t>Sachsen</t>
    </r>
    <r>
      <rPr>
        <vertAlign val="superscript"/>
        <sz val="9"/>
        <color rgb="FF000000"/>
        <rFont val="Calibri"/>
        <family val="2"/>
        <scheme val="minor"/>
      </rPr>
      <t xml:space="preserve"> 4</t>
    </r>
  </si>
  <si>
    <t>Tab. HF-03.3.1.2-8 Schüler/-innen im 1. Jahr der Erzieherinnen- und Erzieherausbildung im Vergleich von Vollzeit-, praxisintegrierter und Teilzeitausbildung im Schuljahr 2021/22 nach Ländern (Anzahl, In %)</t>
  </si>
  <si>
    <r>
      <t xml:space="preserve">4 </t>
    </r>
    <r>
      <rPr>
        <sz val="8.5"/>
        <rFont val="Calibri"/>
        <family val="2"/>
        <scheme val="minor"/>
      </rPr>
      <t>Für nicht ausgewiesene Länder wurden keine Schüler/-innen im 1. PiA-Ausbildungsjahr gemeldet.</t>
    </r>
  </si>
  <si>
    <t>Tab. HF-03.3.1.2-9 Schüler/-innen im 1. Jahr der Erzieherinnen- und Erzieherausbildung im Vergleich von Vollzeit-, praxisintegrierter und Teilzeitausbildung im Schuljahr 2020/21 nach Ländern (Anzahl, In %)</t>
  </si>
  <si>
    <t>Tab. HF-03.3.1.2-10 Schüler/-innen im 1. Jahr der Erzieherinnen- und Erzieherausbildung im Vergleich von Vollzeit-, praxisintegrierter und Teilzeitausbildung im Schuljahr 2019/20 nach Ländern (Anzahl, In %)</t>
  </si>
  <si>
    <r>
      <t>Niedersachsen</t>
    </r>
    <r>
      <rPr>
        <vertAlign val="superscript"/>
        <sz val="9"/>
        <color rgb="FF000000"/>
        <rFont val="Calibri"/>
        <family val="2"/>
        <scheme val="minor"/>
      </rPr>
      <t>6</t>
    </r>
  </si>
  <si>
    <r>
      <t>Sachsen</t>
    </r>
    <r>
      <rPr>
        <vertAlign val="superscript"/>
        <sz val="9"/>
        <color rgb="FF000000"/>
        <rFont val="Calibri"/>
        <family val="2"/>
        <scheme val="minor"/>
      </rPr>
      <t>6</t>
    </r>
  </si>
  <si>
    <r>
      <t xml:space="preserve">6 </t>
    </r>
    <r>
      <rPr>
        <sz val="8.5"/>
        <rFont val="Calibri"/>
        <family val="2"/>
        <scheme val="minor"/>
      </rPr>
      <t>Für nicht ausgewiesene Länder wurden keine Schüler/-innen im 1. PiA-Ausbildungsjahr gemeldet.</t>
    </r>
  </si>
  <si>
    <t>© Deutsches Jugendinstitut und Forschungsverbund DJI/TU Dortmund, 2026</t>
  </si>
  <si>
    <t xml:space="preserve">Hinweis: KJH-Statistik = Kinder- und Jugendhilfestatistik, L = Leitungsbefragung, P = Befragung Pädagogisches Personal, T = Trägerbefragung. Abweichungen in den Summen erklären sich durch Runden der Zahlen. Alle Daten des ERiK-Berichts unterliegen einer regelmäßigen Kontrolle und Nachprüfung. </t>
  </si>
  <si>
    <t xml:space="preserve">Personalfulktuation </t>
  </si>
  <si>
    <r>
      <rPr>
        <b/>
        <sz val="11"/>
        <color theme="1"/>
        <rFont val="Calibri"/>
        <family val="2"/>
        <scheme val="minor"/>
      </rPr>
      <t>Lesehinweis:</t>
    </r>
    <r>
      <rPr>
        <sz val="11"/>
        <color theme="1"/>
        <rFont val="Calibri"/>
        <family val="2"/>
        <scheme val="minor"/>
      </rPr>
      <t xml:space="preserve"> Das Ausgangsjahr ist das erste verfügbare bzw. genutzte Jahr und ist in der obigen Tabelle ersichtlich.</t>
    </r>
  </si>
  <si>
    <t>Tabellenanhang ERiK-Forschungsbericht V - HF-03: Gewinnung und Sicherung qualifizierter Fachkräfte</t>
  </si>
  <si>
    <t>Quelle: DJI, ERiK-Surveys 2022: Leitungsbefragung, Datensatzversion 2.0, https://doi.org/10.17621/erik2022_l_v02, gewichtete Daten auf Einrichtungsebene, Berechnungen des DJI, n = 4.629.</t>
  </si>
  <si>
    <t>Quelle: DJI, ERiK-Surveys 2022: Leitungsbefragung, Datensatzversion 2.0, https://doi.org/10.17621/erik2022_l_v02, gewichtete Daten auf Leitungsebene, Berechnungen des DJI, n = 2.639 - 2.729.</t>
  </si>
  <si>
    <t>Quelle: DJI, ERiK-Surveys 2020: Leitungsbefragung, Datensatzversion 3.0, https://doi.org/10.17621/erik2020_l_v03, gewichtete Daten auf Einrichtungsebene, Berechnungen des DJI, n = 3.839.</t>
  </si>
  <si>
    <t>Quelle: DJI, ERiK-Surveys 2020: Leitungsbefragung, Datensatzversion 3.0, https://doi.org/10.17621/erik2020_l_v03, gewichtete Daten auf Leitungsebene, Berechnungen des DJI, n = 1.821 - 1.995.</t>
  </si>
  <si>
    <t>Erstellungsdatum: 17.10.2024, Statistik-Service Nordost.</t>
  </si>
  <si>
    <t>Erstellungsdatum: 17.10.2024, Zentraler Statistik-Service.</t>
  </si>
  <si>
    <t>Erstellungsdatum:17.10.2024, Zentraler Statistik-Service.</t>
  </si>
  <si>
    <t>Erstellungsdatum: 20.08.2024, Zentraler Statistik-Service.</t>
  </si>
  <si>
    <r>
      <rPr>
        <vertAlign val="superscript"/>
        <sz val="8.5"/>
        <color theme="1"/>
        <rFont val="Calibri"/>
        <family val="2"/>
        <scheme val="minor"/>
      </rPr>
      <t>4</t>
    </r>
    <r>
      <rPr>
        <sz val="8.5"/>
        <color theme="1"/>
        <rFont val="Calibri"/>
        <family val="2"/>
        <scheme val="minor"/>
      </rPr>
      <t xml:space="preserve"> Teams, in denen neben dem nichtakademischen oder akademischen sozialpädagogischen Personal zusätzlich oder fast ausschließlich Heilpädagoginnen und Heilpädagogen (FH und FS) sowie Heilerziehungspflegerinnen und -pfleger tätig sind (sonstige Berufe &lt;20%).</t>
    </r>
  </si>
  <si>
    <r>
      <rPr>
        <vertAlign val="superscript"/>
        <sz val="8.5"/>
        <color theme="1"/>
        <rFont val="Calibri"/>
        <family val="2"/>
        <scheme val="minor"/>
      </rPr>
      <t>3</t>
    </r>
    <r>
      <rPr>
        <sz val="8.5"/>
        <color theme="1"/>
        <rFont val="Calibri"/>
        <family val="2"/>
        <scheme val="minor"/>
      </rPr>
      <t xml:space="preserve"> Teams, in denen neben dem nichtakademischen, sozialpädagogischen Personal zusätzlich oder fast ausschließlich einschlägig qualifizierte sozialpädagogische Akademikerinnen und Akademiker (d.h. Absolventinnen und Absolventen der Studienrichtugen Soziale Arbeit, Kindheitspädagogik und Erziehungswissenschaften) beschäftigt sind (sonstige Berufe &lt;20%).</t>
    </r>
  </si>
  <si>
    <r>
      <rPr>
        <vertAlign val="superscript"/>
        <sz val="8.5"/>
        <color theme="1"/>
        <rFont val="Calibri"/>
        <family val="2"/>
        <scheme val="minor"/>
      </rPr>
      <t>2</t>
    </r>
    <r>
      <rPr>
        <sz val="8.5"/>
        <color theme="1"/>
        <rFont val="Calibri"/>
        <family val="2"/>
        <scheme val="minor"/>
      </rPr>
      <t xml:space="preserve"> Teams, die der traditionellen Personalausstattung in Kindertageseinrichtungen folgen und aus Erzieherinnen und Erziehern sowie Kindertagespflerinnen und -pflegern bzw. Sozialassistentinnen und -assistenten bestehen (sonstige Berufen &lt;20%).</t>
    </r>
  </si>
  <si>
    <r>
      <rPr>
        <vertAlign val="superscript"/>
        <sz val="8.5"/>
        <color theme="1"/>
        <rFont val="Calibri"/>
        <family val="2"/>
        <scheme val="minor"/>
      </rPr>
      <t>5</t>
    </r>
    <r>
      <rPr>
        <sz val="8.5"/>
        <color theme="1"/>
        <rFont val="Calibri"/>
        <family val="2"/>
        <scheme val="minor"/>
      </rPr>
      <t xml:space="preserve"> Teams, in denen das sozial- und/oder heilpädagogische Personal durch tätige Personen ohne Berufsausbildung sowie weitere akademische und nichtakademische Berufe ergänzt wird, zum Beispiel durch Gesundheitsdienstberufe (etwa aus der Kranken- und Altenpflege, Motopädie, Psychologie) oder andere Einzelberufe (wie Lehrkräfte, soziale und medizinische Helferberufe). Berücksichtigt wurden hier auch die wenigen Teams, in denen nur Kinderpflegerinnen und -pfleger bzw. Sozialassistentinnen und -assistenten arbeiten (sowie weitere Einzelkonstellationen) (mit 20% und mehr sonstigen Berufen).</t>
    </r>
  </si>
  <si>
    <r>
      <rPr>
        <vertAlign val="superscript"/>
        <sz val="8.5"/>
        <color theme="1"/>
        <rFont val="Calibri"/>
        <family val="2"/>
        <scheme val="minor"/>
      </rPr>
      <t xml:space="preserve">1 </t>
    </r>
    <r>
      <rPr>
        <sz val="8.5"/>
        <color theme="1"/>
        <rFont val="Calibri"/>
        <family val="2"/>
        <scheme val="minor"/>
      </rPr>
      <t>Teams, in denen fast ausschließlich Erzieherinnen und Erzieher tätig sind (sonstige Berufe &lt; 20%).</t>
    </r>
  </si>
  <si>
    <t>Verfügbarkeit</t>
  </si>
  <si>
    <t>Indikator</t>
  </si>
  <si>
    <t>Kennzahl</t>
  </si>
  <si>
    <r>
      <t>Balaban-Feldens, Ebru/Buchmann, Janette/Böwing-Schmalenbrock, Melanie/Romerfort, Johanna (2026): HF-03 Gewinnung und Sicherung qualifizierter Fachkräfte. In: Fackler, Sina; Böwing-Schmalenbrock, Melanie; Bopp, Christine; Classe, Franz; Meiner-Teubner, Christiane; Kalicki, Bernhard; Kuger, Susanne (Hrsg.): ERiK-Forschungsbericht V. Befunde des indikatorengestützten Monitorings zum KiQuTG. Bielefeld: wbv Publikation,</t>
    </r>
    <r>
      <rPr>
        <sz val="11"/>
        <rFont val="Calibri"/>
        <family val="2"/>
        <scheme val="minor"/>
      </rPr>
      <t xml:space="preserve"> S. 104-137.</t>
    </r>
    <r>
      <rPr>
        <sz val="11"/>
        <color rgb="FFFF0000"/>
        <rFont val="Calibri"/>
        <family val="2"/>
        <scheme val="minor"/>
      </rPr>
      <t xml:space="preserve"> </t>
    </r>
    <r>
      <rPr>
        <sz val="11"/>
        <rFont val="Calibri"/>
        <family val="2"/>
        <scheme val="minor"/>
      </rPr>
      <t>DOI: 10.3278/I79622w05</t>
    </r>
  </si>
  <si>
    <t>Klicken Sie auf den untenstehenden Link oder auf den Reiter am unteren Bildschirmrand, um eine gewünschte Tabelle aufzurufen.</t>
  </si>
  <si>
    <t>Stand: 05.05.2026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</si>
</sst>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64" formatCode="_-* #,##0.00\ _€_-;\-* #,##0.00\ _€_-;_-* &quot;-&quot;??\ _€_-;_-@_-"/>
    <numFmt numFmtId="165" formatCode="0.0"/>
    <numFmt numFmtId="166" formatCode="#,###"/>
    <numFmt numFmtId="167" formatCode="###0"/>
    <numFmt numFmtId="168" formatCode="#,##0.0"/>
    <numFmt numFmtId="169" formatCode="0.0%"/>
    <numFmt numFmtId="170" formatCode="###0;###0"/>
    <numFmt numFmtId="171" formatCode="0.0\*"/>
    <numFmt numFmtId="172" formatCode="0\*"/>
    <numFmt numFmtId="173" formatCode="0\~"/>
    <numFmt numFmtId="174" formatCode="0\*\~"/>
    <numFmt numFmtId="175" formatCode="0.0\*\~"/>
    <numFmt numFmtId="176" formatCode="0.0\~"/>
    <numFmt numFmtId="177" formatCode="\+###,###"/>
  </numFmts>
  <fonts count="93">
    <font>
      <sz val="11"/>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color theme="1"/>
      <name val="Arial"/>
      <family val="2"/>
    </font>
    <font>
      <sz val="11"/>
      <color theme="1"/>
      <name val="Arial"/>
      <family val="2"/>
    </font>
    <font>
      <sz val="11"/>
      <color theme="1"/>
      <name val="Calibri"/>
      <family val="2"/>
      <scheme val="minor"/>
    </font>
    <font>
      <sz val="10"/>
      <name val="MetaNormalLF-Roman"/>
      <family val="2"/>
    </font>
    <font>
      <sz val="11"/>
      <color indexed="8"/>
      <name val="Calibri"/>
      <family val="2"/>
    </font>
    <font>
      <sz val="10"/>
      <name val="MetaNormalLF-Roman"/>
    </font>
    <font>
      <sz val="11"/>
      <color indexed="8"/>
      <name val="Calibri"/>
      <family val="2"/>
      <scheme val="minor"/>
    </font>
    <font>
      <u/>
      <sz val="11"/>
      <color theme="10"/>
      <name val="Arial"/>
      <family val="2"/>
    </font>
    <font>
      <b/>
      <sz val="12"/>
      <color theme="0"/>
      <name val="Calibri"/>
      <family val="2"/>
      <scheme val="minor"/>
    </font>
    <font>
      <sz val="10"/>
      <name val="Calibri"/>
      <family val="2"/>
      <scheme val="minor"/>
    </font>
    <font>
      <sz val="10"/>
      <color theme="1"/>
      <name val="Calibri"/>
      <family val="2"/>
      <scheme val="minor"/>
    </font>
    <font>
      <u/>
      <sz val="10"/>
      <color theme="10"/>
      <name val="Calibri"/>
      <family val="2"/>
      <scheme val="minor"/>
    </font>
    <font>
      <b/>
      <sz val="18"/>
      <color theme="0"/>
      <name val="Calibri"/>
      <family val="2"/>
      <scheme val="minor"/>
    </font>
    <font>
      <u/>
      <sz val="10"/>
      <name val="Calibri"/>
      <family val="2"/>
      <scheme val="minor"/>
    </font>
    <font>
      <u/>
      <sz val="9"/>
      <name val="Calibri"/>
      <family val="2"/>
      <scheme val="minor"/>
    </font>
    <font>
      <sz val="9"/>
      <color theme="0"/>
      <name val="Calibri"/>
      <family val="2"/>
      <scheme val="minor"/>
    </font>
    <font>
      <sz val="11"/>
      <color rgb="FFFF0000"/>
      <name val="Calibri"/>
      <family val="2"/>
      <scheme val="minor"/>
    </font>
    <font>
      <sz val="11"/>
      <color theme="0"/>
      <name val="Calibri"/>
      <family val="2"/>
      <scheme val="minor"/>
    </font>
    <font>
      <sz val="9"/>
      <name val="Calibri"/>
      <family val="2"/>
      <scheme val="minor"/>
    </font>
    <font>
      <b/>
      <sz val="11"/>
      <color rgb="FF010205"/>
      <name val="Calibri"/>
      <family val="2"/>
      <scheme val="minor"/>
    </font>
    <font>
      <b/>
      <vertAlign val="superscript"/>
      <sz val="11"/>
      <color rgb="FF010205"/>
      <name val="Calibri"/>
      <family val="2"/>
      <scheme val="minor"/>
    </font>
    <font>
      <sz val="9"/>
      <color indexed="8"/>
      <name val="Calibri"/>
      <family val="2"/>
      <scheme val="minor"/>
    </font>
    <font>
      <sz val="8.5"/>
      <color indexed="8"/>
      <name val="Calibri"/>
      <family val="2"/>
      <scheme val="minor"/>
    </font>
    <font>
      <vertAlign val="superscript"/>
      <sz val="8.5"/>
      <color rgb="FF000000"/>
      <name val="Calibri"/>
      <family val="2"/>
      <scheme val="minor"/>
    </font>
    <font>
      <sz val="8.5"/>
      <name val="Calibri"/>
      <family val="2"/>
      <scheme val="minor"/>
    </font>
    <font>
      <vertAlign val="superscript"/>
      <sz val="8.5"/>
      <name val="Calibri"/>
      <family val="2"/>
      <scheme val="minor"/>
    </font>
    <font>
      <sz val="8"/>
      <color indexed="8"/>
      <name val="Calibri"/>
      <family val="2"/>
      <scheme val="minor"/>
    </font>
    <font>
      <sz val="8"/>
      <name val="Calibri"/>
      <family val="2"/>
      <scheme val="minor"/>
    </font>
    <font>
      <b/>
      <sz val="11"/>
      <name val="Calibri"/>
      <family val="2"/>
      <scheme val="minor"/>
    </font>
    <font>
      <b/>
      <vertAlign val="superscript"/>
      <sz val="11"/>
      <name val="Calibri"/>
      <family val="2"/>
      <scheme val="minor"/>
    </font>
    <font>
      <sz val="9"/>
      <color rgb="FF264A60"/>
      <name val="Calibri"/>
      <family val="2"/>
      <scheme val="minor"/>
    </font>
    <font>
      <sz val="9"/>
      <color rgb="FF010205"/>
      <name val="Calibri"/>
      <family val="2"/>
      <scheme val="minor"/>
    </font>
    <font>
      <vertAlign val="superscript"/>
      <sz val="8.5"/>
      <color theme="1"/>
      <name val="Calibri"/>
      <family val="2"/>
      <scheme val="minor"/>
    </font>
    <font>
      <sz val="8.5"/>
      <color theme="1"/>
      <name val="Calibri"/>
      <family val="2"/>
      <scheme val="minor"/>
    </font>
    <font>
      <sz val="8.5"/>
      <color rgb="FFFF0000"/>
      <name val="Calibri"/>
      <family val="2"/>
      <scheme val="minor"/>
    </font>
    <font>
      <i/>
      <sz val="10"/>
      <name val="Calibri"/>
      <family val="2"/>
      <scheme val="minor"/>
    </font>
    <font>
      <sz val="9"/>
      <color theme="1"/>
      <name val="Calibri"/>
      <family val="2"/>
      <scheme val="minor"/>
    </font>
    <font>
      <sz val="9"/>
      <color indexed="54"/>
      <name val="Calibri"/>
      <family val="2"/>
      <scheme val="minor"/>
    </font>
    <font>
      <sz val="11"/>
      <name val="Calibri"/>
      <family val="2"/>
      <scheme val="minor"/>
    </font>
    <font>
      <sz val="8.5"/>
      <color rgb="FF000000"/>
      <name val="Calibri"/>
      <family val="2"/>
      <scheme val="minor"/>
    </font>
    <font>
      <vertAlign val="superscript"/>
      <sz val="9"/>
      <color indexed="8"/>
      <name val="Calibri"/>
      <family val="2"/>
      <scheme val="minor"/>
    </font>
    <font>
      <vertAlign val="superscript"/>
      <sz val="8.5"/>
      <color indexed="8"/>
      <name val="Calibri"/>
      <family val="2"/>
      <scheme val="minor"/>
    </font>
    <font>
      <vertAlign val="superscript"/>
      <sz val="9"/>
      <color rgb="FF000000"/>
      <name val="Calibri"/>
      <family val="2"/>
      <scheme val="minor"/>
    </font>
    <font>
      <vertAlign val="superscript"/>
      <sz val="9"/>
      <name val="Calibri"/>
      <family val="2"/>
      <scheme val="minor"/>
    </font>
    <font>
      <sz val="9.5"/>
      <color rgb="FF000000"/>
      <name val="Albany AMT"/>
    </font>
    <font>
      <sz val="9"/>
      <name val="Calibri"/>
      <family val="2"/>
    </font>
    <font>
      <u/>
      <sz val="11"/>
      <color theme="10"/>
      <name val="Calibri"/>
      <family val="2"/>
      <scheme val="minor"/>
    </font>
    <font>
      <b/>
      <sz val="11"/>
      <color theme="1"/>
      <name val="Calibri"/>
      <family val="2"/>
      <scheme val="minor"/>
    </font>
    <font>
      <sz val="8"/>
      <name val="Arial"/>
      <family val="2"/>
    </font>
    <font>
      <b/>
      <sz val="11"/>
      <name val="Calibri"/>
      <family val="2"/>
    </font>
    <font>
      <sz val="11"/>
      <name val="Calibri"/>
      <family val="2"/>
    </font>
    <font>
      <sz val="8"/>
      <name val="Calibri"/>
      <family val="2"/>
    </font>
    <font>
      <sz val="8.5"/>
      <name val="Calibri"/>
      <family val="2"/>
    </font>
    <font>
      <sz val="8.5"/>
      <color theme="1"/>
      <name val="Arial"/>
      <family val="2"/>
    </font>
    <font>
      <u/>
      <sz val="11"/>
      <color rgb="FF0070C0"/>
      <name val="Calibri"/>
      <family val="2"/>
      <scheme val="minor"/>
    </font>
    <font>
      <sz val="9"/>
      <name val="Calibri"/>
      <family val="2"/>
    </font>
    <font>
      <b/>
      <sz val="11"/>
      <name val="Calibri"/>
      <family val="2"/>
    </font>
    <font>
      <sz val="11"/>
      <name val="Calibri"/>
      <family val="2"/>
    </font>
    <font>
      <u/>
      <sz val="11"/>
      <color rgb="FF0070C0"/>
      <name val="Calibri"/>
      <family val="2"/>
    </font>
    <font>
      <u/>
      <sz val="10"/>
      <color rgb="FF0070C0"/>
      <name val="Calibri"/>
      <family val="2"/>
      <scheme val="minor"/>
    </font>
    <font>
      <b/>
      <sz val="14"/>
      <color theme="1"/>
      <name val="Calibri"/>
      <family val="2"/>
      <scheme val="minor"/>
    </font>
    <font>
      <b/>
      <sz val="18"/>
      <color rgb="FFFFFFFF"/>
      <name val="Calibri"/>
      <family val="2"/>
      <scheme val="minor"/>
    </font>
    <font>
      <sz val="8.5"/>
      <name val="Arial"/>
      <family val="2"/>
    </font>
  </fonts>
  <fills count="16">
    <fill>
      <patternFill patternType="none"/>
    </fill>
    <fill>
      <patternFill patternType="gray125"/>
    </fill>
    <fill>
      <patternFill patternType="solid">
        <fgColor theme="0" tint="-4.9775688955351421E-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2F2F2"/>
        <bgColor indexed="64"/>
      </patternFill>
    </fill>
    <fill>
      <patternFill patternType="solid">
        <fgColor theme="0" tint="-4.9989318521683403E-2"/>
        <bgColor indexed="64"/>
      </patternFill>
    </fill>
    <fill>
      <patternFill patternType="solid">
        <fgColor rgb="FFA59D97"/>
        <bgColor indexed="64"/>
      </patternFill>
    </fill>
    <fill>
      <patternFill patternType="solid">
        <fgColor rgb="FFF2F2F2"/>
      </patternFill>
    </fill>
    <fill>
      <patternFill patternType="solid">
        <fgColor rgb="FFEB9128"/>
      </patternFill>
    </fill>
    <fill>
      <patternFill patternType="solid">
        <fgColor rgb="FFA59D97"/>
      </patternFill>
    </fill>
    <fill>
      <patternFill patternType="solid">
        <fgColor rgb="FFD9D9D9"/>
      </patternFill>
    </fill>
    <fill>
      <patternFill patternType="solid">
        <fgColor theme="0"/>
        <bgColor indexed="64"/>
      </patternFill>
    </fill>
    <fill>
      <patternFill patternType="solid">
        <fgColor rgb="FFEB9128"/>
        <bgColor indexed="64"/>
      </patternFill>
    </fill>
    <fill>
      <patternFill patternType="solid">
        <fgColor rgb="FFEEECE1"/>
        <bgColor indexed="64"/>
      </patternFill>
    </fill>
    <fill>
      <patternFill patternType="solid">
        <fgColor rgb="FFD9D9D9"/>
        <bgColor indexed="64"/>
      </patternFill>
    </fill>
  </fills>
  <borders count="74">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medium">
        <color auto="1"/>
      </right>
      <top/>
      <bottom/>
      <diagonal/>
    </border>
    <border>
      <left/>
      <right style="medium">
        <color auto="1"/>
      </right>
      <top/>
      <bottom style="medium">
        <color auto="1"/>
      </bottom>
      <diagonal/>
    </border>
    <border>
      <left/>
      <right style="thin">
        <color auto="1"/>
      </right>
      <top/>
      <bottom style="medium">
        <color auto="1"/>
      </bottom>
      <diagonal/>
    </border>
    <border>
      <left/>
      <right style="thin">
        <color auto="1"/>
      </right>
      <top/>
      <bottom/>
      <diagonal/>
    </border>
    <border>
      <left/>
      <right style="medium">
        <color auto="1"/>
      </right>
      <top/>
      <bottom style="thin">
        <color auto="1"/>
      </bottom>
      <diagonal/>
    </border>
    <border>
      <left/>
      <right/>
      <top/>
      <bottom style="medium">
        <color auto="1"/>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CF005C"/>
      </left>
      <right/>
      <top/>
      <bottom style="medium">
        <color indexed="64"/>
      </bottom>
      <diagonal/>
    </border>
    <border>
      <left style="thin">
        <color indexed="64"/>
      </left>
      <right style="medium">
        <color auto="1"/>
      </right>
      <top/>
      <bottom style="thin">
        <color indexed="64"/>
      </bottom>
      <diagonal/>
    </border>
    <border>
      <left/>
      <right style="medium">
        <color auto="1"/>
      </right>
      <top style="medium">
        <color auto="1"/>
      </top>
      <bottom style="thin">
        <color auto="1"/>
      </bottom>
      <diagonal/>
    </border>
    <border>
      <left style="medium">
        <color indexed="64"/>
      </left>
      <right/>
      <top style="thin">
        <color indexed="64"/>
      </top>
      <bottom style="thin">
        <color indexed="64"/>
      </bottom>
      <diagonal/>
    </border>
    <border>
      <left/>
      <right style="medium">
        <color auto="1"/>
      </right>
      <top style="thin">
        <color indexed="64"/>
      </top>
      <bottom style="medium">
        <color auto="1"/>
      </bottom>
      <diagonal/>
    </border>
    <border>
      <left/>
      <right style="medium">
        <color auto="1"/>
      </right>
      <top style="thin">
        <color indexed="64"/>
      </top>
      <bottom style="thin">
        <color auto="1"/>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bottom style="thin">
        <color auto="1"/>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diagonal/>
    </border>
    <border>
      <left/>
      <right style="thin">
        <color auto="1"/>
      </right>
      <top style="thin">
        <color auto="1"/>
      </top>
      <bottom style="thin">
        <color auto="1"/>
      </bottom>
      <diagonal/>
    </border>
    <border>
      <left/>
      <right style="thin">
        <color auto="1"/>
      </right>
      <top style="thin">
        <color auto="1"/>
      </top>
      <bottom/>
      <diagonal/>
    </border>
    <border>
      <left style="thin">
        <color indexed="64"/>
      </left>
      <right style="thin">
        <color auto="1"/>
      </right>
      <top style="thin">
        <color indexed="64"/>
      </top>
      <bottom style="medium">
        <color indexed="64"/>
      </bottom>
      <diagonal/>
    </border>
    <border>
      <left style="thin">
        <color auto="1"/>
      </left>
      <right style="medium">
        <color indexed="64"/>
      </right>
      <top style="medium">
        <color indexed="64"/>
      </top>
      <bottom style="thin">
        <color auto="1"/>
      </bottom>
      <diagonal/>
    </border>
    <border>
      <left/>
      <right style="thin">
        <color indexed="64"/>
      </right>
      <top style="medium">
        <color indexed="64"/>
      </top>
      <bottom style="thin">
        <color auto="1"/>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top style="medium">
        <color indexed="64"/>
      </top>
      <bottom style="thin">
        <color indexed="64"/>
      </bottom>
      <diagonal/>
    </border>
  </borders>
  <cellStyleXfs count="699">
    <xf numFmtId="0" fontId="0" fillId="0" borderId="0"/>
    <xf numFmtId="0" fontId="31" fillId="0" borderId="0"/>
    <xf numFmtId="0" fontId="29" fillId="0" borderId="0"/>
    <xf numFmtId="0" fontId="29" fillId="0" borderId="0"/>
    <xf numFmtId="0" fontId="33" fillId="0" borderId="0"/>
    <xf numFmtId="164" fontId="34" fillId="0" borderId="0" applyFont="0" applyFill="0" applyBorder="0" applyAlignment="0" applyProtection="0"/>
    <xf numFmtId="0" fontId="32" fillId="0" borderId="0"/>
    <xf numFmtId="0" fontId="32" fillId="0" borderId="0"/>
    <xf numFmtId="0" fontId="29" fillId="0" borderId="0"/>
    <xf numFmtId="0" fontId="32" fillId="0" borderId="0"/>
    <xf numFmtId="0" fontId="32" fillId="0" borderId="0"/>
    <xf numFmtId="0" fontId="30" fillId="0" borderId="0"/>
    <xf numFmtId="0" fontId="30" fillId="0" borderId="0"/>
    <xf numFmtId="0" fontId="30" fillId="0" borderId="0"/>
    <xf numFmtId="0" fontId="35" fillId="0" borderId="0"/>
    <xf numFmtId="0" fontId="29"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9" fillId="0" borderId="0"/>
    <xf numFmtId="0" fontId="36" fillId="0" borderId="0"/>
    <xf numFmtId="0" fontId="30" fillId="0" borderId="0"/>
    <xf numFmtId="0" fontId="29"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8" fillId="0" borderId="0"/>
    <xf numFmtId="0" fontId="28" fillId="0" borderId="0"/>
    <xf numFmtId="0" fontId="2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1" fillId="0" borderId="0"/>
    <xf numFmtId="0" fontId="21" fillId="0" borderId="0"/>
    <xf numFmtId="9" fontId="21"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7" fillId="0" borderId="0" applyNumberFormat="0" applyFill="0" applyBorder="0" applyAlignment="0" applyProtection="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1" fillId="0" borderId="0"/>
    <xf numFmtId="0" fontId="17" fillId="0" borderId="0"/>
    <xf numFmtId="0" fontId="16" fillId="0" borderId="0"/>
    <xf numFmtId="9" fontId="31" fillId="0" borderId="0" applyFont="0" applyFill="0" applyBorder="0" applyAlignment="0" applyProtection="0"/>
    <xf numFmtId="0" fontId="15" fillId="0" borderId="0"/>
    <xf numFmtId="0" fontId="29" fillId="0" borderId="0"/>
    <xf numFmtId="0" fontId="29" fillId="0" borderId="0"/>
    <xf numFmtId="0" fontId="15" fillId="0" borderId="0"/>
    <xf numFmtId="9" fontId="31" fillId="0" borderId="0" applyFont="0" applyFill="0" applyBorder="0" applyAlignment="0" applyProtection="0"/>
    <xf numFmtId="0" fontId="15"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13" fillId="0" borderId="0" applyFont="0" applyFill="0" applyBorder="0" applyAlignment="0" applyProtection="0"/>
    <xf numFmtId="0" fontId="13" fillId="0" borderId="0"/>
    <xf numFmtId="9"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4" fillId="0" borderId="0"/>
    <xf numFmtId="0" fontId="74" fillId="0" borderId="0"/>
    <xf numFmtId="0" fontId="30" fillId="0" borderId="0"/>
    <xf numFmtId="0" fontId="74" fillId="0" borderId="0"/>
    <xf numFmtId="0" fontId="74" fillId="0" borderId="0"/>
    <xf numFmtId="0" fontId="13" fillId="0" borderId="0"/>
    <xf numFmtId="0" fontId="13" fillId="0" borderId="0"/>
    <xf numFmtId="0" fontId="29" fillId="0" borderId="0"/>
    <xf numFmtId="0" fontId="12" fillId="0" borderId="0"/>
    <xf numFmtId="0" fontId="12" fillId="0" borderId="0"/>
    <xf numFmtId="0" fontId="76" fillId="0" borderId="0" applyNumberFormat="0" applyFill="0" applyBorder="0" applyAlignment="0" applyProtection="0"/>
    <xf numFmtId="0" fontId="11" fillId="0" borderId="0"/>
    <xf numFmtId="0" fontId="76" fillId="0" borderId="0" applyNumberFormat="0" applyFill="0" applyBorder="0" applyAlignment="0" applyProtection="0"/>
    <xf numFmtId="0" fontId="5" fillId="0" borderId="0"/>
  </cellStyleXfs>
  <cellXfs count="1378">
    <xf numFmtId="0" fontId="0" fillId="0" borderId="0" xfId="0"/>
    <xf numFmtId="0" fontId="42" fillId="0" borderId="0" xfId="399" applyFont="1"/>
    <xf numFmtId="0" fontId="14" fillId="0" borderId="0" xfId="0" applyFont="1"/>
    <xf numFmtId="3" fontId="51" fillId="0" borderId="17" xfId="1" applyNumberFormat="1" applyFont="1" applyBorder="1" applyAlignment="1">
      <alignment horizontal="right" vertical="center" wrapText="1"/>
    </xf>
    <xf numFmtId="3" fontId="51" fillId="3" borderId="19" xfId="1" applyNumberFormat="1" applyFont="1" applyFill="1" applyBorder="1" applyAlignment="1">
      <alignment horizontal="right" vertical="center" wrapText="1"/>
    </xf>
    <xf numFmtId="3" fontId="51" fillId="0" borderId="19" xfId="1" applyNumberFormat="1" applyFont="1" applyBorder="1" applyAlignment="1">
      <alignment horizontal="right" vertical="center" wrapText="1"/>
    </xf>
    <xf numFmtId="3" fontId="51" fillId="3" borderId="20" xfId="1" applyNumberFormat="1" applyFont="1" applyFill="1" applyBorder="1" applyAlignment="1">
      <alignment horizontal="right" vertical="center" wrapText="1"/>
    </xf>
    <xf numFmtId="3" fontId="51" fillId="6" borderId="17" xfId="1" applyNumberFormat="1" applyFont="1" applyFill="1" applyBorder="1" applyAlignment="1">
      <alignment horizontal="right" vertical="center" wrapText="1"/>
    </xf>
    <xf numFmtId="3" fontId="51" fillId="6" borderId="19" xfId="1" applyNumberFormat="1" applyFont="1" applyFill="1" applyBorder="1" applyAlignment="1">
      <alignment horizontal="right" vertical="center" wrapText="1"/>
    </xf>
    <xf numFmtId="3" fontId="51" fillId="0" borderId="12" xfId="1" applyNumberFormat="1" applyFont="1" applyBorder="1" applyAlignment="1">
      <alignment horizontal="right" vertical="center" wrapText="1"/>
    </xf>
    <xf numFmtId="165" fontId="51" fillId="0" borderId="5" xfId="0" applyNumberFormat="1" applyFont="1" applyBorder="1" applyAlignment="1">
      <alignment horizontal="right" vertical="center" wrapText="1"/>
    </xf>
    <xf numFmtId="3" fontId="51" fillId="0" borderId="12" xfId="0" applyNumberFormat="1" applyFont="1" applyBorder="1" applyAlignment="1">
      <alignment horizontal="right" vertical="center" wrapText="1"/>
    </xf>
    <xf numFmtId="3" fontId="51" fillId="3" borderId="12" xfId="1" applyNumberFormat="1" applyFont="1" applyFill="1" applyBorder="1" applyAlignment="1">
      <alignment horizontal="right" vertical="center" wrapText="1"/>
    </xf>
    <xf numFmtId="165" fontId="51" fillId="3" borderId="5" xfId="0" applyNumberFormat="1" applyFont="1" applyFill="1" applyBorder="1" applyAlignment="1">
      <alignment horizontal="right" vertical="center" wrapText="1"/>
    </xf>
    <xf numFmtId="3" fontId="51" fillId="3" borderId="12" xfId="0" applyNumberFormat="1" applyFont="1" applyFill="1" applyBorder="1" applyAlignment="1">
      <alignment horizontal="right" vertical="center" wrapText="1"/>
    </xf>
    <xf numFmtId="3" fontId="51" fillId="6" borderId="23" xfId="1" applyNumberFormat="1" applyFont="1" applyFill="1" applyBorder="1" applyAlignment="1">
      <alignment horizontal="right" vertical="center" wrapText="1"/>
    </xf>
    <xf numFmtId="165" fontId="51" fillId="6" borderId="25" xfId="0" applyNumberFormat="1" applyFont="1" applyFill="1" applyBorder="1" applyAlignment="1">
      <alignment horizontal="right" vertical="center" wrapText="1"/>
    </xf>
    <xf numFmtId="3" fontId="51" fillId="6" borderId="27" xfId="1" applyNumberFormat="1" applyFont="1" applyFill="1" applyBorder="1" applyAlignment="1">
      <alignment horizontal="right" vertical="center" wrapText="1"/>
    </xf>
    <xf numFmtId="165" fontId="51" fillId="6" borderId="5" xfId="0" applyNumberFormat="1" applyFont="1" applyFill="1" applyBorder="1" applyAlignment="1">
      <alignment horizontal="right" vertical="center" wrapText="1"/>
    </xf>
    <xf numFmtId="3" fontId="51" fillId="6" borderId="12" xfId="0" applyNumberFormat="1" applyFont="1" applyFill="1" applyBorder="1" applyAlignment="1">
      <alignment horizontal="right" vertical="center" wrapText="1"/>
    </xf>
    <xf numFmtId="0" fontId="14" fillId="0" borderId="0" xfId="0" applyFont="1" applyAlignment="1">
      <alignment wrapText="1"/>
    </xf>
    <xf numFmtId="3" fontId="51" fillId="0" borderId="18" xfId="277" applyNumberFormat="1" applyFont="1" applyBorder="1" applyAlignment="1">
      <alignment horizontal="right" vertical="center" wrapText="1"/>
    </xf>
    <xf numFmtId="165" fontId="51" fillId="0" borderId="25" xfId="1" applyNumberFormat="1" applyFont="1" applyBorder="1" applyAlignment="1">
      <alignment horizontal="right" vertical="center" wrapText="1"/>
    </xf>
    <xf numFmtId="3" fontId="51" fillId="0" borderId="12" xfId="277" applyNumberFormat="1" applyFont="1" applyBorder="1" applyAlignment="1">
      <alignment horizontal="right" vertical="center" wrapText="1"/>
    </xf>
    <xf numFmtId="3" fontId="51" fillId="0" borderId="23" xfId="277" applyNumberFormat="1" applyFont="1" applyBorder="1" applyAlignment="1">
      <alignment horizontal="right" vertical="center" wrapText="1"/>
    </xf>
    <xf numFmtId="3" fontId="51" fillId="3" borderId="18" xfId="277" applyNumberFormat="1" applyFont="1" applyFill="1" applyBorder="1" applyAlignment="1">
      <alignment horizontal="right" vertical="center" wrapText="1"/>
    </xf>
    <xf numFmtId="165" fontId="51" fillId="3" borderId="5" xfId="1" applyNumberFormat="1" applyFont="1" applyFill="1" applyBorder="1" applyAlignment="1">
      <alignment horizontal="right" vertical="center" wrapText="1"/>
    </xf>
    <xf numFmtId="3" fontId="51" fillId="3" borderId="5" xfId="1" applyNumberFormat="1" applyFont="1" applyFill="1" applyBorder="1" applyAlignment="1">
      <alignment horizontal="right" vertical="center" wrapText="1"/>
    </xf>
    <xf numFmtId="3" fontId="51" fillId="3" borderId="12" xfId="277" applyNumberFormat="1" applyFont="1" applyFill="1" applyBorder="1" applyAlignment="1">
      <alignment horizontal="right" vertical="center" wrapText="1"/>
    </xf>
    <xf numFmtId="3" fontId="51" fillId="3" borderId="27" xfId="277" applyNumberFormat="1" applyFont="1" applyFill="1" applyBorder="1" applyAlignment="1">
      <alignment horizontal="right" vertical="center" wrapText="1"/>
    </xf>
    <xf numFmtId="165" fontId="51" fillId="0" borderId="5" xfId="1" applyNumberFormat="1" applyFont="1" applyBorder="1" applyAlignment="1">
      <alignment horizontal="right" vertical="center" wrapText="1"/>
    </xf>
    <xf numFmtId="3" fontId="51" fillId="0" borderId="5" xfId="1" applyNumberFormat="1" applyFont="1" applyBorder="1" applyAlignment="1">
      <alignment horizontal="right" vertical="center" wrapText="1"/>
    </xf>
    <xf numFmtId="3" fontId="51" fillId="0" borderId="27" xfId="277" applyNumberFormat="1" applyFont="1" applyBorder="1" applyAlignment="1">
      <alignment horizontal="right" vertical="center" wrapText="1"/>
    </xf>
    <xf numFmtId="3" fontId="51" fillId="6" borderId="16" xfId="277" applyNumberFormat="1" applyFont="1" applyFill="1" applyBorder="1" applyAlignment="1">
      <alignment horizontal="right" vertical="center" wrapText="1"/>
    </xf>
    <xf numFmtId="165" fontId="51" fillId="6" borderId="25" xfId="1" applyNumberFormat="1" applyFont="1" applyFill="1" applyBorder="1" applyAlignment="1">
      <alignment horizontal="right" vertical="center" wrapText="1"/>
    </xf>
    <xf numFmtId="3" fontId="51" fillId="6" borderId="35" xfId="277" applyNumberFormat="1" applyFont="1" applyFill="1" applyBorder="1" applyAlignment="1">
      <alignment horizontal="right" vertical="center" wrapText="1"/>
    </xf>
    <xf numFmtId="3" fontId="51" fillId="6" borderId="23" xfId="277" applyNumberFormat="1" applyFont="1" applyFill="1" applyBorder="1" applyAlignment="1">
      <alignment horizontal="right" vertical="center" wrapText="1"/>
    </xf>
    <xf numFmtId="3" fontId="51" fillId="6" borderId="18" xfId="277" applyNumberFormat="1" applyFont="1" applyFill="1" applyBorder="1" applyAlignment="1">
      <alignment horizontal="right" vertical="center" wrapText="1"/>
    </xf>
    <xf numFmtId="165" fontId="51" fillId="6" borderId="5" xfId="1" applyNumberFormat="1" applyFont="1" applyFill="1" applyBorder="1" applyAlignment="1">
      <alignment horizontal="right" vertical="center" wrapText="1"/>
    </xf>
    <xf numFmtId="3" fontId="51" fillId="6" borderId="12" xfId="277" applyNumberFormat="1" applyFont="1" applyFill="1" applyBorder="1" applyAlignment="1">
      <alignment horizontal="right" vertical="center" wrapText="1"/>
    </xf>
    <xf numFmtId="3" fontId="51" fillId="6" borderId="27" xfId="277" applyNumberFormat="1" applyFont="1" applyFill="1" applyBorder="1" applyAlignment="1">
      <alignment horizontal="right" vertical="center" wrapText="1"/>
    </xf>
    <xf numFmtId="3" fontId="52" fillId="0" borderId="0" xfId="0" applyNumberFormat="1" applyFont="1" applyAlignment="1">
      <alignment vertical="center" wrapText="1"/>
    </xf>
    <xf numFmtId="2" fontId="52" fillId="0" borderId="0" xfId="0" applyNumberFormat="1" applyFont="1" applyAlignment="1">
      <alignment vertical="center" wrapText="1"/>
    </xf>
    <xf numFmtId="0" fontId="47" fillId="0" borderId="0" xfId="0" applyFont="1" applyAlignment="1">
      <alignment vertical="center"/>
    </xf>
    <xf numFmtId="0" fontId="45" fillId="0" borderId="0" xfId="0" applyFont="1" applyAlignment="1">
      <alignment vertical="center" wrapText="1"/>
    </xf>
    <xf numFmtId="0" fontId="45" fillId="0" borderId="0" xfId="0" applyFont="1" applyAlignment="1">
      <alignment horizontal="center" vertical="center" wrapText="1"/>
    </xf>
    <xf numFmtId="165" fontId="51" fillId="0" borderId="25" xfId="0" applyNumberFormat="1" applyFont="1" applyBorder="1" applyAlignment="1">
      <alignment horizontal="right" vertical="center" wrapText="1"/>
    </xf>
    <xf numFmtId="3" fontId="51" fillId="3" borderId="5" xfId="0" applyNumberFormat="1" applyFont="1" applyFill="1" applyBorder="1" applyAlignment="1">
      <alignment horizontal="right" vertical="center" wrapText="1"/>
    </xf>
    <xf numFmtId="3" fontId="51" fillId="6" borderId="34" xfId="0" applyNumberFormat="1" applyFont="1" applyFill="1" applyBorder="1" applyAlignment="1">
      <alignment vertical="center" wrapText="1"/>
    </xf>
    <xf numFmtId="3" fontId="51" fillId="0" borderId="34" xfId="0" applyNumberFormat="1" applyFont="1" applyBorder="1" applyAlignment="1">
      <alignment vertical="center" wrapText="1"/>
    </xf>
    <xf numFmtId="3" fontId="51" fillId="3" borderId="14" xfId="0" applyNumberFormat="1" applyFont="1" applyFill="1" applyBorder="1" applyAlignment="1">
      <alignment horizontal="right" vertical="center" wrapText="1"/>
    </xf>
    <xf numFmtId="3" fontId="51" fillId="3" borderId="14" xfId="0" applyNumberFormat="1" applyFont="1" applyFill="1" applyBorder="1" applyAlignment="1">
      <alignment vertical="center" wrapText="1"/>
    </xf>
    <xf numFmtId="3" fontId="51" fillId="0" borderId="23" xfId="1" applyNumberFormat="1" applyFont="1" applyBorder="1" applyAlignment="1">
      <alignment horizontal="right" vertical="center" wrapText="1"/>
    </xf>
    <xf numFmtId="3" fontId="51" fillId="3" borderId="27" xfId="1" applyNumberFormat="1" applyFont="1" applyFill="1" applyBorder="1" applyAlignment="1">
      <alignment horizontal="right" vertical="center" wrapText="1"/>
    </xf>
    <xf numFmtId="3" fontId="51" fillId="0" borderId="27" xfId="1" applyNumberFormat="1" applyFont="1" applyBorder="1" applyAlignment="1">
      <alignment horizontal="right" vertical="center" wrapText="1"/>
    </xf>
    <xf numFmtId="3" fontId="51" fillId="0" borderId="5" xfId="0" applyNumberFormat="1" applyFont="1" applyBorder="1" applyAlignment="1">
      <alignment horizontal="right" vertical="center" wrapText="1"/>
    </xf>
    <xf numFmtId="3" fontId="51" fillId="0" borderId="35" xfId="0" applyNumberFormat="1" applyFont="1" applyBorder="1" applyAlignment="1">
      <alignment horizontal="right" vertical="center" wrapText="1"/>
    </xf>
    <xf numFmtId="3" fontId="51" fillId="6" borderId="35" xfId="0" applyNumberFormat="1" applyFont="1" applyFill="1" applyBorder="1" applyAlignment="1">
      <alignment horizontal="right" vertical="center" wrapText="1"/>
    </xf>
    <xf numFmtId="0" fontId="14" fillId="0" borderId="0" xfId="399" applyFont="1"/>
    <xf numFmtId="0" fontId="68" fillId="10" borderId="11" xfId="0" applyFont="1" applyFill="1" applyBorder="1" applyAlignment="1">
      <alignment horizontal="center" vertical="center"/>
    </xf>
    <xf numFmtId="0" fontId="68" fillId="10" borderId="10" xfId="0" applyFont="1" applyFill="1" applyBorder="1" applyAlignment="1">
      <alignment horizontal="center" vertical="center"/>
    </xf>
    <xf numFmtId="165" fontId="51" fillId="0" borderId="25" xfId="400" applyNumberFormat="1" applyFont="1" applyFill="1" applyBorder="1" applyAlignment="1">
      <alignment vertical="center" wrapText="1"/>
    </xf>
    <xf numFmtId="165" fontId="51" fillId="3" borderId="5" xfId="400" applyNumberFormat="1" applyFont="1" applyFill="1" applyBorder="1" applyAlignment="1">
      <alignment vertical="center" wrapText="1"/>
    </xf>
    <xf numFmtId="165" fontId="51" fillId="0" borderId="5" xfId="400" applyNumberFormat="1" applyFont="1" applyFill="1" applyBorder="1" applyAlignment="1">
      <alignment vertical="center" wrapText="1"/>
    </xf>
    <xf numFmtId="165" fontId="51" fillId="6" borderId="25" xfId="400" applyNumberFormat="1" applyFont="1" applyFill="1" applyBorder="1" applyAlignment="1">
      <alignment vertical="center" wrapText="1"/>
    </xf>
    <xf numFmtId="165" fontId="51" fillId="6" borderId="5" xfId="400" applyNumberFormat="1" applyFont="1" applyFill="1" applyBorder="1" applyAlignment="1">
      <alignment vertical="center" wrapText="1"/>
    </xf>
    <xf numFmtId="3" fontId="51" fillId="0" borderId="34" xfId="0" applyNumberFormat="1" applyFont="1" applyBorder="1" applyAlignment="1">
      <alignment horizontal="right" vertical="center" wrapText="1"/>
    </xf>
    <xf numFmtId="3" fontId="51" fillId="6" borderId="34" xfId="0" applyNumberFormat="1" applyFont="1" applyFill="1" applyBorder="1" applyAlignment="1">
      <alignment horizontal="right" vertical="center" wrapText="1"/>
    </xf>
    <xf numFmtId="165" fontId="51" fillId="0" borderId="25" xfId="405" applyNumberFormat="1" applyFont="1" applyFill="1" applyBorder="1" applyAlignment="1">
      <alignment vertical="center" wrapText="1"/>
    </xf>
    <xf numFmtId="165" fontId="51" fillId="3" borderId="5" xfId="405" applyNumberFormat="1" applyFont="1" applyFill="1" applyBorder="1" applyAlignment="1">
      <alignment vertical="center" wrapText="1"/>
    </xf>
    <xf numFmtId="165" fontId="51" fillId="0" borderId="5" xfId="405" applyNumberFormat="1" applyFont="1" applyFill="1" applyBorder="1" applyAlignment="1">
      <alignment vertical="center" wrapText="1"/>
    </xf>
    <xf numFmtId="3" fontId="51" fillId="3" borderId="21" xfId="1" applyNumberFormat="1" applyFont="1" applyFill="1" applyBorder="1" applyAlignment="1">
      <alignment horizontal="right" vertical="center" wrapText="1"/>
    </xf>
    <xf numFmtId="165" fontId="51" fillId="3" borderId="5" xfId="405" applyNumberFormat="1" applyFont="1" applyFill="1" applyBorder="1" applyAlignment="1">
      <alignment horizontal="right" vertical="center" wrapText="1"/>
    </xf>
    <xf numFmtId="3" fontId="51" fillId="0" borderId="21" xfId="1" applyNumberFormat="1" applyFont="1" applyBorder="1" applyAlignment="1">
      <alignment horizontal="right" vertical="center" wrapText="1"/>
    </xf>
    <xf numFmtId="3" fontId="51" fillId="6" borderId="34" xfId="1" applyNumberFormat="1" applyFont="1" applyFill="1" applyBorder="1" applyAlignment="1">
      <alignment vertical="center" wrapText="1"/>
    </xf>
    <xf numFmtId="165" fontId="51" fillId="6" borderId="25" xfId="405" applyNumberFormat="1" applyFont="1" applyFill="1" applyBorder="1" applyAlignment="1">
      <alignment vertical="center" wrapText="1"/>
    </xf>
    <xf numFmtId="165" fontId="51" fillId="6" borderId="5" xfId="405" applyNumberFormat="1" applyFont="1" applyFill="1" applyBorder="1" applyAlignment="1">
      <alignment vertical="center" wrapText="1"/>
    </xf>
    <xf numFmtId="3" fontId="51" fillId="0" borderId="23" xfId="0" applyNumberFormat="1" applyFont="1" applyBorder="1" applyAlignment="1">
      <alignment horizontal="right" vertical="center" wrapText="1"/>
    </xf>
    <xf numFmtId="3" fontId="51" fillId="0" borderId="9" xfId="0" applyNumberFormat="1" applyFont="1" applyBorder="1" applyAlignment="1">
      <alignment horizontal="right" vertical="center" wrapText="1"/>
    </xf>
    <xf numFmtId="3" fontId="51" fillId="3" borderId="9" xfId="0" applyNumberFormat="1" applyFont="1" applyFill="1" applyBorder="1" applyAlignment="1">
      <alignment horizontal="right" vertical="center" wrapText="1"/>
    </xf>
    <xf numFmtId="165" fontId="51" fillId="0" borderId="35" xfId="0" applyNumberFormat="1" applyFont="1" applyBorder="1" applyAlignment="1">
      <alignment horizontal="right" vertical="center" wrapText="1"/>
    </xf>
    <xf numFmtId="165" fontId="51" fillId="3" borderId="12" xfId="0" applyNumberFormat="1" applyFont="1" applyFill="1" applyBorder="1" applyAlignment="1">
      <alignment horizontal="right" vertical="center" wrapText="1"/>
    </xf>
    <xf numFmtId="165" fontId="51" fillId="0" borderId="12" xfId="0" applyNumberFormat="1" applyFont="1" applyBorder="1" applyAlignment="1">
      <alignment horizontal="right" vertical="center" wrapText="1"/>
    </xf>
    <xf numFmtId="165" fontId="51" fillId="6" borderId="12" xfId="0" applyNumberFormat="1" applyFont="1" applyFill="1" applyBorder="1" applyAlignment="1">
      <alignment horizontal="right" vertical="center" wrapText="1"/>
    </xf>
    <xf numFmtId="168" fontId="51" fillId="0" borderId="35" xfId="0" applyNumberFormat="1" applyFont="1" applyBorder="1" applyAlignment="1">
      <alignment horizontal="right" vertical="center" wrapText="1"/>
    </xf>
    <xf numFmtId="168" fontId="51" fillId="3" borderId="12" xfId="0" applyNumberFormat="1" applyFont="1" applyFill="1" applyBorder="1" applyAlignment="1">
      <alignment horizontal="right" vertical="center" wrapText="1"/>
    </xf>
    <xf numFmtId="168" fontId="51" fillId="0" borderId="12" xfId="0" applyNumberFormat="1" applyFont="1" applyBorder="1" applyAlignment="1">
      <alignment horizontal="right" vertical="center" wrapText="1"/>
    </xf>
    <xf numFmtId="168" fontId="51" fillId="0" borderId="5" xfId="0" applyNumberFormat="1" applyFont="1" applyBorder="1" applyAlignment="1">
      <alignment horizontal="right" vertical="center" wrapText="1"/>
    </xf>
    <xf numFmtId="168" fontId="51" fillId="3" borderId="5" xfId="0" applyNumberFormat="1" applyFont="1" applyFill="1" applyBorder="1" applyAlignment="1">
      <alignment horizontal="right" vertical="center" wrapText="1"/>
    </xf>
    <xf numFmtId="168" fontId="51" fillId="6" borderId="35" xfId="0" applyNumberFormat="1" applyFont="1" applyFill="1" applyBorder="1" applyAlignment="1">
      <alignment horizontal="right" vertical="center" wrapText="1"/>
    </xf>
    <xf numFmtId="168" fontId="51" fillId="6" borderId="5" xfId="0" applyNumberFormat="1" applyFont="1" applyFill="1" applyBorder="1" applyAlignment="1">
      <alignment horizontal="right" vertical="center" wrapText="1"/>
    </xf>
    <xf numFmtId="3" fontId="51" fillId="0" borderId="35" xfId="1" applyNumberFormat="1" applyFont="1" applyBorder="1" applyAlignment="1">
      <alignment horizontal="right" vertical="center" wrapText="1"/>
    </xf>
    <xf numFmtId="3" fontId="66" fillId="3" borderId="12" xfId="256" applyNumberFormat="1" applyFont="1" applyFill="1" applyBorder="1" applyAlignment="1">
      <alignment horizontal="right" vertical="center"/>
    </xf>
    <xf numFmtId="3" fontId="51" fillId="3" borderId="28" xfId="1" applyNumberFormat="1" applyFont="1" applyFill="1" applyBorder="1" applyAlignment="1">
      <alignment horizontal="right" vertical="center" wrapText="1"/>
    </xf>
    <xf numFmtId="2" fontId="75" fillId="0" borderId="12" xfId="0" applyNumberFormat="1" applyFont="1" applyBorder="1"/>
    <xf numFmtId="166" fontId="75" fillId="0" borderId="9" xfId="0" applyNumberFormat="1" applyFont="1" applyBorder="1"/>
    <xf numFmtId="2" fontId="75" fillId="11" borderId="12" xfId="0" applyNumberFormat="1" applyFont="1" applyFill="1" applyBorder="1"/>
    <xf numFmtId="166" fontId="75" fillId="11" borderId="9" xfId="0" applyNumberFormat="1" applyFont="1" applyFill="1" applyBorder="1"/>
    <xf numFmtId="2" fontId="75" fillId="11" borderId="11" xfId="0" applyNumberFormat="1" applyFont="1" applyFill="1" applyBorder="1"/>
    <xf numFmtId="166" fontId="75" fillId="11" borderId="10" xfId="0" applyNumberFormat="1" applyFont="1" applyFill="1" applyBorder="1"/>
    <xf numFmtId="2" fontId="75" fillId="8" borderId="12" xfId="0" applyNumberFormat="1" applyFont="1" applyFill="1" applyBorder="1"/>
    <xf numFmtId="166" fontId="75" fillId="8" borderId="9" xfId="0" applyNumberFormat="1" applyFont="1" applyFill="1" applyBorder="1"/>
    <xf numFmtId="1" fontId="75" fillId="0" borderId="12" xfId="0" applyNumberFormat="1" applyFont="1" applyBorder="1"/>
    <xf numFmtId="1" fontId="75" fillId="11" borderId="12" xfId="0" applyNumberFormat="1" applyFont="1" applyFill="1" applyBorder="1"/>
    <xf numFmtId="1" fontId="75" fillId="11" borderId="11" xfId="0" applyNumberFormat="1" applyFont="1" applyFill="1" applyBorder="1"/>
    <xf numFmtId="1" fontId="75" fillId="8" borderId="12" xfId="0" applyNumberFormat="1" applyFont="1" applyFill="1" applyBorder="1"/>
    <xf numFmtId="172" fontId="75" fillId="11" borderId="12" xfId="0" applyNumberFormat="1" applyFont="1" applyFill="1" applyBorder="1" applyAlignment="1">
      <alignment horizontal="right"/>
    </xf>
    <xf numFmtId="172" fontId="75" fillId="0" borderId="12" xfId="0" applyNumberFormat="1" applyFont="1" applyBorder="1" applyAlignment="1">
      <alignment horizontal="right"/>
    </xf>
    <xf numFmtId="172" fontId="75" fillId="8" borderId="12" xfId="0" applyNumberFormat="1" applyFont="1" applyFill="1" applyBorder="1" applyAlignment="1">
      <alignment horizontal="right"/>
    </xf>
    <xf numFmtId="1" fontId="75" fillId="8" borderId="4" xfId="0" applyNumberFormat="1" applyFont="1" applyFill="1" applyBorder="1"/>
    <xf numFmtId="166" fontId="75" fillId="8" borderId="13" xfId="0" applyNumberFormat="1" applyFont="1" applyFill="1" applyBorder="1"/>
    <xf numFmtId="166" fontId="75" fillId="0" borderId="12" xfId="0" applyNumberFormat="1" applyFont="1" applyBorder="1"/>
    <xf numFmtId="166" fontId="75" fillId="11" borderId="12" xfId="0" applyNumberFormat="1" applyFont="1" applyFill="1" applyBorder="1"/>
    <xf numFmtId="166" fontId="75" fillId="11" borderId="11" xfId="0" applyNumberFormat="1" applyFont="1" applyFill="1" applyBorder="1"/>
    <xf numFmtId="2" fontId="75" fillId="8" borderId="4" xfId="0" applyNumberFormat="1" applyFont="1" applyFill="1" applyBorder="1"/>
    <xf numFmtId="166" fontId="75" fillId="8" borderId="4" xfId="0" applyNumberFormat="1" applyFont="1" applyFill="1" applyBorder="1"/>
    <xf numFmtId="0" fontId="57" fillId="0" borderId="0" xfId="0" applyFont="1" applyAlignment="1">
      <alignment horizontal="left" vertical="center"/>
    </xf>
    <xf numFmtId="0" fontId="0" fillId="0" borderId="0" xfId="0" applyAlignment="1">
      <alignment vertical="center"/>
    </xf>
    <xf numFmtId="0" fontId="14" fillId="0" borderId="0" xfId="0" applyFont="1" applyAlignment="1">
      <alignment vertical="center"/>
    </xf>
    <xf numFmtId="0" fontId="43" fillId="0" borderId="0" xfId="276" applyFont="1" applyAlignment="1">
      <alignment vertical="center"/>
    </xf>
    <xf numFmtId="0" fontId="45" fillId="0" borderId="0" xfId="277" applyFont="1" applyAlignment="1">
      <alignment vertical="center" wrapText="1"/>
    </xf>
    <xf numFmtId="0" fontId="45" fillId="0" borderId="0" xfId="277" applyFont="1" applyAlignment="1">
      <alignment horizontal="center" vertical="center" wrapText="1"/>
    </xf>
    <xf numFmtId="3" fontId="51" fillId="0" borderId="0" xfId="1" applyNumberFormat="1" applyFont="1" applyAlignment="1">
      <alignment horizontal="right" vertical="center" wrapText="1"/>
    </xf>
    <xf numFmtId="0" fontId="51" fillId="0" borderId="26" xfId="1" applyFont="1" applyBorder="1" applyAlignment="1">
      <alignment vertical="center" wrapText="1"/>
    </xf>
    <xf numFmtId="0" fontId="51" fillId="3" borderId="22" xfId="1" applyFont="1" applyFill="1" applyBorder="1" applyAlignment="1">
      <alignment vertical="center" wrapText="1"/>
    </xf>
    <xf numFmtId="0" fontId="51" fillId="0" borderId="22" xfId="1" applyFont="1" applyBorder="1" applyAlignment="1">
      <alignment vertical="center" wrapText="1"/>
    </xf>
    <xf numFmtId="0" fontId="51" fillId="3" borderId="31" xfId="1" applyFont="1" applyFill="1" applyBorder="1" applyAlignment="1">
      <alignment vertical="center" wrapText="1"/>
    </xf>
    <xf numFmtId="0" fontId="51" fillId="6" borderId="26" xfId="1" applyFont="1" applyFill="1" applyBorder="1" applyAlignment="1">
      <alignment vertical="center" wrapText="1"/>
    </xf>
    <xf numFmtId="0" fontId="51" fillId="6" borderId="22" xfId="1" applyFont="1" applyFill="1" applyBorder="1" applyAlignment="1">
      <alignment vertical="center" wrapText="1"/>
    </xf>
    <xf numFmtId="0" fontId="51" fillId="6" borderId="46" xfId="1" applyFont="1" applyFill="1" applyBorder="1" applyAlignment="1">
      <alignment vertical="center" wrapText="1"/>
    </xf>
    <xf numFmtId="3" fontId="51" fillId="6" borderId="56" xfId="1" applyNumberFormat="1" applyFont="1" applyFill="1" applyBorder="1" applyAlignment="1">
      <alignment horizontal="right" vertical="center" wrapText="1"/>
    </xf>
    <xf numFmtId="3" fontId="51" fillId="3" borderId="0" xfId="1" applyNumberFormat="1" applyFont="1" applyFill="1" applyAlignment="1">
      <alignment horizontal="right" vertical="center" wrapText="1"/>
    </xf>
    <xf numFmtId="165" fontId="51" fillId="6" borderId="59" xfId="1" applyNumberFormat="1" applyFont="1" applyFill="1" applyBorder="1" applyAlignment="1">
      <alignment horizontal="right" vertical="center" wrapText="1"/>
    </xf>
    <xf numFmtId="3" fontId="51" fillId="6" borderId="58" xfId="1" applyNumberFormat="1" applyFont="1" applyFill="1" applyBorder="1" applyAlignment="1">
      <alignment horizontal="right" vertical="center" wrapText="1"/>
    </xf>
    <xf numFmtId="10" fontId="68" fillId="7" borderId="14" xfId="277" applyNumberFormat="1" applyFont="1" applyFill="1" applyBorder="1" applyAlignment="1">
      <alignment horizontal="center" vertical="center" wrapText="1"/>
    </xf>
    <xf numFmtId="3" fontId="51" fillId="6" borderId="60" xfId="277" applyNumberFormat="1" applyFont="1" applyFill="1" applyBorder="1" applyAlignment="1">
      <alignment horizontal="right" vertical="center" wrapText="1"/>
    </xf>
    <xf numFmtId="3" fontId="51" fillId="6" borderId="2" xfId="5" applyNumberFormat="1" applyFont="1" applyFill="1" applyBorder="1" applyAlignment="1">
      <alignment horizontal="right" vertical="center" wrapText="1"/>
    </xf>
    <xf numFmtId="3" fontId="51" fillId="6" borderId="60" xfId="5" applyNumberFormat="1" applyFont="1" applyFill="1" applyBorder="1" applyAlignment="1">
      <alignment horizontal="right" vertical="center" wrapText="1"/>
    </xf>
    <xf numFmtId="0" fontId="51" fillId="6" borderId="21" xfId="1" applyFont="1" applyFill="1" applyBorder="1" applyAlignment="1">
      <alignment vertical="center" wrapText="1"/>
    </xf>
    <xf numFmtId="0" fontId="51" fillId="6" borderId="57" xfId="1" applyFont="1" applyFill="1" applyBorder="1" applyAlignment="1">
      <alignment vertical="center" wrapText="1"/>
    </xf>
    <xf numFmtId="168" fontId="61" fillId="0" borderId="25" xfId="113" applyNumberFormat="1" applyFont="1" applyBorder="1" applyAlignment="1">
      <alignment horizontal="right" vertical="center"/>
    </xf>
    <xf numFmtId="168" fontId="61" fillId="3" borderId="5" xfId="113" applyNumberFormat="1" applyFont="1" applyFill="1" applyBorder="1" applyAlignment="1">
      <alignment horizontal="right" vertical="center"/>
    </xf>
    <xf numFmtId="168" fontId="61" fillId="0" borderId="5" xfId="113" applyNumberFormat="1" applyFont="1" applyBorder="1" applyAlignment="1">
      <alignment horizontal="right" vertical="center"/>
    </xf>
    <xf numFmtId="168" fontId="61" fillId="6" borderId="25" xfId="113" applyNumberFormat="1" applyFont="1" applyFill="1" applyBorder="1" applyAlignment="1">
      <alignment horizontal="right" vertical="center"/>
    </xf>
    <xf numFmtId="168" fontId="61" fillId="6" borderId="5" xfId="113" applyNumberFormat="1" applyFont="1" applyFill="1" applyBorder="1" applyAlignment="1">
      <alignment horizontal="right" vertical="center"/>
    </xf>
    <xf numFmtId="168" fontId="61" fillId="6" borderId="59" xfId="113" applyNumberFormat="1" applyFont="1" applyFill="1" applyBorder="1" applyAlignment="1">
      <alignment horizontal="right" vertical="center"/>
    </xf>
    <xf numFmtId="0" fontId="65" fillId="0" borderId="0" xfId="0" applyFont="1" applyAlignment="1">
      <alignment vertical="center" wrapText="1"/>
    </xf>
    <xf numFmtId="3" fontId="61" fillId="0" borderId="0" xfId="113" applyNumberFormat="1" applyFont="1" applyAlignment="1">
      <alignment horizontal="right" vertical="center"/>
    </xf>
    <xf numFmtId="3" fontId="61" fillId="0" borderId="0" xfId="114" applyNumberFormat="1" applyFont="1" applyAlignment="1">
      <alignment horizontal="right" vertical="center"/>
    </xf>
    <xf numFmtId="3" fontId="61" fillId="0" borderId="0" xfId="115" applyNumberFormat="1" applyFont="1" applyAlignment="1">
      <alignment horizontal="right" vertical="center"/>
    </xf>
    <xf numFmtId="3" fontId="52" fillId="0" borderId="0" xfId="0" applyNumberFormat="1" applyFont="1" applyAlignment="1">
      <alignment horizontal="right" vertical="center" wrapText="1"/>
    </xf>
    <xf numFmtId="168" fontId="54" fillId="0" borderId="0" xfId="0" applyNumberFormat="1" applyFont="1" applyAlignment="1">
      <alignment vertical="center" wrapText="1"/>
    </xf>
    <xf numFmtId="0" fontId="39" fillId="0" borderId="0" xfId="403" applyFont="1" applyAlignment="1">
      <alignment vertical="center"/>
    </xf>
    <xf numFmtId="0" fontId="51" fillId="0" borderId="24" xfId="1" applyFont="1" applyBorder="1" applyAlignment="1">
      <alignment vertical="center" wrapText="1"/>
    </xf>
    <xf numFmtId="0" fontId="51" fillId="3" borderId="21" xfId="1" applyFont="1" applyFill="1" applyBorder="1" applyAlignment="1">
      <alignment vertical="center" wrapText="1"/>
    </xf>
    <xf numFmtId="0" fontId="51" fillId="0" borderId="21" xfId="1" applyFont="1" applyBorder="1" applyAlignment="1">
      <alignment vertical="center" wrapText="1"/>
    </xf>
    <xf numFmtId="0" fontId="51" fillId="3" borderId="29" xfId="1" applyFont="1" applyFill="1" applyBorder="1" applyAlignment="1">
      <alignment vertical="center" wrapText="1"/>
    </xf>
    <xf numFmtId="165" fontId="51" fillId="6" borderId="59" xfId="0" applyNumberFormat="1" applyFont="1" applyFill="1" applyBorder="1" applyAlignment="1">
      <alignment horizontal="right" vertical="center" wrapText="1"/>
    </xf>
    <xf numFmtId="0" fontId="51" fillId="0" borderId="26" xfId="0" applyFont="1" applyBorder="1" applyAlignment="1">
      <alignment vertical="center" wrapText="1"/>
    </xf>
    <xf numFmtId="0" fontId="51" fillId="3" borderId="22" xfId="0" applyFont="1" applyFill="1" applyBorder="1" applyAlignment="1">
      <alignment vertical="center" wrapText="1"/>
    </xf>
    <xf numFmtId="0" fontId="51" fillId="0" borderId="22" xfId="0" applyFont="1" applyBorder="1" applyAlignment="1">
      <alignment vertical="center" wrapText="1"/>
    </xf>
    <xf numFmtId="0" fontId="51" fillId="6" borderId="26" xfId="0" applyFont="1" applyFill="1" applyBorder="1" applyAlignment="1">
      <alignment vertical="center" wrapText="1"/>
    </xf>
    <xf numFmtId="0" fontId="51" fillId="6" borderId="22" xfId="0" applyFont="1" applyFill="1" applyBorder="1" applyAlignment="1">
      <alignment vertical="center" wrapText="1"/>
    </xf>
    <xf numFmtId="3" fontId="51" fillId="6" borderId="0" xfId="0" applyNumberFormat="1" applyFont="1" applyFill="1" applyAlignment="1">
      <alignment vertical="center" wrapText="1"/>
    </xf>
    <xf numFmtId="0" fontId="51" fillId="6" borderId="46" xfId="0" applyFont="1" applyFill="1" applyBorder="1" applyAlignment="1">
      <alignment vertical="center" wrapText="1"/>
    </xf>
    <xf numFmtId="3" fontId="51" fillId="6" borderId="2" xfId="0" applyNumberFormat="1" applyFont="1" applyFill="1" applyBorder="1" applyAlignment="1">
      <alignment vertical="center" wrapText="1"/>
    </xf>
    <xf numFmtId="3" fontId="51" fillId="3" borderId="0" xfId="0" applyNumberFormat="1" applyFont="1" applyFill="1" applyAlignment="1">
      <alignment vertical="center" wrapText="1"/>
    </xf>
    <xf numFmtId="3" fontId="51" fillId="0" borderId="0" xfId="0" applyNumberFormat="1" applyFont="1" applyAlignment="1">
      <alignment vertical="center" wrapText="1"/>
    </xf>
    <xf numFmtId="3" fontId="51" fillId="3" borderId="0" xfId="0" applyNumberFormat="1" applyFont="1" applyFill="1" applyAlignment="1">
      <alignment horizontal="right" vertical="center" wrapText="1"/>
    </xf>
    <xf numFmtId="3" fontId="51" fillId="6" borderId="4" xfId="5" applyNumberFormat="1" applyFont="1" applyFill="1" applyBorder="1" applyAlignment="1">
      <alignment horizontal="right" vertical="center" wrapText="1"/>
    </xf>
    <xf numFmtId="0" fontId="39" fillId="0" borderId="0" xfId="0" applyFont="1" applyAlignment="1">
      <alignment vertical="center" wrapText="1"/>
    </xf>
    <xf numFmtId="0" fontId="42" fillId="0" borderId="0" xfId="0" applyFont="1" applyAlignment="1">
      <alignment vertical="center"/>
    </xf>
    <xf numFmtId="0" fontId="56" fillId="0" borderId="0" xfId="0" applyFont="1" applyAlignment="1">
      <alignment horizontal="left" vertical="center"/>
    </xf>
    <xf numFmtId="0" fontId="67" fillId="0" borderId="0" xfId="0" applyFont="1" applyAlignment="1">
      <alignment horizontal="left" vertical="center"/>
    </xf>
    <xf numFmtId="170" fontId="36" fillId="0" borderId="0" xfId="0" applyNumberFormat="1" applyFont="1" applyAlignment="1">
      <alignment horizontal="left" vertical="center"/>
    </xf>
    <xf numFmtId="0" fontId="48" fillId="0" borderId="22" xfId="0" applyFont="1" applyBorder="1"/>
    <xf numFmtId="0" fontId="48" fillId="11" borderId="22" xfId="0" applyFont="1" applyFill="1" applyBorder="1"/>
    <xf numFmtId="0" fontId="48" fillId="11" borderId="31" xfId="0" applyFont="1" applyFill="1" applyBorder="1"/>
    <xf numFmtId="0" fontId="48" fillId="8" borderId="22" xfId="0" applyFont="1" applyFill="1" applyBorder="1"/>
    <xf numFmtId="166" fontId="75" fillId="8" borderId="12" xfId="0" applyNumberFormat="1" applyFont="1" applyFill="1" applyBorder="1"/>
    <xf numFmtId="0" fontId="48" fillId="8" borderId="46" xfId="0" applyFont="1" applyFill="1" applyBorder="1"/>
    <xf numFmtId="172" fontId="75" fillId="8" borderId="4" xfId="0" applyNumberFormat="1" applyFont="1" applyFill="1" applyBorder="1" applyAlignment="1">
      <alignment horizontal="right"/>
    </xf>
    <xf numFmtId="0" fontId="14" fillId="0" borderId="0" xfId="399" applyFont="1" applyAlignment="1">
      <alignment vertical="center"/>
    </xf>
    <xf numFmtId="0" fontId="41" fillId="0" borderId="0" xfId="276" applyFont="1" applyAlignment="1">
      <alignment vertical="center"/>
    </xf>
    <xf numFmtId="0" fontId="48" fillId="0" borderId="22" xfId="0" applyFont="1" applyBorder="1" applyAlignment="1">
      <alignment vertical="center"/>
    </xf>
    <xf numFmtId="172" fontId="75" fillId="0" borderId="12" xfId="0" applyNumberFormat="1" applyFont="1" applyBorder="1" applyAlignment="1">
      <alignment horizontal="right" vertical="center"/>
    </xf>
    <xf numFmtId="2" fontId="75" fillId="0" borderId="12" xfId="0" applyNumberFormat="1" applyFont="1" applyBorder="1" applyAlignment="1">
      <alignment vertical="center"/>
    </xf>
    <xf numFmtId="1" fontId="75" fillId="0" borderId="12" xfId="0" applyNumberFormat="1" applyFont="1" applyBorder="1" applyAlignment="1">
      <alignment vertical="center"/>
    </xf>
    <xf numFmtId="166" fontId="75" fillId="0" borderId="12" xfId="0" applyNumberFormat="1" applyFont="1" applyBorder="1" applyAlignment="1">
      <alignment vertical="center"/>
    </xf>
    <xf numFmtId="0" fontId="48" fillId="11" borderId="22" xfId="0" applyFont="1" applyFill="1" applyBorder="1" applyAlignment="1">
      <alignment vertical="center"/>
    </xf>
    <xf numFmtId="1" fontId="75" fillId="11" borderId="12" xfId="0" applyNumberFormat="1" applyFont="1" applyFill="1" applyBorder="1" applyAlignment="1">
      <alignment vertical="center"/>
    </xf>
    <xf numFmtId="2" fontId="75" fillId="11" borderId="12" xfId="0" applyNumberFormat="1" applyFont="1" applyFill="1" applyBorder="1" applyAlignment="1">
      <alignment vertical="center"/>
    </xf>
    <xf numFmtId="172" fontId="75" fillId="11" borderId="12" xfId="0" applyNumberFormat="1" applyFont="1" applyFill="1" applyBorder="1" applyAlignment="1">
      <alignment horizontal="right" vertical="center"/>
    </xf>
    <xf numFmtId="166" fontId="75" fillId="11" borderId="12" xfId="0" applyNumberFormat="1" applyFont="1" applyFill="1" applyBorder="1" applyAlignment="1">
      <alignment vertical="center"/>
    </xf>
    <xf numFmtId="0" fontId="48" fillId="11" borderId="31" xfId="0" applyFont="1" applyFill="1" applyBorder="1" applyAlignment="1">
      <alignment vertical="center"/>
    </xf>
    <xf numFmtId="1" fontId="75" fillId="11" borderId="11" xfId="0" applyNumberFormat="1" applyFont="1" applyFill="1" applyBorder="1" applyAlignment="1">
      <alignment vertical="center"/>
    </xf>
    <xf numFmtId="2" fontId="75" fillId="11" borderId="11" xfId="0" applyNumberFormat="1" applyFont="1" applyFill="1" applyBorder="1" applyAlignment="1">
      <alignment vertical="center"/>
    </xf>
    <xf numFmtId="172" fontId="75" fillId="11" borderId="11" xfId="0" applyNumberFormat="1" applyFont="1" applyFill="1" applyBorder="1" applyAlignment="1">
      <alignment horizontal="right" vertical="center"/>
    </xf>
    <xf numFmtId="166" fontId="75" fillId="11" borderId="11" xfId="0" applyNumberFormat="1" applyFont="1" applyFill="1" applyBorder="1" applyAlignment="1">
      <alignment vertical="center"/>
    </xf>
    <xf numFmtId="0" fontId="48" fillId="8" borderId="22" xfId="0" applyFont="1" applyFill="1" applyBorder="1" applyAlignment="1">
      <alignment vertical="center"/>
    </xf>
    <xf numFmtId="172" fontId="75" fillId="8" borderId="12" xfId="0" applyNumberFormat="1" applyFont="1" applyFill="1" applyBorder="1" applyAlignment="1">
      <alignment horizontal="right" vertical="center"/>
    </xf>
    <xf numFmtId="2" fontId="75" fillId="8" borderId="12" xfId="0" applyNumberFormat="1" applyFont="1" applyFill="1" applyBorder="1" applyAlignment="1">
      <alignment vertical="center"/>
    </xf>
    <xf numFmtId="1" fontId="75" fillId="8" borderId="12" xfId="0" applyNumberFormat="1" applyFont="1" applyFill="1" applyBorder="1" applyAlignment="1">
      <alignment vertical="center"/>
    </xf>
    <xf numFmtId="166" fontId="75" fillId="8" borderId="12" xfId="0" applyNumberFormat="1" applyFont="1" applyFill="1" applyBorder="1" applyAlignment="1">
      <alignment vertical="center"/>
    </xf>
    <xf numFmtId="0" fontId="48" fillId="8" borderId="46" xfId="0" applyFont="1" applyFill="1" applyBorder="1" applyAlignment="1">
      <alignment vertical="center"/>
    </xf>
    <xf numFmtId="172" fontId="75" fillId="8" borderId="4" xfId="0" applyNumberFormat="1" applyFont="1" applyFill="1" applyBorder="1" applyAlignment="1">
      <alignment horizontal="right" vertical="center"/>
    </xf>
    <xf numFmtId="2" fontId="75" fillId="8" borderId="4" xfId="0" applyNumberFormat="1" applyFont="1" applyFill="1" applyBorder="1" applyAlignment="1">
      <alignment vertical="center"/>
    </xf>
    <xf numFmtId="1" fontId="75" fillId="8" borderId="4" xfId="0" applyNumberFormat="1" applyFont="1" applyFill="1" applyBorder="1" applyAlignment="1">
      <alignment vertical="center"/>
    </xf>
    <xf numFmtId="166" fontId="75" fillId="8" borderId="4" xfId="0" applyNumberFormat="1" applyFont="1" applyFill="1" applyBorder="1" applyAlignment="1">
      <alignment vertical="center"/>
    </xf>
    <xf numFmtId="0" fontId="58" fillId="9" borderId="9" xfId="0" applyFont="1" applyFill="1" applyBorder="1" applyAlignment="1">
      <alignment vertical="center"/>
    </xf>
    <xf numFmtId="0" fontId="68" fillId="9" borderId="10" xfId="0" applyFont="1" applyFill="1" applyBorder="1" applyAlignment="1">
      <alignment vertical="center"/>
    </xf>
    <xf numFmtId="0" fontId="48" fillId="0" borderId="9" xfId="0" applyFont="1" applyBorder="1" applyAlignment="1">
      <alignment vertical="center"/>
    </xf>
    <xf numFmtId="1" fontId="48" fillId="0" borderId="12" xfId="0" applyNumberFormat="1" applyFont="1" applyBorder="1" applyAlignment="1">
      <alignment vertical="center"/>
    </xf>
    <xf numFmtId="2" fontId="48" fillId="0" borderId="12" xfId="0" applyNumberFormat="1" applyFont="1" applyBorder="1" applyAlignment="1">
      <alignment vertical="center"/>
    </xf>
    <xf numFmtId="166" fontId="48" fillId="0" borderId="9" xfId="0" applyNumberFormat="1" applyFont="1" applyBorder="1" applyAlignment="1">
      <alignment vertical="center"/>
    </xf>
    <xf numFmtId="166" fontId="48" fillId="0" borderId="12" xfId="0" applyNumberFormat="1" applyFont="1" applyBorder="1" applyAlignment="1">
      <alignment vertical="center"/>
    </xf>
    <xf numFmtId="0" fontId="48" fillId="11" borderId="9" xfId="0" applyFont="1" applyFill="1" applyBorder="1" applyAlignment="1">
      <alignment vertical="center"/>
    </xf>
    <xf numFmtId="1" fontId="48" fillId="11" borderId="12" xfId="0" applyNumberFormat="1" applyFont="1" applyFill="1" applyBorder="1" applyAlignment="1">
      <alignment vertical="center"/>
    </xf>
    <xf numFmtId="2" fontId="48" fillId="11" borderId="12" xfId="0" applyNumberFormat="1" applyFont="1" applyFill="1" applyBorder="1" applyAlignment="1">
      <alignment vertical="center"/>
    </xf>
    <xf numFmtId="166" fontId="48" fillId="11" borderId="9" xfId="0" applyNumberFormat="1" applyFont="1" applyFill="1" applyBorder="1" applyAlignment="1">
      <alignment vertical="center"/>
    </xf>
    <xf numFmtId="166" fontId="48" fillId="11" borderId="12" xfId="0" applyNumberFormat="1" applyFont="1" applyFill="1" applyBorder="1" applyAlignment="1">
      <alignment vertical="center"/>
    </xf>
    <xf numFmtId="0" fontId="48" fillId="0" borderId="13" xfId="0" applyFont="1" applyBorder="1" applyAlignment="1">
      <alignment vertical="center"/>
    </xf>
    <xf numFmtId="1" fontId="48" fillId="0" borderId="4" xfId="0" applyNumberFormat="1" applyFont="1" applyBorder="1" applyAlignment="1">
      <alignment vertical="center"/>
    </xf>
    <xf numFmtId="2" fontId="48" fillId="0" borderId="4" xfId="0" applyNumberFormat="1" applyFont="1" applyBorder="1" applyAlignment="1">
      <alignment vertical="center"/>
    </xf>
    <xf numFmtId="166" fontId="48" fillId="0" borderId="13" xfId="0" applyNumberFormat="1" applyFont="1" applyBorder="1" applyAlignment="1">
      <alignment vertical="center"/>
    </xf>
    <xf numFmtId="166" fontId="48" fillId="0" borderId="4" xfId="0" applyNumberFormat="1" applyFont="1" applyBorder="1" applyAlignment="1">
      <alignment vertical="center"/>
    </xf>
    <xf numFmtId="0" fontId="48" fillId="11" borderId="10" xfId="0" applyFont="1" applyFill="1" applyBorder="1" applyAlignment="1">
      <alignment vertical="center"/>
    </xf>
    <xf numFmtId="1" fontId="48" fillId="11" borderId="11" xfId="0" applyNumberFormat="1" applyFont="1" applyFill="1" applyBorder="1" applyAlignment="1">
      <alignment vertical="center"/>
    </xf>
    <xf numFmtId="2" fontId="48" fillId="11" borderId="11" xfId="0" applyNumberFormat="1" applyFont="1" applyFill="1" applyBorder="1" applyAlignment="1">
      <alignment vertical="center"/>
    </xf>
    <xf numFmtId="166" fontId="48" fillId="11" borderId="10" xfId="0" applyNumberFormat="1" applyFont="1" applyFill="1" applyBorder="1" applyAlignment="1">
      <alignment vertical="center"/>
    </xf>
    <xf numFmtId="166" fontId="48" fillId="11" borderId="11" xfId="0" applyNumberFormat="1" applyFont="1" applyFill="1" applyBorder="1" applyAlignment="1">
      <alignment vertical="center"/>
    </xf>
    <xf numFmtId="0" fontId="48" fillId="8" borderId="13" xfId="0" applyFont="1" applyFill="1" applyBorder="1" applyAlignment="1">
      <alignment vertical="center"/>
    </xf>
    <xf numFmtId="1" fontId="48" fillId="8" borderId="4" xfId="0" applyNumberFormat="1" applyFont="1" applyFill="1" applyBorder="1" applyAlignment="1">
      <alignment vertical="center"/>
    </xf>
    <xf numFmtId="2" fontId="48" fillId="8" borderId="4" xfId="0" applyNumberFormat="1" applyFont="1" applyFill="1" applyBorder="1" applyAlignment="1">
      <alignment vertical="center"/>
    </xf>
    <xf numFmtId="166" fontId="48" fillId="8" borderId="13" xfId="0" applyNumberFormat="1" applyFont="1" applyFill="1" applyBorder="1" applyAlignment="1">
      <alignment vertical="center"/>
    </xf>
    <xf numFmtId="166" fontId="48" fillId="8" borderId="4" xfId="0" applyNumberFormat="1" applyFont="1" applyFill="1" applyBorder="1" applyAlignment="1">
      <alignment vertical="center"/>
    </xf>
    <xf numFmtId="1" fontId="48" fillId="11" borderId="12" xfId="0" applyNumberFormat="1" applyFont="1" applyFill="1" applyBorder="1" applyAlignment="1">
      <alignment horizontal="right" vertical="center"/>
    </xf>
    <xf numFmtId="2" fontId="48" fillId="11" borderId="12" xfId="0" applyNumberFormat="1" applyFont="1" applyFill="1" applyBorder="1" applyAlignment="1">
      <alignment horizontal="right" vertical="center"/>
    </xf>
    <xf numFmtId="166" fontId="48" fillId="11" borderId="9" xfId="0" applyNumberFormat="1" applyFont="1" applyFill="1" applyBorder="1" applyAlignment="1">
      <alignment horizontal="right" vertical="center"/>
    </xf>
    <xf numFmtId="166" fontId="48" fillId="11" borderId="12" xfId="0" applyNumberFormat="1" applyFont="1" applyFill="1" applyBorder="1" applyAlignment="1">
      <alignment horizontal="right" vertical="center"/>
    </xf>
    <xf numFmtId="1" fontId="48" fillId="8" borderId="12" xfId="0" applyNumberFormat="1" applyFont="1" applyFill="1" applyBorder="1" applyAlignment="1">
      <alignment vertical="center"/>
    </xf>
    <xf numFmtId="2" fontId="48" fillId="8" borderId="12" xfId="0" applyNumberFormat="1" applyFont="1" applyFill="1" applyBorder="1" applyAlignment="1">
      <alignment vertical="center"/>
    </xf>
    <xf numFmtId="166" fontId="48" fillId="8" borderId="9" xfId="0" applyNumberFormat="1" applyFont="1" applyFill="1" applyBorder="1" applyAlignment="1">
      <alignment vertical="center"/>
    </xf>
    <xf numFmtId="166" fontId="48" fillId="8" borderId="12" xfId="0" applyNumberFormat="1" applyFont="1" applyFill="1" applyBorder="1" applyAlignment="1">
      <alignment vertical="center"/>
    </xf>
    <xf numFmtId="1" fontId="48" fillId="0" borderId="12" xfId="0" applyNumberFormat="1" applyFont="1" applyBorder="1" applyAlignment="1">
      <alignment horizontal="right" vertical="center"/>
    </xf>
    <xf numFmtId="2" fontId="48" fillId="0" borderId="12" xfId="0" applyNumberFormat="1" applyFont="1" applyBorder="1" applyAlignment="1">
      <alignment horizontal="right" vertical="center"/>
    </xf>
    <xf numFmtId="166" fontId="48" fillId="0" borderId="9" xfId="0" applyNumberFormat="1" applyFont="1" applyBorder="1" applyAlignment="1">
      <alignment horizontal="right" vertical="center"/>
    </xf>
    <xf numFmtId="166" fontId="48" fillId="0" borderId="12" xfId="0" applyNumberFormat="1" applyFont="1" applyBorder="1" applyAlignment="1">
      <alignment horizontal="right" vertical="center"/>
    </xf>
    <xf numFmtId="1" fontId="48" fillId="11" borderId="11" xfId="0" applyNumberFormat="1" applyFont="1" applyFill="1" applyBorder="1" applyAlignment="1">
      <alignment horizontal="right" vertical="center"/>
    </xf>
    <xf numFmtId="2" fontId="48" fillId="11" borderId="11" xfId="0" applyNumberFormat="1" applyFont="1" applyFill="1" applyBorder="1" applyAlignment="1">
      <alignment horizontal="right" vertical="center"/>
    </xf>
    <xf numFmtId="166" fontId="48" fillId="11" borderId="10" xfId="0" applyNumberFormat="1" applyFont="1" applyFill="1" applyBorder="1" applyAlignment="1">
      <alignment horizontal="right" vertical="center"/>
    </xf>
    <xf numFmtId="166" fontId="48" fillId="11" borderId="11" xfId="0" applyNumberFormat="1" applyFont="1" applyFill="1" applyBorder="1" applyAlignment="1">
      <alignment horizontal="right" vertical="center"/>
    </xf>
    <xf numFmtId="0" fontId="42" fillId="12" borderId="0" xfId="399" applyFont="1" applyFill="1" applyAlignment="1">
      <alignment vertical="center"/>
    </xf>
    <xf numFmtId="0" fontId="42" fillId="0" borderId="0" xfId="399" applyFont="1" applyAlignment="1">
      <alignment vertical="center"/>
    </xf>
    <xf numFmtId="0" fontId="51" fillId="0" borderId="22" xfId="1" applyFont="1" applyBorder="1" applyAlignment="1">
      <alignment horizontal="left" vertical="center"/>
    </xf>
    <xf numFmtId="3" fontId="48" fillId="0" borderId="27" xfId="1" applyNumberFormat="1" applyFont="1" applyBorder="1" applyAlignment="1">
      <alignment vertical="center" wrapText="1"/>
    </xf>
    <xf numFmtId="0" fontId="51" fillId="3" borderId="22" xfId="1" applyFont="1" applyFill="1" applyBorder="1" applyAlignment="1">
      <alignment horizontal="left" vertical="center" wrapText="1"/>
    </xf>
    <xf numFmtId="3" fontId="48" fillId="3" borderId="27" xfId="1" applyNumberFormat="1" applyFont="1" applyFill="1" applyBorder="1" applyAlignment="1">
      <alignment vertical="center" wrapText="1"/>
    </xf>
    <xf numFmtId="0" fontId="51" fillId="0" borderId="22" xfId="1" applyFont="1" applyBorder="1" applyAlignment="1">
      <alignment horizontal="left" vertical="center" wrapText="1"/>
    </xf>
    <xf numFmtId="0" fontId="51" fillId="3" borderId="22" xfId="1" applyFont="1" applyFill="1" applyBorder="1" applyAlignment="1">
      <alignment horizontal="left" vertical="center"/>
    </xf>
    <xf numFmtId="0" fontId="51" fillId="6" borderId="26" xfId="1" applyFont="1" applyFill="1" applyBorder="1" applyAlignment="1">
      <alignment horizontal="left" vertical="center"/>
    </xf>
    <xf numFmtId="3" fontId="66" fillId="6" borderId="23" xfId="1" applyNumberFormat="1" applyFont="1" applyFill="1" applyBorder="1" applyAlignment="1">
      <alignment vertical="center"/>
    </xf>
    <xf numFmtId="0" fontId="51" fillId="6" borderId="22" xfId="1" applyFont="1" applyFill="1" applyBorder="1" applyAlignment="1">
      <alignment horizontal="left" vertical="center"/>
    </xf>
    <xf numFmtId="3" fontId="66" fillId="6" borderId="27" xfId="1" applyNumberFormat="1" applyFont="1" applyFill="1" applyBorder="1" applyAlignment="1">
      <alignment vertical="center"/>
    </xf>
    <xf numFmtId="0" fontId="51" fillId="6" borderId="46" xfId="1" applyFont="1" applyFill="1" applyBorder="1" applyAlignment="1">
      <alignment horizontal="left" vertical="center"/>
    </xf>
    <xf numFmtId="3" fontId="66" fillId="6" borderId="58" xfId="1" applyNumberFormat="1" applyFont="1" applyFill="1" applyBorder="1" applyAlignment="1">
      <alignment vertical="center"/>
    </xf>
    <xf numFmtId="3" fontId="66" fillId="0" borderId="5" xfId="1" applyNumberFormat="1" applyFont="1" applyBorder="1" applyAlignment="1">
      <alignment vertical="center"/>
    </xf>
    <xf numFmtId="3" fontId="66" fillId="3" borderId="5" xfId="1" applyNumberFormat="1" applyFont="1" applyFill="1" applyBorder="1" applyAlignment="1">
      <alignment vertical="center"/>
    </xf>
    <xf numFmtId="3" fontId="48" fillId="6" borderId="23" xfId="1" applyNumberFormat="1" applyFont="1" applyFill="1" applyBorder="1" applyAlignment="1">
      <alignment vertical="center" wrapText="1"/>
    </xf>
    <xf numFmtId="3" fontId="48" fillId="6" borderId="27" xfId="1" applyNumberFormat="1" applyFont="1" applyFill="1" applyBorder="1" applyAlignment="1">
      <alignment vertical="center"/>
    </xf>
    <xf numFmtId="3" fontId="48" fillId="6" borderId="58" xfId="1" applyNumberFormat="1" applyFont="1" applyFill="1" applyBorder="1" applyAlignment="1">
      <alignment vertical="center"/>
    </xf>
    <xf numFmtId="3" fontId="66" fillId="3" borderId="5" xfId="1" applyNumberFormat="1" applyFont="1" applyFill="1" applyBorder="1" applyAlignment="1">
      <alignment horizontal="right" vertical="center"/>
    </xf>
    <xf numFmtId="3" fontId="66" fillId="0" borderId="5" xfId="1" applyNumberFormat="1" applyFont="1" applyBorder="1" applyAlignment="1">
      <alignment horizontal="right" vertical="center"/>
    </xf>
    <xf numFmtId="3" fontId="51" fillId="6" borderId="2" xfId="1" applyNumberFormat="1" applyFont="1" applyFill="1" applyBorder="1" applyAlignment="1">
      <alignment vertical="center" wrapText="1"/>
    </xf>
    <xf numFmtId="165" fontId="51" fillId="6" borderId="59" xfId="405" applyNumberFormat="1" applyFont="1" applyFill="1" applyBorder="1" applyAlignment="1">
      <alignment vertical="center" wrapText="1"/>
    </xf>
    <xf numFmtId="0" fontId="63" fillId="0" borderId="0" xfId="406" applyFont="1" applyAlignment="1">
      <alignment vertical="center"/>
    </xf>
    <xf numFmtId="3" fontId="48" fillId="0" borderId="27" xfId="1" applyNumberFormat="1" applyFont="1" applyBorder="1" applyAlignment="1">
      <alignment horizontal="right" vertical="center" wrapText="1"/>
    </xf>
    <xf numFmtId="3" fontId="48" fillId="3" borderId="27" xfId="1" applyNumberFormat="1" applyFont="1" applyFill="1" applyBorder="1" applyAlignment="1">
      <alignment horizontal="right" vertical="center" wrapText="1"/>
    </xf>
    <xf numFmtId="0" fontId="51" fillId="12" borderId="22" xfId="1" applyFont="1" applyFill="1" applyBorder="1" applyAlignment="1">
      <alignment horizontal="left" vertical="center"/>
    </xf>
    <xf numFmtId="3" fontId="48" fillId="12" borderId="27" xfId="1" applyNumberFormat="1" applyFont="1" applyFill="1" applyBorder="1" applyAlignment="1">
      <alignment horizontal="right" vertical="center" wrapText="1"/>
    </xf>
    <xf numFmtId="0" fontId="51" fillId="12" borderId="22" xfId="1" applyFont="1" applyFill="1" applyBorder="1" applyAlignment="1">
      <alignment horizontal="left" vertical="center" wrapText="1"/>
    </xf>
    <xf numFmtId="3" fontId="66" fillId="12" borderId="5" xfId="1" applyNumberFormat="1" applyFont="1" applyFill="1" applyBorder="1" applyAlignment="1">
      <alignment vertical="center"/>
    </xf>
    <xf numFmtId="0" fontId="51" fillId="12" borderId="31" xfId="1" applyFont="1" applyFill="1" applyBorder="1" applyAlignment="1">
      <alignment horizontal="left" vertical="center" wrapText="1"/>
    </xf>
    <xf numFmtId="3" fontId="66" fillId="12" borderId="30" xfId="1" applyNumberFormat="1" applyFont="1" applyFill="1" applyBorder="1" applyAlignment="1">
      <alignment vertical="center"/>
    </xf>
    <xf numFmtId="3" fontId="48" fillId="6" borderId="23" xfId="1" applyNumberFormat="1" applyFont="1" applyFill="1" applyBorder="1" applyAlignment="1">
      <alignment horizontal="right" vertical="center" wrapText="1"/>
    </xf>
    <xf numFmtId="3" fontId="48" fillId="6" borderId="27" xfId="1" applyNumberFormat="1" applyFont="1" applyFill="1" applyBorder="1" applyAlignment="1">
      <alignment horizontal="right" vertical="center"/>
    </xf>
    <xf numFmtId="3" fontId="48" fillId="6" borderId="58" xfId="1" applyNumberFormat="1" applyFont="1" applyFill="1" applyBorder="1" applyAlignment="1">
      <alignment horizontal="right" vertical="center"/>
    </xf>
    <xf numFmtId="0" fontId="46" fillId="0" borderId="0" xfId="1" applyFont="1" applyAlignment="1">
      <alignment vertical="center"/>
    </xf>
    <xf numFmtId="0" fontId="51" fillId="0" borderId="22" xfId="1" applyFont="1" applyBorder="1" applyAlignment="1">
      <alignment vertical="center"/>
    </xf>
    <xf numFmtId="0" fontId="51" fillId="12" borderId="22" xfId="1" applyFont="1" applyFill="1" applyBorder="1" applyAlignment="1">
      <alignment vertical="center"/>
    </xf>
    <xf numFmtId="0" fontId="51" fillId="3" borderId="22" xfId="1" applyFont="1" applyFill="1" applyBorder="1" applyAlignment="1">
      <alignment vertical="center"/>
    </xf>
    <xf numFmtId="0" fontId="51" fillId="12" borderId="22" xfId="1" applyFont="1" applyFill="1" applyBorder="1" applyAlignment="1">
      <alignment vertical="center" wrapText="1"/>
    </xf>
    <xf numFmtId="0" fontId="51" fillId="6" borderId="26" xfId="1" applyFont="1" applyFill="1" applyBorder="1" applyAlignment="1">
      <alignment vertical="center"/>
    </xf>
    <xf numFmtId="0" fontId="51" fillId="6" borderId="22" xfId="1" applyFont="1" applyFill="1" applyBorder="1" applyAlignment="1">
      <alignment vertical="center"/>
    </xf>
    <xf numFmtId="0" fontId="51" fillId="6" borderId="46" xfId="1" applyFont="1" applyFill="1" applyBorder="1" applyAlignment="1">
      <alignment vertical="center"/>
    </xf>
    <xf numFmtId="3" fontId="66" fillId="3" borderId="5" xfId="1" quotePrefix="1" applyNumberFormat="1" applyFont="1" applyFill="1" applyBorder="1" applyAlignment="1">
      <alignment horizontal="right" vertical="center"/>
    </xf>
    <xf numFmtId="165" fontId="51" fillId="0" borderId="25" xfId="400" applyNumberFormat="1" applyFont="1" applyFill="1" applyBorder="1" applyAlignment="1">
      <alignment horizontal="right" vertical="center" wrapText="1"/>
    </xf>
    <xf numFmtId="165" fontId="51" fillId="3" borderId="5" xfId="400" applyNumberFormat="1" applyFont="1" applyFill="1" applyBorder="1" applyAlignment="1">
      <alignment horizontal="right" vertical="center" wrapText="1"/>
    </xf>
    <xf numFmtId="165" fontId="51" fillId="0" borderId="5" xfId="400" applyNumberFormat="1" applyFont="1" applyFill="1" applyBorder="1" applyAlignment="1">
      <alignment horizontal="right" vertical="center" wrapText="1"/>
    </xf>
    <xf numFmtId="165" fontId="51" fillId="6" borderId="25" xfId="400" applyNumberFormat="1" applyFont="1" applyFill="1" applyBorder="1" applyAlignment="1">
      <alignment horizontal="right" vertical="center" wrapText="1"/>
    </xf>
    <xf numFmtId="165" fontId="51" fillId="6" borderId="5" xfId="400" applyNumberFormat="1" applyFont="1" applyFill="1" applyBorder="1" applyAlignment="1">
      <alignment horizontal="right" vertical="center" wrapText="1"/>
    </xf>
    <xf numFmtId="3" fontId="51" fillId="6" borderId="2" xfId="0" applyNumberFormat="1" applyFont="1" applyFill="1" applyBorder="1" applyAlignment="1">
      <alignment horizontal="right" vertical="center" wrapText="1"/>
    </xf>
    <xf numFmtId="165" fontId="51" fillId="6" borderId="59" xfId="400" applyNumberFormat="1" applyFont="1" applyFill="1" applyBorder="1" applyAlignment="1">
      <alignment horizontal="right" vertical="center" wrapText="1"/>
    </xf>
    <xf numFmtId="165" fontId="51" fillId="6" borderId="59" xfId="400" applyNumberFormat="1" applyFont="1" applyFill="1" applyBorder="1" applyAlignment="1">
      <alignment vertical="center" wrapText="1"/>
    </xf>
    <xf numFmtId="165" fontId="51" fillId="3" borderId="30" xfId="400" applyNumberFormat="1" applyFont="1" applyFill="1" applyBorder="1" applyAlignment="1">
      <alignment vertical="center" wrapText="1"/>
    </xf>
    <xf numFmtId="2" fontId="48" fillId="0" borderId="9" xfId="0" applyNumberFormat="1" applyFont="1" applyBorder="1" applyAlignment="1">
      <alignment horizontal="right" vertical="center"/>
    </xf>
    <xf numFmtId="2" fontId="48" fillId="11" borderId="9" xfId="0" applyNumberFormat="1" applyFont="1" applyFill="1" applyBorder="1" applyAlignment="1">
      <alignment horizontal="right" vertical="center"/>
    </xf>
    <xf numFmtId="2" fontId="48" fillId="8" borderId="9" xfId="0" applyNumberFormat="1" applyFont="1" applyFill="1" applyBorder="1" applyAlignment="1">
      <alignment vertical="center"/>
    </xf>
    <xf numFmtId="165" fontId="48" fillId="0" borderId="12" xfId="0" applyNumberFormat="1" applyFont="1" applyBorder="1" applyAlignment="1">
      <alignment horizontal="right" vertical="center"/>
    </xf>
    <xf numFmtId="165" fontId="48" fillId="11" borderId="12" xfId="0" applyNumberFormat="1" applyFont="1" applyFill="1" applyBorder="1" applyAlignment="1">
      <alignment horizontal="right" vertical="center"/>
    </xf>
    <xf numFmtId="165" fontId="48" fillId="8" borderId="12" xfId="0" applyNumberFormat="1" applyFont="1" applyFill="1" applyBorder="1" applyAlignment="1">
      <alignment vertical="center"/>
    </xf>
    <xf numFmtId="0" fontId="58" fillId="9" borderId="4" xfId="0" applyFont="1" applyFill="1" applyBorder="1" applyAlignment="1">
      <alignment vertical="center"/>
    </xf>
    <xf numFmtId="0" fontId="48" fillId="0" borderId="46" xfId="0" applyFont="1" applyBorder="1" applyAlignment="1">
      <alignment vertical="center"/>
    </xf>
    <xf numFmtId="2" fontId="48" fillId="8" borderId="13" xfId="0" applyNumberFormat="1" applyFont="1" applyFill="1" applyBorder="1" applyAlignment="1">
      <alignment vertical="center"/>
    </xf>
    <xf numFmtId="165" fontId="48" fillId="8" borderId="4" xfId="0" applyNumberFormat="1" applyFont="1" applyFill="1" applyBorder="1" applyAlignment="1">
      <alignment vertical="center"/>
    </xf>
    <xf numFmtId="0" fontId="68" fillId="10" borderId="65" xfId="0" applyFont="1" applyFill="1" applyBorder="1" applyAlignment="1">
      <alignment horizontal="center" vertical="center"/>
    </xf>
    <xf numFmtId="2" fontId="68" fillId="7" borderId="33" xfId="397" applyNumberFormat="1" applyFont="1" applyFill="1" applyBorder="1" applyAlignment="1">
      <alignment horizontal="center" vertical="center" wrapText="1"/>
    </xf>
    <xf numFmtId="0" fontId="51" fillId="6" borderId="66" xfId="0" applyFont="1" applyFill="1" applyBorder="1" applyAlignment="1">
      <alignment vertical="center" wrapText="1"/>
    </xf>
    <xf numFmtId="3" fontId="51" fillId="6" borderId="70" xfId="5" applyNumberFormat="1" applyFont="1" applyFill="1" applyBorder="1" applyAlignment="1">
      <alignment horizontal="right" vertical="center" wrapText="1"/>
    </xf>
    <xf numFmtId="3" fontId="51" fillId="6" borderId="71" xfId="0" applyNumberFormat="1" applyFont="1" applyFill="1" applyBorder="1" applyAlignment="1">
      <alignment horizontal="right" vertical="center" wrapText="1"/>
    </xf>
    <xf numFmtId="3" fontId="51" fillId="6" borderId="66" xfId="5" applyNumberFormat="1" applyFont="1" applyFill="1" applyBorder="1" applyAlignment="1">
      <alignment horizontal="right" vertical="center" wrapText="1"/>
    </xf>
    <xf numFmtId="3" fontId="51" fillId="6" borderId="68" xfId="5" applyNumberFormat="1" applyFont="1" applyFill="1" applyBorder="1" applyAlignment="1">
      <alignment horizontal="right" vertical="center" wrapText="1"/>
    </xf>
    <xf numFmtId="3" fontId="51" fillId="6" borderId="47" xfId="0" applyNumberFormat="1" applyFont="1" applyFill="1" applyBorder="1" applyAlignment="1">
      <alignment horizontal="right" vertical="center" wrapText="1"/>
    </xf>
    <xf numFmtId="3" fontId="51" fillId="6" borderId="67" xfId="0" applyNumberFormat="1" applyFont="1" applyFill="1" applyBorder="1" applyAlignment="1">
      <alignment horizontal="right" vertical="center" wrapText="1"/>
    </xf>
    <xf numFmtId="0" fontId="68" fillId="0" borderId="0" xfId="0" applyFont="1" applyAlignment="1">
      <alignment vertical="center"/>
    </xf>
    <xf numFmtId="165" fontId="51" fillId="6" borderId="59" xfId="5" applyNumberFormat="1" applyFont="1" applyFill="1" applyBorder="1" applyAlignment="1">
      <alignment horizontal="right" vertical="center" wrapText="1"/>
    </xf>
    <xf numFmtId="168" fontId="51" fillId="6" borderId="59" xfId="5" applyNumberFormat="1" applyFont="1" applyFill="1" applyBorder="1" applyAlignment="1">
      <alignment horizontal="right" vertical="center" wrapText="1"/>
    </xf>
    <xf numFmtId="168" fontId="66" fillId="0" borderId="5" xfId="256" applyNumberFormat="1" applyFont="1" applyBorder="1" applyAlignment="1">
      <alignment horizontal="right" vertical="center"/>
    </xf>
    <xf numFmtId="168" fontId="66" fillId="3" borderId="12" xfId="256" applyNumberFormat="1" applyFont="1" applyFill="1" applyBorder="1" applyAlignment="1">
      <alignment horizontal="right" vertical="center"/>
    </xf>
    <xf numFmtId="168" fontId="66" fillId="0" borderId="12" xfId="256" applyNumberFormat="1" applyFont="1" applyBorder="1" applyAlignment="1">
      <alignment horizontal="right" vertical="center"/>
    </xf>
    <xf numFmtId="168" fontId="66" fillId="3" borderId="11" xfId="256" applyNumberFormat="1" applyFont="1" applyFill="1" applyBorder="1" applyAlignment="1">
      <alignment horizontal="right" vertical="center"/>
    </xf>
    <xf numFmtId="168" fontId="66" fillId="6" borderId="12" xfId="256" applyNumberFormat="1" applyFont="1" applyFill="1" applyBorder="1" applyAlignment="1">
      <alignment horizontal="right" vertical="center"/>
    </xf>
    <xf numFmtId="168" fontId="66" fillId="6" borderId="4" xfId="256" applyNumberFormat="1" applyFont="1" applyFill="1" applyBorder="1" applyAlignment="1">
      <alignment horizontal="right" vertical="center"/>
    </xf>
    <xf numFmtId="0" fontId="44" fillId="0" borderId="0" xfId="276" applyFont="1" applyAlignment="1">
      <alignment vertical="center"/>
    </xf>
    <xf numFmtId="165" fontId="48" fillId="0" borderId="12" xfId="0" applyNumberFormat="1" applyFont="1" applyBorder="1" applyAlignment="1">
      <alignment vertical="center"/>
    </xf>
    <xf numFmtId="165" fontId="48" fillId="11" borderId="12" xfId="0" applyNumberFormat="1" applyFont="1" applyFill="1" applyBorder="1" applyAlignment="1">
      <alignment vertical="center"/>
    </xf>
    <xf numFmtId="165" fontId="48" fillId="11" borderId="11" xfId="0" applyNumberFormat="1" applyFont="1" applyFill="1" applyBorder="1" applyAlignment="1">
      <alignment vertical="center"/>
    </xf>
    <xf numFmtId="0" fontId="51" fillId="0" borderId="24" xfId="1" applyFont="1" applyBorder="1" applyAlignment="1">
      <alignment horizontal="left" vertical="center" wrapText="1"/>
    </xf>
    <xf numFmtId="0" fontId="51" fillId="3" borderId="21" xfId="1" applyFont="1" applyFill="1" applyBorder="1" applyAlignment="1">
      <alignment horizontal="left" vertical="center" wrapText="1"/>
    </xf>
    <xf numFmtId="0" fontId="51" fillId="0" borderId="21" xfId="1" applyFont="1" applyBorder="1" applyAlignment="1">
      <alignment horizontal="left" vertical="center" wrapText="1"/>
    </xf>
    <xf numFmtId="0" fontId="51" fillId="6" borderId="26" xfId="1" applyFont="1" applyFill="1" applyBorder="1" applyAlignment="1">
      <alignment horizontal="left" vertical="center" wrapText="1"/>
    </xf>
    <xf numFmtId="0" fontId="51" fillId="6" borderId="22" xfId="1" applyFont="1" applyFill="1" applyBorder="1" applyAlignment="1">
      <alignment horizontal="left" vertical="center" wrapText="1"/>
    </xf>
    <xf numFmtId="0" fontId="51" fillId="6" borderId="46" xfId="1" applyFont="1" applyFill="1" applyBorder="1" applyAlignment="1">
      <alignment horizontal="left" vertical="center" wrapText="1"/>
    </xf>
    <xf numFmtId="3" fontId="66" fillId="0" borderId="0" xfId="0" applyNumberFormat="1" applyFont="1" applyAlignment="1">
      <alignment vertical="center"/>
    </xf>
    <xf numFmtId="3" fontId="51" fillId="0" borderId="9" xfId="1" applyNumberFormat="1" applyFont="1" applyBorder="1" applyAlignment="1">
      <alignment horizontal="right" vertical="center" wrapText="1"/>
    </xf>
    <xf numFmtId="3" fontId="51" fillId="3" borderId="9" xfId="1" applyNumberFormat="1" applyFont="1" applyFill="1" applyBorder="1" applyAlignment="1">
      <alignment horizontal="right" vertical="center" wrapText="1"/>
    </xf>
    <xf numFmtId="3" fontId="51" fillId="3" borderId="22" xfId="1" applyNumberFormat="1" applyFont="1" applyFill="1" applyBorder="1" applyAlignment="1">
      <alignment horizontal="right" vertical="center" wrapText="1"/>
    </xf>
    <xf numFmtId="3" fontId="51" fillId="0" borderId="22" xfId="1" applyNumberFormat="1" applyFont="1" applyBorder="1" applyAlignment="1">
      <alignment horizontal="right" vertical="center" wrapText="1"/>
    </xf>
    <xf numFmtId="0" fontId="40" fillId="5" borderId="7" xfId="0" applyFont="1" applyFill="1" applyBorder="1" applyAlignment="1">
      <alignment vertical="center" wrapText="1"/>
    </xf>
    <xf numFmtId="0" fontId="40" fillId="3" borderId="59" xfId="0" applyFont="1" applyFill="1" applyBorder="1" applyAlignment="1">
      <alignment horizontal="center" vertical="center"/>
    </xf>
    <xf numFmtId="0" fontId="40" fillId="5" borderId="59" xfId="0" applyFont="1" applyFill="1" applyBorder="1" applyAlignment="1">
      <alignment horizontal="center" vertical="center"/>
    </xf>
    <xf numFmtId="0" fontId="40" fillId="3" borderId="59" xfId="0" applyFont="1" applyFill="1" applyBorder="1" applyAlignment="1">
      <alignment vertical="center"/>
    </xf>
    <xf numFmtId="0" fontId="40" fillId="5" borderId="59" xfId="0" applyFont="1" applyFill="1" applyBorder="1" applyAlignment="1">
      <alignment vertical="center"/>
    </xf>
    <xf numFmtId="0" fontId="40" fillId="3" borderId="13" xfId="0" applyFont="1" applyFill="1" applyBorder="1" applyAlignment="1">
      <alignment horizontal="center" vertical="center"/>
    </xf>
    <xf numFmtId="0" fontId="40" fillId="5" borderId="13" xfId="0" applyFont="1" applyFill="1" applyBorder="1" applyAlignment="1">
      <alignment horizontal="center" vertical="center"/>
    </xf>
    <xf numFmtId="0" fontId="76" fillId="0" borderId="0" xfId="276" applyFont="1" applyAlignment="1">
      <alignment vertical="center"/>
    </xf>
    <xf numFmtId="0" fontId="39" fillId="3" borderId="8" xfId="0" applyFont="1" applyFill="1" applyBorder="1" applyAlignment="1">
      <alignment horizontal="center" vertical="center" wrapText="1"/>
    </xf>
    <xf numFmtId="0" fontId="39" fillId="3" borderId="13" xfId="0" applyFont="1" applyFill="1" applyBorder="1" applyAlignment="1">
      <alignment horizontal="center" vertical="center" wrapText="1"/>
    </xf>
    <xf numFmtId="0" fontId="39" fillId="3" borderId="59" xfId="0" applyFont="1" applyFill="1" applyBorder="1" applyAlignment="1">
      <alignment horizontal="center" vertical="center" wrapText="1"/>
    </xf>
    <xf numFmtId="49" fontId="39" fillId="3" borderId="5" xfId="0" applyNumberFormat="1" applyFont="1" applyFill="1" applyBorder="1" applyAlignment="1">
      <alignment horizontal="left" vertical="center" wrapText="1"/>
    </xf>
    <xf numFmtId="0" fontId="39" fillId="3" borderId="5" xfId="0" applyFont="1" applyFill="1" applyBorder="1" applyAlignment="1">
      <alignment horizontal="center" vertical="center" wrapText="1"/>
    </xf>
    <xf numFmtId="49" fontId="39" fillId="3" borderId="7" xfId="0" applyNumberFormat="1" applyFont="1" applyFill="1" applyBorder="1" applyAlignment="1">
      <alignment horizontal="left" vertical="center" wrapText="1"/>
    </xf>
    <xf numFmtId="49" fontId="39" fillId="3" borderId="59" xfId="0" applyNumberFormat="1" applyFont="1" applyFill="1" applyBorder="1" applyAlignment="1">
      <alignment horizontal="left" vertical="center" wrapText="1"/>
    </xf>
    <xf numFmtId="49" fontId="39" fillId="5" borderId="5" xfId="0" applyNumberFormat="1" applyFont="1" applyFill="1" applyBorder="1" applyAlignment="1">
      <alignment horizontal="left" vertical="center" wrapText="1"/>
    </xf>
    <xf numFmtId="49" fontId="39" fillId="5" borderId="59" xfId="0" applyNumberFormat="1" applyFont="1" applyFill="1" applyBorder="1" applyAlignment="1">
      <alignment horizontal="left" vertical="center" wrapText="1"/>
    </xf>
    <xf numFmtId="49" fontId="39" fillId="3" borderId="8" xfId="0" applyNumberFormat="1" applyFont="1" applyFill="1" applyBorder="1" applyAlignment="1">
      <alignment horizontal="left" vertical="center" wrapText="1"/>
    </xf>
    <xf numFmtId="49" fontId="39" fillId="5" borderId="8" xfId="0" applyNumberFormat="1" applyFont="1" applyFill="1" applyBorder="1" applyAlignment="1">
      <alignment horizontal="left" vertical="center" wrapText="1"/>
    </xf>
    <xf numFmtId="0" fontId="39" fillId="5" borderId="5" xfId="0" applyFont="1" applyFill="1" applyBorder="1" applyAlignment="1">
      <alignment horizontal="center" vertical="center" wrapText="1"/>
    </xf>
    <xf numFmtId="0" fontId="39" fillId="5" borderId="9" xfId="0" applyFont="1" applyFill="1" applyBorder="1" applyAlignment="1">
      <alignment horizontal="center" vertical="center" wrapText="1"/>
    </xf>
    <xf numFmtId="0" fontId="39" fillId="3" borderId="9" xfId="0" applyFont="1" applyFill="1" applyBorder="1" applyAlignment="1">
      <alignment horizontal="center" vertical="center" wrapText="1"/>
    </xf>
    <xf numFmtId="0" fontId="39" fillId="5" borderId="59" xfId="0" applyFont="1" applyFill="1" applyBorder="1" applyAlignment="1">
      <alignment horizontal="center" vertical="center" wrapText="1"/>
    </xf>
    <xf numFmtId="0" fontId="39" fillId="5" borderId="13" xfId="0" applyFont="1" applyFill="1" applyBorder="1" applyAlignment="1">
      <alignment horizontal="center" vertical="center" wrapText="1"/>
    </xf>
    <xf numFmtId="49" fontId="39" fillId="3" borderId="5" xfId="0" applyNumberFormat="1" applyFont="1" applyFill="1" applyBorder="1" applyAlignment="1">
      <alignment horizontal="center" vertical="center" wrapText="1"/>
    </xf>
    <xf numFmtId="49" fontId="39" fillId="6" borderId="8" xfId="0" applyNumberFormat="1" applyFont="1" applyFill="1" applyBorder="1" applyAlignment="1">
      <alignment horizontal="center" vertical="center" wrapText="1"/>
    </xf>
    <xf numFmtId="0" fontId="39" fillId="6" borderId="8" xfId="0" applyFont="1" applyFill="1" applyBorder="1" applyAlignment="1">
      <alignment horizontal="center" vertical="center" wrapText="1"/>
    </xf>
    <xf numFmtId="0" fontId="39" fillId="6" borderId="50" xfId="0" applyFont="1" applyFill="1" applyBorder="1" applyAlignment="1">
      <alignment horizontal="center" vertical="center" wrapText="1"/>
    </xf>
    <xf numFmtId="0" fontId="39" fillId="5" borderId="7" xfId="0" applyFont="1" applyFill="1" applyBorder="1" applyAlignment="1">
      <alignment horizontal="center" vertical="center" wrapText="1"/>
    </xf>
    <xf numFmtId="0" fontId="39" fillId="5" borderId="53" xfId="0" applyFont="1" applyFill="1" applyBorder="1" applyAlignment="1">
      <alignment horizontal="center" vertical="center" wrapText="1"/>
    </xf>
    <xf numFmtId="0" fontId="39" fillId="5" borderId="8" xfId="0" applyFont="1" applyFill="1" applyBorder="1" applyAlignment="1">
      <alignment horizontal="center" vertical="center" wrapText="1"/>
    </xf>
    <xf numFmtId="0" fontId="39" fillId="5" borderId="50" xfId="0" applyFont="1" applyFill="1" applyBorder="1" applyAlignment="1">
      <alignment horizontal="center" vertical="center" wrapText="1"/>
    </xf>
    <xf numFmtId="0" fontId="60" fillId="0" borderId="0" xfId="144" applyFont="1" applyAlignment="1">
      <alignment horizontal="left" vertical="center" wrapText="1"/>
    </xf>
    <xf numFmtId="0" fontId="60" fillId="0" borderId="0" xfId="143" applyFont="1" applyAlignment="1">
      <alignment horizontal="left" vertical="center" wrapText="1"/>
    </xf>
    <xf numFmtId="167" fontId="61" fillId="0" borderId="27" xfId="401" applyNumberFormat="1" applyFont="1" applyBorder="1" applyAlignment="1">
      <alignment horizontal="right" vertical="center"/>
    </xf>
    <xf numFmtId="0" fontId="60" fillId="0" borderId="0" xfId="145" applyFont="1" applyAlignment="1">
      <alignment horizontal="left" vertical="center" wrapText="1"/>
    </xf>
    <xf numFmtId="0" fontId="39" fillId="0" borderId="0" xfId="402" applyFont="1" applyAlignment="1">
      <alignment vertical="center"/>
    </xf>
    <xf numFmtId="0" fontId="60" fillId="0" borderId="0" xfId="147" applyFont="1" applyAlignment="1">
      <alignment horizontal="left" vertical="center" wrapText="1"/>
    </xf>
    <xf numFmtId="167" fontId="61" fillId="0" borderId="0" xfId="140" applyNumberFormat="1" applyFont="1" applyAlignment="1">
      <alignment horizontal="right" vertical="center"/>
    </xf>
    <xf numFmtId="0" fontId="60" fillId="0" borderId="0" xfId="146" applyFont="1" applyAlignment="1">
      <alignment horizontal="left" vertical="center" wrapText="1"/>
    </xf>
    <xf numFmtId="167" fontId="61" fillId="0" borderId="0" xfId="141" applyNumberFormat="1" applyFont="1" applyAlignment="1">
      <alignment horizontal="right" vertical="center"/>
    </xf>
    <xf numFmtId="0" fontId="60" fillId="0" borderId="0" xfId="148" applyFont="1" applyAlignment="1">
      <alignment horizontal="left" vertical="center" wrapText="1"/>
    </xf>
    <xf numFmtId="167" fontId="61" fillId="0" borderId="0" xfId="142" applyNumberFormat="1" applyFont="1" applyAlignment="1">
      <alignment horizontal="right" vertical="center"/>
    </xf>
    <xf numFmtId="0" fontId="42" fillId="0" borderId="0" xfId="277" applyFont="1" applyAlignment="1">
      <alignment vertical="center"/>
    </xf>
    <xf numFmtId="165" fontId="51" fillId="0" borderId="26" xfId="1" applyNumberFormat="1" applyFont="1" applyBorder="1" applyAlignment="1">
      <alignment horizontal="right" vertical="center" wrapText="1"/>
    </xf>
    <xf numFmtId="165" fontId="51" fillId="0" borderId="0" xfId="1" applyNumberFormat="1" applyFont="1" applyAlignment="1">
      <alignment horizontal="right" vertical="center" wrapText="1"/>
    </xf>
    <xf numFmtId="165" fontId="51" fillId="3" borderId="22" xfId="1" applyNumberFormat="1" applyFont="1" applyFill="1" applyBorder="1" applyAlignment="1">
      <alignment horizontal="right" vertical="center" wrapText="1"/>
    </xf>
    <xf numFmtId="165" fontId="51" fillId="3" borderId="0" xfId="1" applyNumberFormat="1" applyFont="1" applyFill="1" applyAlignment="1">
      <alignment horizontal="right" vertical="center" wrapText="1"/>
    </xf>
    <xf numFmtId="165" fontId="51" fillId="0" borderId="22" xfId="1" applyNumberFormat="1" applyFont="1" applyBorder="1" applyAlignment="1">
      <alignment horizontal="right" vertical="center" wrapText="1"/>
    </xf>
    <xf numFmtId="168" fontId="51" fillId="0" borderId="22" xfId="1" applyNumberFormat="1" applyFont="1" applyBorder="1" applyAlignment="1">
      <alignment horizontal="right" vertical="center" wrapText="1"/>
    </xf>
    <xf numFmtId="168" fontId="51" fillId="3" borderId="22" xfId="1" applyNumberFormat="1" applyFont="1" applyFill="1" applyBorder="1" applyAlignment="1">
      <alignment horizontal="right" vertical="center" wrapText="1"/>
    </xf>
    <xf numFmtId="167" fontId="61" fillId="0" borderId="19" xfId="401" applyNumberFormat="1" applyFont="1" applyBorder="1" applyAlignment="1">
      <alignment horizontal="right" vertical="center"/>
    </xf>
    <xf numFmtId="168" fontId="51" fillId="3" borderId="31" xfId="1" applyNumberFormat="1" applyFont="1" applyFill="1" applyBorder="1" applyAlignment="1">
      <alignment horizontal="right" vertical="center" wrapText="1"/>
    </xf>
    <xf numFmtId="165" fontId="51" fillId="6" borderId="34" xfId="1" applyNumberFormat="1" applyFont="1" applyFill="1" applyBorder="1" applyAlignment="1">
      <alignment horizontal="right" vertical="center" wrapText="1"/>
    </xf>
    <xf numFmtId="3" fontId="51" fillId="6" borderId="34" xfId="1" applyNumberFormat="1" applyFont="1" applyFill="1" applyBorder="1" applyAlignment="1">
      <alignment horizontal="right" vertical="center" wrapText="1"/>
    </xf>
    <xf numFmtId="165" fontId="51" fillId="6" borderId="0" xfId="1" applyNumberFormat="1" applyFont="1" applyFill="1" applyAlignment="1">
      <alignment horizontal="right" vertical="center" wrapText="1"/>
    </xf>
    <xf numFmtId="3" fontId="51" fillId="6" borderId="0" xfId="1" applyNumberFormat="1" applyFont="1" applyFill="1" applyAlignment="1">
      <alignment horizontal="right" vertical="center" wrapText="1"/>
    </xf>
    <xf numFmtId="165" fontId="51" fillId="6" borderId="57" xfId="1" applyNumberFormat="1" applyFont="1" applyFill="1" applyBorder="1" applyAlignment="1">
      <alignment horizontal="right" vertical="center" wrapText="1"/>
    </xf>
    <xf numFmtId="3" fontId="51" fillId="6" borderId="58" xfId="277" applyNumberFormat="1" applyFont="1" applyFill="1" applyBorder="1" applyAlignment="1">
      <alignment horizontal="right" vertical="center" wrapText="1"/>
    </xf>
    <xf numFmtId="165" fontId="51" fillId="6" borderId="2" xfId="1" applyNumberFormat="1" applyFont="1" applyFill="1" applyBorder="1" applyAlignment="1">
      <alignment horizontal="right" vertical="center" wrapText="1"/>
    </xf>
    <xf numFmtId="3" fontId="51" fillId="6" borderId="2" xfId="1" applyNumberFormat="1" applyFont="1" applyFill="1" applyBorder="1" applyAlignment="1">
      <alignment horizontal="right" vertical="center" wrapText="1"/>
    </xf>
    <xf numFmtId="0" fontId="54" fillId="0" borderId="0" xfId="277" applyFont="1" applyAlignment="1">
      <alignment horizontal="left" vertical="center" wrapText="1"/>
    </xf>
    <xf numFmtId="3" fontId="51" fillId="0" borderId="0" xfId="277" applyNumberFormat="1" applyFont="1" applyAlignment="1">
      <alignment horizontal="right" vertical="center" wrapText="1"/>
    </xf>
    <xf numFmtId="3" fontId="51" fillId="3" borderId="0" xfId="277" applyNumberFormat="1" applyFont="1" applyFill="1" applyAlignment="1">
      <alignment horizontal="right" vertical="center" wrapText="1"/>
    </xf>
    <xf numFmtId="3" fontId="51" fillId="3" borderId="31" xfId="1" applyNumberFormat="1" applyFont="1" applyFill="1" applyBorder="1" applyAlignment="1">
      <alignment horizontal="right" vertical="center" wrapText="1"/>
    </xf>
    <xf numFmtId="165" fontId="51" fillId="0" borderId="35" xfId="1" applyNumberFormat="1" applyFont="1" applyBorder="1" applyAlignment="1">
      <alignment horizontal="right" vertical="center" wrapText="1"/>
    </xf>
    <xf numFmtId="165" fontId="51" fillId="3" borderId="12" xfId="1" applyNumberFormat="1" applyFont="1" applyFill="1" applyBorder="1" applyAlignment="1">
      <alignment horizontal="right" vertical="center" wrapText="1"/>
    </xf>
    <xf numFmtId="165" fontId="51" fillId="0" borderId="12" xfId="1" applyNumberFormat="1" applyFont="1" applyBorder="1" applyAlignment="1">
      <alignment horizontal="right" vertical="center" wrapText="1"/>
    </xf>
    <xf numFmtId="165" fontId="51" fillId="6" borderId="35" xfId="1" applyNumberFormat="1" applyFont="1" applyFill="1" applyBorder="1" applyAlignment="1">
      <alignment horizontal="right" vertical="center" wrapText="1"/>
    </xf>
    <xf numFmtId="165" fontId="51" fillId="6" borderId="12" xfId="1" applyNumberFormat="1" applyFont="1" applyFill="1" applyBorder="1" applyAlignment="1">
      <alignment horizontal="right" vertical="center" wrapText="1"/>
    </xf>
    <xf numFmtId="0" fontId="10" fillId="0" borderId="0" xfId="0" applyFont="1" applyAlignment="1">
      <alignment vertical="center"/>
    </xf>
    <xf numFmtId="0" fontId="10" fillId="0" borderId="0" xfId="0" applyFont="1" applyAlignment="1">
      <alignment vertical="center" wrapText="1"/>
    </xf>
    <xf numFmtId="172" fontId="48" fillId="0" borderId="12" xfId="0" applyNumberFormat="1" applyFont="1" applyBorder="1" applyAlignment="1">
      <alignment horizontal="right" vertical="center"/>
    </xf>
    <xf numFmtId="172" fontId="48" fillId="11" borderId="12" xfId="0" applyNumberFormat="1" applyFont="1" applyFill="1" applyBorder="1" applyAlignment="1">
      <alignment horizontal="right" vertical="center"/>
    </xf>
    <xf numFmtId="172" fontId="48" fillId="8" borderId="12" xfId="0" applyNumberFormat="1" applyFont="1" applyFill="1" applyBorder="1" applyAlignment="1">
      <alignment horizontal="right" vertical="center"/>
    </xf>
    <xf numFmtId="172" fontId="48" fillId="8" borderId="4" xfId="0" applyNumberFormat="1" applyFont="1" applyFill="1" applyBorder="1" applyAlignment="1">
      <alignment horizontal="right" vertical="center"/>
    </xf>
    <xf numFmtId="172" fontId="48" fillId="11" borderId="11" xfId="0" applyNumberFormat="1" applyFont="1" applyFill="1" applyBorder="1" applyAlignment="1">
      <alignment horizontal="right" vertical="center"/>
    </xf>
    <xf numFmtId="0" fontId="10" fillId="0" borderId="0" xfId="399" applyFont="1" applyAlignment="1">
      <alignment vertical="center"/>
    </xf>
    <xf numFmtId="171" fontId="48" fillId="11" borderId="12" xfId="0" applyNumberFormat="1" applyFont="1" applyFill="1" applyBorder="1" applyAlignment="1">
      <alignment horizontal="right" vertical="center"/>
    </xf>
    <xf numFmtId="171" fontId="48" fillId="0" borderId="12" xfId="0" applyNumberFormat="1" applyFont="1" applyBorder="1" applyAlignment="1">
      <alignment horizontal="right" vertical="center"/>
    </xf>
    <xf numFmtId="171" fontId="48" fillId="11" borderId="11" xfId="0" applyNumberFormat="1" applyFont="1" applyFill="1" applyBorder="1" applyAlignment="1">
      <alignment horizontal="right" vertical="center"/>
    </xf>
    <xf numFmtId="171" fontId="48" fillId="8" borderId="12" xfId="0" applyNumberFormat="1" applyFont="1" applyFill="1" applyBorder="1" applyAlignment="1">
      <alignment horizontal="right" vertical="center"/>
    </xf>
    <xf numFmtId="171" fontId="48" fillId="8" borderId="4" xfId="0" applyNumberFormat="1" applyFont="1" applyFill="1" applyBorder="1" applyAlignment="1">
      <alignment horizontal="right" vertical="center"/>
    </xf>
    <xf numFmtId="1" fontId="10" fillId="11" borderId="12" xfId="0" applyNumberFormat="1" applyFont="1" applyFill="1" applyBorder="1" applyAlignment="1">
      <alignment horizontal="right" vertical="center"/>
    </xf>
    <xf numFmtId="2" fontId="48" fillId="0" borderId="9" xfId="0" applyNumberFormat="1" applyFont="1" applyBorder="1" applyAlignment="1">
      <alignment vertical="center"/>
    </xf>
    <xf numFmtId="172" fontId="48" fillId="0" borderId="12" xfId="0" applyNumberFormat="1" applyFont="1" applyBorder="1" applyAlignment="1">
      <alignment vertical="center"/>
    </xf>
    <xf numFmtId="2" fontId="48" fillId="11" borderId="9" xfId="0" applyNumberFormat="1" applyFont="1" applyFill="1" applyBorder="1" applyAlignment="1">
      <alignment vertical="center"/>
    </xf>
    <xf numFmtId="172" fontId="48" fillId="11" borderId="12" xfId="0" applyNumberFormat="1" applyFont="1" applyFill="1" applyBorder="1" applyAlignment="1">
      <alignment vertical="center"/>
    </xf>
    <xf numFmtId="2" fontId="48" fillId="11" borderId="10" xfId="0" applyNumberFormat="1" applyFont="1" applyFill="1" applyBorder="1" applyAlignment="1">
      <alignment vertical="center"/>
    </xf>
    <xf numFmtId="172" fontId="48" fillId="8" borderId="12" xfId="0" applyNumberFormat="1" applyFont="1" applyFill="1" applyBorder="1" applyAlignment="1">
      <alignment vertical="center"/>
    </xf>
    <xf numFmtId="172" fontId="48" fillId="8" borderId="4" xfId="0" applyNumberFormat="1" applyFont="1" applyFill="1" applyBorder="1" applyAlignment="1">
      <alignment vertical="center"/>
    </xf>
    <xf numFmtId="2" fontId="48" fillId="0" borderId="13" xfId="0" applyNumberFormat="1" applyFont="1" applyBorder="1" applyAlignment="1">
      <alignment vertical="center"/>
    </xf>
    <xf numFmtId="165" fontId="10" fillId="0" borderId="12" xfId="0" applyNumberFormat="1" applyFont="1" applyBorder="1" applyAlignment="1">
      <alignment horizontal="right" vertical="center"/>
    </xf>
    <xf numFmtId="0" fontId="58" fillId="9" borderId="51" xfId="0" applyFont="1" applyFill="1" applyBorder="1" applyAlignment="1">
      <alignment vertical="center"/>
    </xf>
    <xf numFmtId="0" fontId="68" fillId="9" borderId="31" xfId="0" applyFont="1" applyFill="1" applyBorder="1" applyAlignment="1">
      <alignment vertical="center"/>
    </xf>
    <xf numFmtId="165" fontId="48" fillId="0" borderId="4" xfId="0" applyNumberFormat="1" applyFont="1" applyBorder="1" applyAlignment="1">
      <alignment vertical="center"/>
    </xf>
    <xf numFmtId="0" fontId="48" fillId="11" borderId="46" xfId="0" applyFont="1" applyFill="1" applyBorder="1" applyAlignment="1">
      <alignment vertical="center"/>
    </xf>
    <xf numFmtId="1" fontId="48" fillId="11" borderId="4" xfId="0" applyNumberFormat="1" applyFont="1" applyFill="1" applyBorder="1" applyAlignment="1">
      <alignment vertical="center"/>
    </xf>
    <xf numFmtId="2" fontId="48" fillId="11" borderId="4" xfId="0" applyNumberFormat="1" applyFont="1" applyFill="1" applyBorder="1" applyAlignment="1">
      <alignment vertical="center"/>
    </xf>
    <xf numFmtId="166" fontId="48" fillId="11" borderId="13" xfId="0" applyNumberFormat="1" applyFont="1" applyFill="1" applyBorder="1" applyAlignment="1">
      <alignment vertical="center"/>
    </xf>
    <xf numFmtId="166" fontId="48" fillId="11" borderId="4" xfId="0" applyNumberFormat="1" applyFont="1" applyFill="1" applyBorder="1" applyAlignment="1">
      <alignment vertical="center"/>
    </xf>
    <xf numFmtId="1" fontId="68" fillId="0" borderId="12" xfId="0" applyNumberFormat="1" applyFont="1" applyBorder="1" applyAlignment="1">
      <alignment horizontal="right" vertical="center"/>
    </xf>
    <xf numFmtId="1" fontId="48" fillId="8" borderId="12" xfId="0" applyNumberFormat="1" applyFont="1" applyFill="1" applyBorder="1" applyAlignment="1">
      <alignment horizontal="right" vertical="center"/>
    </xf>
    <xf numFmtId="2" fontId="48" fillId="8" borderId="12" xfId="0" applyNumberFormat="1" applyFont="1" applyFill="1" applyBorder="1" applyAlignment="1">
      <alignment horizontal="right" vertical="center"/>
    </xf>
    <xf numFmtId="166" fontId="48" fillId="8" borderId="9" xfId="0" applyNumberFormat="1" applyFont="1" applyFill="1" applyBorder="1" applyAlignment="1">
      <alignment horizontal="right" vertical="center"/>
    </xf>
    <xf numFmtId="166" fontId="48" fillId="8" borderId="12" xfId="0" applyNumberFormat="1" applyFont="1" applyFill="1" applyBorder="1" applyAlignment="1">
      <alignment horizontal="right" vertical="center"/>
    </xf>
    <xf numFmtId="1" fontId="48" fillId="8" borderId="4" xfId="0" applyNumberFormat="1" applyFont="1" applyFill="1" applyBorder="1" applyAlignment="1">
      <alignment horizontal="right" vertical="center"/>
    </xf>
    <xf numFmtId="2" fontId="48" fillId="8" borderId="4" xfId="0" applyNumberFormat="1" applyFont="1" applyFill="1" applyBorder="1" applyAlignment="1">
      <alignment horizontal="right" vertical="center"/>
    </xf>
    <xf numFmtId="166" fontId="48" fillId="8" borderId="13" xfId="0" applyNumberFormat="1" applyFont="1" applyFill="1" applyBorder="1" applyAlignment="1">
      <alignment horizontal="right" vertical="center"/>
    </xf>
    <xf numFmtId="166" fontId="48" fillId="8" borderId="4" xfId="0" applyNumberFormat="1" applyFont="1" applyFill="1" applyBorder="1" applyAlignment="1">
      <alignment horizontal="right" vertical="center"/>
    </xf>
    <xf numFmtId="0" fontId="48" fillId="8" borderId="66" xfId="0" applyFont="1" applyFill="1" applyBorder="1" applyAlignment="1">
      <alignment vertical="center"/>
    </xf>
    <xf numFmtId="1" fontId="48" fillId="8" borderId="67" xfId="0" applyNumberFormat="1" applyFont="1" applyFill="1" applyBorder="1" applyAlignment="1">
      <alignment vertical="center"/>
    </xf>
    <xf numFmtId="2" fontId="48" fillId="8" borderId="67" xfId="0" applyNumberFormat="1" applyFont="1" applyFill="1" applyBorder="1" applyAlignment="1">
      <alignment vertical="center"/>
    </xf>
    <xf numFmtId="166" fontId="48" fillId="8" borderId="47" xfId="0" applyNumberFormat="1" applyFont="1" applyFill="1" applyBorder="1" applyAlignment="1">
      <alignment vertical="center"/>
    </xf>
    <xf numFmtId="166" fontId="48" fillId="8" borderId="67" xfId="0" applyNumberFormat="1" applyFont="1" applyFill="1" applyBorder="1" applyAlignment="1">
      <alignment vertical="center"/>
    </xf>
    <xf numFmtId="166" fontId="48" fillId="0" borderId="25" xfId="0" applyNumberFormat="1" applyFont="1" applyBorder="1" applyAlignment="1">
      <alignment vertical="center"/>
    </xf>
    <xf numFmtId="166" fontId="48" fillId="11" borderId="5" xfId="0" applyNumberFormat="1" applyFont="1" applyFill="1" applyBorder="1" applyAlignment="1">
      <alignment vertical="center"/>
    </xf>
    <xf numFmtId="166" fontId="48" fillId="0" borderId="59" xfId="0" applyNumberFormat="1" applyFont="1" applyBorder="1" applyAlignment="1">
      <alignment vertical="center"/>
    </xf>
    <xf numFmtId="166" fontId="48" fillId="0" borderId="5" xfId="0" applyNumberFormat="1" applyFont="1" applyBorder="1" applyAlignment="1">
      <alignment vertical="center"/>
    </xf>
    <xf numFmtId="166" fontId="48" fillId="11" borderId="30" xfId="0" applyNumberFormat="1" applyFont="1" applyFill="1" applyBorder="1" applyAlignment="1">
      <alignment vertical="center"/>
    </xf>
    <xf numFmtId="166" fontId="48" fillId="8" borderId="68" xfId="0" applyNumberFormat="1" applyFont="1" applyFill="1" applyBorder="1" applyAlignment="1">
      <alignment vertical="center"/>
    </xf>
    <xf numFmtId="0" fontId="48" fillId="11" borderId="31" xfId="0" applyFont="1" applyFill="1" applyBorder="1" applyAlignment="1">
      <alignment vertical="center" wrapText="1"/>
    </xf>
    <xf numFmtId="49" fontId="39" fillId="6" borderId="59" xfId="0" applyNumberFormat="1" applyFont="1" applyFill="1" applyBorder="1" applyAlignment="1">
      <alignment horizontal="left" vertical="center" wrapText="1"/>
    </xf>
    <xf numFmtId="0" fontId="39" fillId="6" borderId="59" xfId="0" applyFont="1" applyFill="1" applyBorder="1" applyAlignment="1">
      <alignment horizontal="center" vertical="center" wrapText="1"/>
    </xf>
    <xf numFmtId="0" fontId="39" fillId="6" borderId="13" xfId="0" applyFont="1" applyFill="1" applyBorder="1" applyAlignment="1">
      <alignment horizontal="center" vertical="center" wrapText="1"/>
    </xf>
    <xf numFmtId="2" fontId="68" fillId="7" borderId="20" xfId="277" applyNumberFormat="1" applyFont="1" applyFill="1" applyBorder="1" applyAlignment="1">
      <alignment horizontal="center" vertical="center" wrapText="1"/>
    </xf>
    <xf numFmtId="0" fontId="68" fillId="7" borderId="33" xfId="277" applyFont="1" applyFill="1" applyBorder="1" applyAlignment="1">
      <alignment horizontal="center" vertical="center" wrapText="1"/>
    </xf>
    <xf numFmtId="0" fontId="68" fillId="7" borderId="20" xfId="277" applyFont="1" applyFill="1" applyBorder="1" applyAlignment="1">
      <alignment horizontal="center" vertical="center" wrapText="1"/>
    </xf>
    <xf numFmtId="10" fontId="68" fillId="7" borderId="10" xfId="277" applyNumberFormat="1" applyFont="1" applyFill="1" applyBorder="1" applyAlignment="1">
      <alignment horizontal="center" vertical="center" wrapText="1"/>
    </xf>
    <xf numFmtId="0" fontId="76" fillId="0" borderId="0" xfId="697" applyAlignment="1">
      <alignment vertical="center"/>
    </xf>
    <xf numFmtId="0" fontId="77" fillId="0" borderId="0" xfId="0" applyFont="1" applyAlignment="1">
      <alignment vertical="center"/>
    </xf>
    <xf numFmtId="165" fontId="51" fillId="0" borderId="26" xfId="0" applyNumberFormat="1" applyFont="1" applyBorder="1" applyAlignment="1">
      <alignment horizontal="right" vertical="center" wrapText="1"/>
    </xf>
    <xf numFmtId="165" fontId="51" fillId="3" borderId="22" xfId="0" applyNumberFormat="1" applyFont="1" applyFill="1" applyBorder="1" applyAlignment="1">
      <alignment horizontal="right" vertical="center" wrapText="1"/>
    </xf>
    <xf numFmtId="165" fontId="51" fillId="0" borderId="22" xfId="0" applyNumberFormat="1" applyFont="1" applyBorder="1" applyAlignment="1">
      <alignment horizontal="right" vertical="center" wrapText="1"/>
    </xf>
    <xf numFmtId="165" fontId="51" fillId="6" borderId="26" xfId="0" applyNumberFormat="1" applyFont="1" applyFill="1" applyBorder="1" applyAlignment="1">
      <alignment horizontal="right" vertical="center" wrapText="1"/>
    </xf>
    <xf numFmtId="165" fontId="51" fillId="6" borderId="22" xfId="0" applyNumberFormat="1" applyFont="1" applyFill="1" applyBorder="1" applyAlignment="1">
      <alignment horizontal="right" vertical="center" wrapText="1"/>
    </xf>
    <xf numFmtId="165" fontId="51" fillId="6" borderId="46" xfId="0" applyNumberFormat="1" applyFont="1" applyFill="1" applyBorder="1" applyAlignment="1">
      <alignment horizontal="right" vertical="center" wrapText="1"/>
    </xf>
    <xf numFmtId="0" fontId="68" fillId="7" borderId="39" xfId="277" applyFont="1" applyFill="1" applyBorder="1" applyAlignment="1">
      <alignment horizontal="center" vertical="center" wrapText="1"/>
    </xf>
    <xf numFmtId="10" fontId="68" fillId="7" borderId="30" xfId="277" applyNumberFormat="1" applyFont="1" applyFill="1" applyBorder="1" applyAlignment="1">
      <alignment horizontal="center" vertical="center" wrapText="1"/>
    </xf>
    <xf numFmtId="165" fontId="51" fillId="0" borderId="17" xfId="1" applyNumberFormat="1" applyFont="1" applyBorder="1" applyAlignment="1">
      <alignment horizontal="right" vertical="center" wrapText="1"/>
    </xf>
    <xf numFmtId="165" fontId="51" fillId="3" borderId="19" xfId="1" applyNumberFormat="1" applyFont="1" applyFill="1" applyBorder="1" applyAlignment="1">
      <alignment horizontal="right" vertical="center" wrapText="1"/>
    </xf>
    <xf numFmtId="165" fontId="51" fillId="0" borderId="19" xfId="1" applyNumberFormat="1" applyFont="1" applyBorder="1" applyAlignment="1">
      <alignment horizontal="right" vertical="center" wrapText="1"/>
    </xf>
    <xf numFmtId="168" fontId="51" fillId="0" borderId="19" xfId="1" applyNumberFormat="1" applyFont="1" applyBorder="1" applyAlignment="1">
      <alignment horizontal="right" vertical="center" wrapText="1"/>
    </xf>
    <xf numFmtId="168" fontId="51" fillId="3" borderId="19" xfId="1" applyNumberFormat="1" applyFont="1" applyFill="1" applyBorder="1" applyAlignment="1">
      <alignment horizontal="right" vertical="center" wrapText="1"/>
    </xf>
    <xf numFmtId="165" fontId="51" fillId="6" borderId="26" xfId="1" applyNumberFormat="1" applyFont="1" applyFill="1" applyBorder="1" applyAlignment="1">
      <alignment horizontal="right" vertical="center" wrapText="1"/>
    </xf>
    <xf numFmtId="165" fontId="51" fillId="6" borderId="22" xfId="1" applyNumberFormat="1" applyFont="1" applyFill="1" applyBorder="1" applyAlignment="1">
      <alignment horizontal="right" vertical="center" wrapText="1"/>
    </xf>
    <xf numFmtId="165" fontId="51" fillId="6" borderId="46" xfId="1" applyNumberFormat="1" applyFont="1" applyFill="1" applyBorder="1" applyAlignment="1">
      <alignment horizontal="right" vertical="center" wrapText="1"/>
    </xf>
    <xf numFmtId="3" fontId="51" fillId="6" borderId="35" xfId="1" applyNumberFormat="1" applyFont="1" applyFill="1" applyBorder="1" applyAlignment="1">
      <alignment horizontal="right" vertical="center" wrapText="1"/>
    </xf>
    <xf numFmtId="3" fontId="51" fillId="6" borderId="12" xfId="1" applyNumberFormat="1" applyFont="1" applyFill="1" applyBorder="1" applyAlignment="1">
      <alignment horizontal="right" vertical="center" wrapText="1"/>
    </xf>
    <xf numFmtId="3" fontId="51" fillId="6" borderId="4" xfId="1" applyNumberFormat="1" applyFont="1" applyFill="1" applyBorder="1" applyAlignment="1">
      <alignment horizontal="right" vertical="center" wrapText="1"/>
    </xf>
    <xf numFmtId="165" fontId="51" fillId="6" borderId="17" xfId="1" applyNumberFormat="1" applyFont="1" applyFill="1" applyBorder="1" applyAlignment="1">
      <alignment horizontal="right" vertical="center" wrapText="1"/>
    </xf>
    <xf numFmtId="165" fontId="51" fillId="6" borderId="19" xfId="1" applyNumberFormat="1" applyFont="1" applyFill="1" applyBorder="1" applyAlignment="1">
      <alignment horizontal="right" vertical="center" wrapText="1"/>
    </xf>
    <xf numFmtId="165" fontId="51" fillId="6" borderId="56" xfId="1" applyNumberFormat="1" applyFont="1" applyFill="1" applyBorder="1" applyAlignment="1">
      <alignment horizontal="right" vertical="center" wrapText="1"/>
    </xf>
    <xf numFmtId="165" fontId="51" fillId="0" borderId="26" xfId="277" applyNumberFormat="1" applyFont="1" applyBorder="1" applyAlignment="1">
      <alignment horizontal="right" vertical="center" wrapText="1"/>
    </xf>
    <xf numFmtId="165" fontId="51" fillId="3" borderId="22" xfId="277" applyNumberFormat="1" applyFont="1" applyFill="1" applyBorder="1" applyAlignment="1">
      <alignment horizontal="right" vertical="center" wrapText="1"/>
    </xf>
    <xf numFmtId="165" fontId="51" fillId="0" borderId="22" xfId="277" applyNumberFormat="1" applyFont="1" applyBorder="1" applyAlignment="1">
      <alignment horizontal="right" vertical="center" wrapText="1"/>
    </xf>
    <xf numFmtId="165" fontId="51" fillId="6" borderId="26" xfId="277" applyNumberFormat="1" applyFont="1" applyFill="1" applyBorder="1" applyAlignment="1">
      <alignment horizontal="right" vertical="center" wrapText="1"/>
    </xf>
    <xf numFmtId="165" fontId="51" fillId="6" borderId="22" xfId="277" applyNumberFormat="1" applyFont="1" applyFill="1" applyBorder="1" applyAlignment="1">
      <alignment horizontal="right" vertical="center" wrapText="1"/>
    </xf>
    <xf numFmtId="165" fontId="51" fillId="6" borderId="46" xfId="5" applyNumberFormat="1" applyFont="1" applyFill="1" applyBorder="1" applyAlignment="1">
      <alignment horizontal="right" vertical="center" wrapText="1"/>
    </xf>
    <xf numFmtId="3" fontId="51" fillId="0" borderId="35" xfId="277" applyNumberFormat="1" applyFont="1" applyBorder="1" applyAlignment="1">
      <alignment horizontal="right" vertical="center" wrapText="1"/>
    </xf>
    <xf numFmtId="3" fontId="51" fillId="6" borderId="4" xfId="277" applyNumberFormat="1" applyFont="1" applyFill="1" applyBorder="1" applyAlignment="1">
      <alignment horizontal="right" vertical="center" wrapText="1"/>
    </xf>
    <xf numFmtId="165" fontId="51" fillId="0" borderId="32" xfId="1" applyNumberFormat="1" applyFont="1" applyBorder="1" applyAlignment="1">
      <alignment horizontal="right" vertical="center" wrapText="1"/>
    </xf>
    <xf numFmtId="165" fontId="51" fillId="3" borderId="9" xfId="1" applyNumberFormat="1" applyFont="1" applyFill="1" applyBorder="1" applyAlignment="1">
      <alignment horizontal="right" vertical="center" wrapText="1"/>
    </xf>
    <xf numFmtId="165" fontId="51" fillId="0" borderId="9" xfId="1" applyNumberFormat="1" applyFont="1" applyBorder="1" applyAlignment="1">
      <alignment horizontal="right" vertical="center" wrapText="1"/>
    </xf>
    <xf numFmtId="168" fontId="51" fillId="0" borderId="9" xfId="1" applyNumberFormat="1" applyFont="1" applyBorder="1" applyAlignment="1">
      <alignment horizontal="right" vertical="center" wrapText="1"/>
    </xf>
    <xf numFmtId="168" fontId="51" fillId="3" borderId="9" xfId="1" applyNumberFormat="1" applyFont="1" applyFill="1" applyBorder="1" applyAlignment="1">
      <alignment horizontal="right" vertical="center" wrapText="1"/>
    </xf>
    <xf numFmtId="168" fontId="51" fillId="3" borderId="10" xfId="1" applyNumberFormat="1" applyFont="1" applyFill="1" applyBorder="1" applyAlignment="1">
      <alignment horizontal="right" vertical="center" wrapText="1"/>
    </xf>
    <xf numFmtId="165" fontId="51" fillId="6" borderId="46" xfId="277" applyNumberFormat="1" applyFont="1" applyFill="1" applyBorder="1" applyAlignment="1">
      <alignment horizontal="right" vertical="center" wrapText="1"/>
    </xf>
    <xf numFmtId="0" fontId="68" fillId="7" borderId="44" xfId="277" applyFont="1" applyFill="1" applyBorder="1" applyAlignment="1">
      <alignment horizontal="center" vertical="center" wrapText="1"/>
    </xf>
    <xf numFmtId="2" fontId="68" fillId="7" borderId="10" xfId="277" applyNumberFormat="1" applyFont="1" applyFill="1" applyBorder="1" applyAlignment="1">
      <alignment horizontal="center" vertical="center" wrapText="1"/>
    </xf>
    <xf numFmtId="10" fontId="68" fillId="7" borderId="11" xfId="277" applyNumberFormat="1" applyFont="1" applyFill="1" applyBorder="1" applyAlignment="1">
      <alignment horizontal="center" vertical="center" wrapText="1"/>
    </xf>
    <xf numFmtId="167" fontId="51" fillId="0" borderId="35" xfId="1" applyNumberFormat="1" applyFont="1" applyBorder="1" applyAlignment="1">
      <alignment horizontal="right" vertical="center" wrapText="1"/>
    </xf>
    <xf numFmtId="167" fontId="51" fillId="3" borderId="12" xfId="1" applyNumberFormat="1" applyFont="1" applyFill="1" applyBorder="1" applyAlignment="1">
      <alignment horizontal="right" vertical="center" wrapText="1"/>
    </xf>
    <xf numFmtId="167" fontId="51" fillId="0" borderId="12" xfId="1" applyNumberFormat="1" applyFont="1" applyBorder="1" applyAlignment="1">
      <alignment horizontal="right" vertical="center" wrapText="1"/>
    </xf>
    <xf numFmtId="167" fontId="51" fillId="6" borderId="35" xfId="1" applyNumberFormat="1" applyFont="1" applyFill="1" applyBorder="1" applyAlignment="1">
      <alignment horizontal="right" vertical="center" wrapText="1"/>
    </xf>
    <xf numFmtId="167" fontId="51" fillId="6" borderId="12" xfId="1" applyNumberFormat="1" applyFont="1" applyFill="1" applyBorder="1" applyAlignment="1">
      <alignment horizontal="right" vertical="center" wrapText="1"/>
    </xf>
    <xf numFmtId="167" fontId="51" fillId="6" borderId="4" xfId="1" applyNumberFormat="1" applyFont="1" applyFill="1" applyBorder="1" applyAlignment="1">
      <alignment horizontal="right" vertical="center" wrapText="1"/>
    </xf>
    <xf numFmtId="0" fontId="68" fillId="7" borderId="20" xfId="1" applyFont="1" applyFill="1" applyBorder="1" applyAlignment="1">
      <alignment horizontal="center" vertical="center" wrapText="1"/>
    </xf>
    <xf numFmtId="3" fontId="68" fillId="7" borderId="33" xfId="0" applyNumberFormat="1" applyFont="1" applyFill="1" applyBorder="1" applyAlignment="1">
      <alignment horizontal="center" vertical="center" wrapText="1"/>
    </xf>
    <xf numFmtId="2" fontId="68" fillId="7" borderId="40" xfId="400" applyNumberFormat="1" applyFont="1" applyFill="1" applyBorder="1" applyAlignment="1">
      <alignment horizontal="center" vertical="center" wrapText="1"/>
    </xf>
    <xf numFmtId="10" fontId="68" fillId="7" borderId="10" xfId="0" applyNumberFormat="1" applyFont="1" applyFill="1" applyBorder="1" applyAlignment="1">
      <alignment horizontal="center" vertical="center" wrapText="1"/>
    </xf>
    <xf numFmtId="10" fontId="68" fillId="7" borderId="40" xfId="0" applyNumberFormat="1" applyFont="1" applyFill="1" applyBorder="1" applyAlignment="1">
      <alignment horizontal="center" vertical="center" wrapText="1"/>
    </xf>
    <xf numFmtId="0" fontId="68" fillId="7" borderId="39" xfId="1" applyFont="1" applyFill="1" applyBorder="1" applyAlignment="1">
      <alignment horizontal="center"/>
    </xf>
    <xf numFmtId="0" fontId="68" fillId="7" borderId="11" xfId="1" applyFont="1" applyFill="1" applyBorder="1" applyAlignment="1">
      <alignment horizontal="center"/>
    </xf>
    <xf numFmtId="0" fontId="68" fillId="7" borderId="44" xfId="1" applyFont="1" applyFill="1" applyBorder="1" applyAlignment="1">
      <alignment horizontal="center" vertical="center" wrapText="1"/>
    </xf>
    <xf numFmtId="3" fontId="68" fillId="7" borderId="61" xfId="0" applyNumberFormat="1" applyFont="1" applyFill="1" applyBorder="1" applyAlignment="1">
      <alignment horizontal="center" vertical="center" wrapText="1"/>
    </xf>
    <xf numFmtId="2" fontId="68" fillId="7" borderId="10" xfId="400" applyNumberFormat="1" applyFont="1" applyFill="1" applyBorder="1" applyAlignment="1">
      <alignment horizontal="center" vertical="center" wrapText="1"/>
    </xf>
    <xf numFmtId="0" fontId="68" fillId="7" borderId="14" xfId="0" applyFont="1" applyFill="1" applyBorder="1" applyAlignment="1">
      <alignment horizontal="center" vertical="center" wrapText="1"/>
    </xf>
    <xf numFmtId="3" fontId="61" fillId="0" borderId="35" xfId="113" applyNumberFormat="1" applyFont="1" applyBorder="1" applyAlignment="1">
      <alignment horizontal="right" vertical="center"/>
    </xf>
    <xf numFmtId="3" fontId="61" fillId="3" borderId="12" xfId="113" applyNumberFormat="1" applyFont="1" applyFill="1" applyBorder="1" applyAlignment="1">
      <alignment horizontal="right" vertical="center"/>
    </xf>
    <xf numFmtId="3" fontId="61" fillId="0" borderId="12" xfId="113" applyNumberFormat="1" applyFont="1" applyBorder="1" applyAlignment="1">
      <alignment horizontal="right" vertical="center"/>
    </xf>
    <xf numFmtId="3" fontId="61" fillId="0" borderId="12" xfId="114" applyNumberFormat="1" applyFont="1" applyBorder="1" applyAlignment="1">
      <alignment horizontal="right" vertical="center"/>
    </xf>
    <xf numFmtId="3" fontId="61" fillId="6" borderId="35" xfId="113" applyNumberFormat="1" applyFont="1" applyFill="1" applyBorder="1" applyAlignment="1">
      <alignment horizontal="right" vertical="center"/>
    </xf>
    <xf numFmtId="3" fontId="61" fillId="6" borderId="12" xfId="113" applyNumberFormat="1" applyFont="1" applyFill="1" applyBorder="1" applyAlignment="1">
      <alignment horizontal="right" vertical="center"/>
    </xf>
    <xf numFmtId="3" fontId="61" fillId="6" borderId="4" xfId="115" applyNumberFormat="1" applyFont="1" applyFill="1" applyBorder="1" applyAlignment="1">
      <alignment horizontal="right" vertical="center"/>
    </xf>
    <xf numFmtId="168" fontId="61" fillId="0" borderId="26" xfId="113" applyNumberFormat="1" applyFont="1" applyBorder="1" applyAlignment="1">
      <alignment horizontal="right" vertical="center"/>
    </xf>
    <xf numFmtId="168" fontId="61" fillId="3" borderId="22" xfId="113" applyNumberFormat="1" applyFont="1" applyFill="1" applyBorder="1" applyAlignment="1">
      <alignment horizontal="right" vertical="center"/>
    </xf>
    <xf numFmtId="168" fontId="61" fillId="0" borderId="22" xfId="113" applyNumberFormat="1" applyFont="1" applyBorder="1" applyAlignment="1">
      <alignment horizontal="right" vertical="center"/>
    </xf>
    <xf numFmtId="3" fontId="61" fillId="3" borderId="22" xfId="113" applyNumberFormat="1" applyFont="1" applyFill="1" applyBorder="1" applyAlignment="1">
      <alignment horizontal="right" vertical="center"/>
    </xf>
    <xf numFmtId="168" fontId="61" fillId="6" borderId="26" xfId="113" applyNumberFormat="1" applyFont="1" applyFill="1" applyBorder="1" applyAlignment="1">
      <alignment horizontal="right" vertical="center"/>
    </xf>
    <xf numFmtId="168" fontId="61" fillId="6" borderId="22" xfId="113" applyNumberFormat="1" applyFont="1" applyFill="1" applyBorder="1" applyAlignment="1">
      <alignment horizontal="right" vertical="center"/>
    </xf>
    <xf numFmtId="168" fontId="61" fillId="6" borderId="46" xfId="113" applyNumberFormat="1" applyFont="1" applyFill="1" applyBorder="1" applyAlignment="1">
      <alignment horizontal="right" vertical="center"/>
    </xf>
    <xf numFmtId="3" fontId="61" fillId="12" borderId="12" xfId="113" applyNumberFormat="1" applyFont="1" applyFill="1" applyBorder="1" applyAlignment="1">
      <alignment horizontal="right" vertical="center"/>
    </xf>
    <xf numFmtId="3" fontId="61" fillId="0" borderId="35" xfId="140" applyNumberFormat="1" applyFont="1" applyBorder="1" applyAlignment="1">
      <alignment horizontal="right" vertical="center"/>
    </xf>
    <xf numFmtId="3" fontId="61" fillId="3" borderId="12" xfId="140" applyNumberFormat="1" applyFont="1" applyFill="1" applyBorder="1" applyAlignment="1">
      <alignment horizontal="right" vertical="center"/>
    </xf>
    <xf numFmtId="3" fontId="61" fillId="0" borderId="12" xfId="140" applyNumberFormat="1" applyFont="1" applyBorder="1" applyAlignment="1">
      <alignment horizontal="right" vertical="center"/>
    </xf>
    <xf numFmtId="3" fontId="61" fillId="0" borderId="12" xfId="141" applyNumberFormat="1" applyFont="1" applyBorder="1" applyAlignment="1">
      <alignment horizontal="right" vertical="center"/>
    </xf>
    <xf numFmtId="3" fontId="61" fillId="6" borderId="35" xfId="140" applyNumberFormat="1" applyFont="1" applyFill="1" applyBorder="1" applyAlignment="1">
      <alignment horizontal="right" vertical="center"/>
    </xf>
    <xf numFmtId="3" fontId="61" fillId="6" borderId="12" xfId="140" applyNumberFormat="1" applyFont="1" applyFill="1" applyBorder="1" applyAlignment="1">
      <alignment horizontal="right" vertical="center"/>
    </xf>
    <xf numFmtId="3" fontId="61" fillId="6" borderId="4" xfId="142" applyNumberFormat="1" applyFont="1" applyFill="1" applyBorder="1" applyAlignment="1">
      <alignment horizontal="right" vertical="center"/>
    </xf>
    <xf numFmtId="168" fontId="61" fillId="0" borderId="26" xfId="140" applyNumberFormat="1" applyFont="1" applyBorder="1" applyAlignment="1">
      <alignment horizontal="right" vertical="center"/>
    </xf>
    <xf numFmtId="168" fontId="61" fillId="3" borderId="22" xfId="140" applyNumberFormat="1" applyFont="1" applyFill="1" applyBorder="1" applyAlignment="1">
      <alignment horizontal="right" vertical="center"/>
    </xf>
    <xf numFmtId="168" fontId="61" fillId="0" borderId="22" xfId="140" applyNumberFormat="1" applyFont="1" applyBorder="1" applyAlignment="1">
      <alignment horizontal="right" vertical="center"/>
    </xf>
    <xf numFmtId="168" fontId="61" fillId="6" borderId="26" xfId="140" applyNumberFormat="1" applyFont="1" applyFill="1" applyBorder="1" applyAlignment="1">
      <alignment horizontal="right" vertical="center"/>
    </xf>
    <xf numFmtId="168" fontId="61" fillId="6" borderId="22" xfId="140" applyNumberFormat="1" applyFont="1" applyFill="1" applyBorder="1" applyAlignment="1">
      <alignment horizontal="right" vertical="center"/>
    </xf>
    <xf numFmtId="168" fontId="61" fillId="6" borderId="46" xfId="140" applyNumberFormat="1" applyFont="1" applyFill="1" applyBorder="1" applyAlignment="1">
      <alignment horizontal="right" vertical="center"/>
    </xf>
    <xf numFmtId="169" fontId="68" fillId="7" borderId="10" xfId="400" applyNumberFormat="1" applyFont="1" applyFill="1" applyBorder="1" applyAlignment="1">
      <alignment horizontal="center" vertical="center" wrapText="1"/>
    </xf>
    <xf numFmtId="169" fontId="68" fillId="7" borderId="65" xfId="400" applyNumberFormat="1" applyFont="1" applyFill="1" applyBorder="1" applyAlignment="1">
      <alignment horizontal="center" vertical="center" wrapText="1"/>
    </xf>
    <xf numFmtId="3" fontId="51" fillId="0" borderId="17" xfId="0" applyNumberFormat="1" applyFont="1" applyBorder="1" applyAlignment="1">
      <alignment vertical="center" wrapText="1"/>
    </xf>
    <xf numFmtId="3" fontId="51" fillId="3" borderId="19" xfId="0" applyNumberFormat="1" applyFont="1" applyFill="1" applyBorder="1" applyAlignment="1">
      <alignment vertical="center" wrapText="1"/>
    </xf>
    <xf numFmtId="3" fontId="51" fillId="0" borderId="19" xfId="0" applyNumberFormat="1" applyFont="1" applyBorder="1" applyAlignment="1">
      <alignment vertical="center" wrapText="1"/>
    </xf>
    <xf numFmtId="3" fontId="51" fillId="3" borderId="20" xfId="0" applyNumberFormat="1" applyFont="1" applyFill="1" applyBorder="1" applyAlignment="1">
      <alignment vertical="center" wrapText="1"/>
    </xf>
    <xf numFmtId="3" fontId="51" fillId="6" borderId="17" xfId="0" applyNumberFormat="1" applyFont="1" applyFill="1" applyBorder="1" applyAlignment="1">
      <alignment vertical="center" wrapText="1"/>
    </xf>
    <xf numFmtId="3" fontId="51" fillId="6" borderId="19" xfId="0" applyNumberFormat="1" applyFont="1" applyFill="1" applyBorder="1" applyAlignment="1">
      <alignment vertical="center" wrapText="1"/>
    </xf>
    <xf numFmtId="3" fontId="51" fillId="6" borderId="56" xfId="0" applyNumberFormat="1" applyFont="1" applyFill="1" applyBorder="1" applyAlignment="1">
      <alignment vertical="center" wrapText="1"/>
    </xf>
    <xf numFmtId="3" fontId="51" fillId="0" borderId="35" xfId="0" applyNumberFormat="1" applyFont="1" applyBorder="1" applyAlignment="1">
      <alignment vertical="center" wrapText="1"/>
    </xf>
    <xf numFmtId="3" fontId="51" fillId="3" borderId="12" xfId="0" applyNumberFormat="1" applyFont="1" applyFill="1" applyBorder="1" applyAlignment="1">
      <alignment vertical="center" wrapText="1"/>
    </xf>
    <xf numFmtId="3" fontId="51" fillId="0" borderId="12" xfId="0" applyNumberFormat="1" applyFont="1" applyBorder="1" applyAlignment="1">
      <alignment vertical="center" wrapText="1"/>
    </xf>
    <xf numFmtId="3" fontId="51" fillId="3" borderId="11" xfId="0" applyNumberFormat="1" applyFont="1" applyFill="1" applyBorder="1" applyAlignment="1">
      <alignment horizontal="right" vertical="center" wrapText="1"/>
    </xf>
    <xf numFmtId="3" fontId="51" fillId="6" borderId="35" xfId="0" applyNumberFormat="1" applyFont="1" applyFill="1" applyBorder="1" applyAlignment="1">
      <alignment vertical="center" wrapText="1"/>
    </xf>
    <xf numFmtId="3" fontId="51" fillId="6" borderId="12" xfId="0" applyNumberFormat="1" applyFont="1" applyFill="1" applyBorder="1" applyAlignment="1">
      <alignment vertical="center" wrapText="1"/>
    </xf>
    <xf numFmtId="3" fontId="51" fillId="6" borderId="4" xfId="0" applyNumberFormat="1" applyFont="1" applyFill="1" applyBorder="1" applyAlignment="1">
      <alignment vertical="center" wrapText="1"/>
    </xf>
    <xf numFmtId="3" fontId="51" fillId="3" borderId="22" xfId="0" applyNumberFormat="1" applyFont="1" applyFill="1" applyBorder="1" applyAlignment="1">
      <alignment horizontal="right" vertical="center" wrapText="1"/>
    </xf>
    <xf numFmtId="169" fontId="68" fillId="7" borderId="40" xfId="400" applyNumberFormat="1" applyFont="1" applyFill="1" applyBorder="1" applyAlignment="1">
      <alignment horizontal="center" vertical="center" wrapText="1"/>
    </xf>
    <xf numFmtId="10" fontId="68" fillId="7" borderId="65" xfId="0" applyNumberFormat="1" applyFont="1" applyFill="1" applyBorder="1" applyAlignment="1">
      <alignment horizontal="center" vertical="center" wrapText="1"/>
    </xf>
    <xf numFmtId="3" fontId="68" fillId="7" borderId="39" xfId="0" applyNumberFormat="1" applyFont="1" applyFill="1" applyBorder="1" applyAlignment="1">
      <alignment horizontal="center" vertical="center" wrapText="1"/>
    </xf>
    <xf numFmtId="3" fontId="51" fillId="6" borderId="4" xfId="0" applyNumberFormat="1" applyFont="1" applyFill="1" applyBorder="1" applyAlignment="1">
      <alignment horizontal="right" vertical="center" wrapText="1"/>
    </xf>
    <xf numFmtId="0" fontId="68" fillId="7" borderId="28" xfId="1" applyFont="1" applyFill="1" applyBorder="1" applyAlignment="1">
      <alignment horizontal="center" vertical="center"/>
    </xf>
    <xf numFmtId="0" fontId="58" fillId="13" borderId="37" xfId="1" applyFont="1" applyFill="1" applyBorder="1" applyAlignment="1">
      <alignment horizontal="center" vertical="center" wrapText="1"/>
    </xf>
    <xf numFmtId="0" fontId="58" fillId="13" borderId="72" xfId="1" applyFont="1" applyFill="1" applyBorder="1" applyAlignment="1">
      <alignment horizontal="center" vertical="center" wrapText="1"/>
    </xf>
    <xf numFmtId="3" fontId="51" fillId="0" borderId="34" xfId="1" applyNumberFormat="1" applyFont="1" applyBorder="1" applyAlignment="1">
      <alignment vertical="center" wrapText="1"/>
    </xf>
    <xf numFmtId="3" fontId="51" fillId="3" borderId="14" xfId="1" applyNumberFormat="1" applyFont="1" applyFill="1" applyBorder="1" applyAlignment="1">
      <alignment vertical="center" wrapText="1"/>
    </xf>
    <xf numFmtId="3" fontId="51" fillId="0" borderId="17" xfId="1" applyNumberFormat="1" applyFont="1" applyBorder="1" applyAlignment="1">
      <alignment vertical="center" wrapText="1"/>
    </xf>
    <xf numFmtId="3" fontId="51" fillId="3" borderId="19" xfId="1" applyNumberFormat="1" applyFont="1" applyFill="1" applyBorder="1" applyAlignment="1">
      <alignment vertical="center" wrapText="1"/>
    </xf>
    <xf numFmtId="3" fontId="51" fillId="0" borderId="19" xfId="1" applyNumberFormat="1" applyFont="1" applyBorder="1" applyAlignment="1">
      <alignment vertical="center" wrapText="1"/>
    </xf>
    <xf numFmtId="3" fontId="51" fillId="3" borderId="20" xfId="1" applyNumberFormat="1" applyFont="1" applyFill="1" applyBorder="1" applyAlignment="1">
      <alignment vertical="center" wrapText="1"/>
    </xf>
    <xf numFmtId="3" fontId="51" fillId="6" borderId="17" xfId="1" applyNumberFormat="1" applyFont="1" applyFill="1" applyBorder="1" applyAlignment="1">
      <alignment vertical="center" wrapText="1"/>
    </xf>
    <xf numFmtId="3" fontId="51" fillId="6" borderId="19" xfId="1" applyNumberFormat="1" applyFont="1" applyFill="1" applyBorder="1" applyAlignment="1">
      <alignment vertical="center" wrapText="1"/>
    </xf>
    <xf numFmtId="3" fontId="51" fillId="6" borderId="56" xfId="1" applyNumberFormat="1" applyFont="1" applyFill="1" applyBorder="1" applyAlignment="1">
      <alignment vertical="center" wrapText="1"/>
    </xf>
    <xf numFmtId="165" fontId="51" fillId="0" borderId="26" xfId="405" applyNumberFormat="1" applyFont="1" applyFill="1" applyBorder="1" applyAlignment="1">
      <alignment vertical="center" wrapText="1"/>
    </xf>
    <xf numFmtId="165" fontId="51" fillId="3" borderId="22" xfId="405" applyNumberFormat="1" applyFont="1" applyFill="1" applyBorder="1" applyAlignment="1">
      <alignment vertical="center" wrapText="1"/>
    </xf>
    <xf numFmtId="165" fontId="51" fillId="0" borderId="22" xfId="405" applyNumberFormat="1" applyFont="1" applyFill="1" applyBorder="1" applyAlignment="1">
      <alignment vertical="center" wrapText="1"/>
    </xf>
    <xf numFmtId="165" fontId="51" fillId="6" borderId="26" xfId="405" applyNumberFormat="1" applyFont="1" applyFill="1" applyBorder="1" applyAlignment="1">
      <alignment vertical="center" wrapText="1"/>
    </xf>
    <xf numFmtId="165" fontId="51" fillId="6" borderId="22" xfId="405" applyNumberFormat="1" applyFont="1" applyFill="1" applyBorder="1" applyAlignment="1">
      <alignment vertical="center" wrapText="1"/>
    </xf>
    <xf numFmtId="165" fontId="51" fillId="6" borderId="46" xfId="405" applyNumberFormat="1" applyFont="1" applyFill="1" applyBorder="1" applyAlignment="1">
      <alignment vertical="center" wrapText="1"/>
    </xf>
    <xf numFmtId="165" fontId="51" fillId="3" borderId="22" xfId="405" applyNumberFormat="1" applyFont="1" applyFill="1" applyBorder="1" applyAlignment="1">
      <alignment horizontal="right" vertical="center" wrapText="1"/>
    </xf>
    <xf numFmtId="165" fontId="51" fillId="0" borderId="22" xfId="405" applyNumberFormat="1" applyFont="1" applyFill="1" applyBorder="1" applyAlignment="1">
      <alignment horizontal="right" vertical="center" wrapText="1"/>
    </xf>
    <xf numFmtId="165" fontId="51" fillId="0" borderId="12" xfId="405" applyNumberFormat="1" applyFont="1" applyFill="1" applyBorder="1" applyAlignment="1">
      <alignment horizontal="right" vertical="center" wrapText="1"/>
    </xf>
    <xf numFmtId="169" fontId="68" fillId="7" borderId="11" xfId="400" applyNumberFormat="1" applyFont="1" applyFill="1" applyBorder="1" applyAlignment="1">
      <alignment horizontal="center" vertical="center" wrapText="1"/>
    </xf>
    <xf numFmtId="3" fontId="51" fillId="0" borderId="17" xfId="0" applyNumberFormat="1" applyFont="1" applyBorder="1" applyAlignment="1">
      <alignment horizontal="right" vertical="center" wrapText="1"/>
    </xf>
    <xf numFmtId="3" fontId="51" fillId="3" borderId="19" xfId="0" applyNumberFormat="1" applyFont="1" applyFill="1" applyBorder="1" applyAlignment="1">
      <alignment horizontal="right" vertical="center" wrapText="1"/>
    </xf>
    <xf numFmtId="3" fontId="51" fillId="0" borderId="19" xfId="0" applyNumberFormat="1" applyFont="1" applyBorder="1" applyAlignment="1">
      <alignment horizontal="right" vertical="center" wrapText="1"/>
    </xf>
    <xf numFmtId="3" fontId="51" fillId="6" borderId="17" xfId="0" applyNumberFormat="1" applyFont="1" applyFill="1" applyBorder="1" applyAlignment="1">
      <alignment horizontal="right" vertical="center" wrapText="1"/>
    </xf>
    <xf numFmtId="3" fontId="51" fillId="6" borderId="19" xfId="0" applyNumberFormat="1" applyFont="1" applyFill="1" applyBorder="1" applyAlignment="1">
      <alignment horizontal="right" vertical="center" wrapText="1"/>
    </xf>
    <xf numFmtId="3" fontId="51" fillId="6" borderId="56" xfId="0" applyNumberFormat="1" applyFont="1" applyFill="1" applyBorder="1" applyAlignment="1">
      <alignment horizontal="right" vertical="center" wrapText="1"/>
    </xf>
    <xf numFmtId="165" fontId="51" fillId="0" borderId="26" xfId="400" applyNumberFormat="1" applyFont="1" applyFill="1" applyBorder="1" applyAlignment="1">
      <alignment horizontal="right" vertical="center" wrapText="1"/>
    </xf>
    <xf numFmtId="165" fontId="51" fillId="3" borderId="22" xfId="400" applyNumberFormat="1" applyFont="1" applyFill="1" applyBorder="1" applyAlignment="1">
      <alignment horizontal="right" vertical="center" wrapText="1"/>
    </xf>
    <xf numFmtId="165" fontId="51" fillId="0" borderId="22" xfId="400" applyNumberFormat="1" applyFont="1" applyFill="1" applyBorder="1" applyAlignment="1">
      <alignment horizontal="right" vertical="center" wrapText="1"/>
    </xf>
    <xf numFmtId="165" fontId="51" fillId="6" borderId="26" xfId="400" applyNumberFormat="1" applyFont="1" applyFill="1" applyBorder="1" applyAlignment="1">
      <alignment horizontal="right" vertical="center" wrapText="1"/>
    </xf>
    <xf numFmtId="165" fontId="51" fillId="6" borderId="22" xfId="400" applyNumberFormat="1" applyFont="1" applyFill="1" applyBorder="1" applyAlignment="1">
      <alignment horizontal="right" vertical="center" wrapText="1"/>
    </xf>
    <xf numFmtId="165" fontId="51" fillId="6" borderId="46" xfId="400" applyNumberFormat="1" applyFont="1" applyFill="1" applyBorder="1" applyAlignment="1">
      <alignment horizontal="right" vertical="center" wrapText="1"/>
    </xf>
    <xf numFmtId="165" fontId="48" fillId="0" borderId="22" xfId="400" applyNumberFormat="1" applyFont="1" applyFill="1" applyBorder="1" applyAlignment="1">
      <alignment horizontal="right" vertical="center" wrapText="1"/>
    </xf>
    <xf numFmtId="165" fontId="51" fillId="0" borderId="26" xfId="400" applyNumberFormat="1" applyFont="1" applyFill="1" applyBorder="1" applyAlignment="1">
      <alignment vertical="center" wrapText="1"/>
    </xf>
    <xf numFmtId="165" fontId="51" fillId="3" borderId="22" xfId="400" applyNumberFormat="1" applyFont="1" applyFill="1" applyBorder="1" applyAlignment="1">
      <alignment vertical="center" wrapText="1"/>
    </xf>
    <xf numFmtId="165" fontId="51" fillId="0" borderId="22" xfId="400" applyNumberFormat="1" applyFont="1" applyFill="1" applyBorder="1" applyAlignment="1">
      <alignment vertical="center" wrapText="1"/>
    </xf>
    <xf numFmtId="165" fontId="51" fillId="6" borderId="26" xfId="400" applyNumberFormat="1" applyFont="1" applyFill="1" applyBorder="1" applyAlignment="1">
      <alignment vertical="center" wrapText="1"/>
    </xf>
    <xf numFmtId="165" fontId="51" fillId="6" borderId="22" xfId="400" applyNumberFormat="1" applyFont="1" applyFill="1" applyBorder="1" applyAlignment="1">
      <alignment vertical="center" wrapText="1"/>
    </xf>
    <xf numFmtId="165" fontId="51" fillId="6" borderId="46" xfId="400" applyNumberFormat="1" applyFont="1" applyFill="1" applyBorder="1" applyAlignment="1">
      <alignment vertical="center" wrapText="1"/>
    </xf>
    <xf numFmtId="165" fontId="51" fillId="3" borderId="31" xfId="400" applyNumberFormat="1" applyFont="1" applyFill="1" applyBorder="1" applyAlignment="1">
      <alignment vertical="center" wrapText="1"/>
    </xf>
    <xf numFmtId="0" fontId="58" fillId="13" borderId="2" xfId="397" applyFont="1" applyFill="1" applyBorder="1" applyAlignment="1">
      <alignment horizontal="center" vertical="center" wrapText="1"/>
    </xf>
    <xf numFmtId="0" fontId="58" fillId="13" borderId="60" xfId="397" applyFont="1" applyFill="1" applyBorder="1" applyAlignment="1">
      <alignment horizontal="center" vertical="center" wrapText="1"/>
    </xf>
    <xf numFmtId="2" fontId="68" fillId="7" borderId="20" xfId="397" applyNumberFormat="1" applyFont="1" applyFill="1" applyBorder="1" applyAlignment="1">
      <alignment horizontal="center" vertical="center" wrapText="1"/>
    </xf>
    <xf numFmtId="0" fontId="58" fillId="13" borderId="37" xfId="397" applyFont="1" applyFill="1" applyBorder="1" applyAlignment="1">
      <alignment horizontal="center" vertical="center" wrapText="1"/>
    </xf>
    <xf numFmtId="0" fontId="58" fillId="13" borderId="38" xfId="397" applyFont="1" applyFill="1" applyBorder="1" applyAlignment="1">
      <alignment horizontal="center" vertical="center" wrapText="1"/>
    </xf>
    <xf numFmtId="0" fontId="58" fillId="13" borderId="8" xfId="397" applyFont="1" applyFill="1" applyBorder="1" applyAlignment="1">
      <alignment horizontal="center" vertical="center" wrapText="1"/>
    </xf>
    <xf numFmtId="0" fontId="58" fillId="13" borderId="4" xfId="397" applyFont="1" applyFill="1" applyBorder="1" applyAlignment="1">
      <alignment horizontal="center" vertical="center" wrapText="1"/>
    </xf>
    <xf numFmtId="3" fontId="51" fillId="6" borderId="42" xfId="0" applyNumberFormat="1" applyFont="1" applyFill="1" applyBorder="1" applyAlignment="1">
      <alignment horizontal="right" vertical="center" wrapText="1"/>
    </xf>
    <xf numFmtId="3" fontId="51" fillId="6" borderId="70" xfId="0" applyNumberFormat="1" applyFont="1" applyFill="1" applyBorder="1" applyAlignment="1">
      <alignment horizontal="right" vertical="center" wrapText="1"/>
    </xf>
    <xf numFmtId="3" fontId="51" fillId="6" borderId="42" xfId="5" applyNumberFormat="1" applyFont="1" applyFill="1" applyBorder="1" applyAlignment="1">
      <alignment horizontal="right" vertical="center" wrapText="1"/>
    </xf>
    <xf numFmtId="3" fontId="51" fillId="3" borderId="20" xfId="0" applyNumberFormat="1" applyFont="1" applyFill="1" applyBorder="1" applyAlignment="1">
      <alignment horizontal="right" vertical="center" wrapText="1"/>
    </xf>
    <xf numFmtId="10" fontId="68" fillId="7" borderId="11" xfId="0" applyNumberFormat="1" applyFont="1" applyFill="1" applyBorder="1" applyAlignment="1">
      <alignment horizontal="center" vertical="center" wrapText="1"/>
    </xf>
    <xf numFmtId="168" fontId="51" fillId="0" borderId="26" xfId="0" applyNumberFormat="1" applyFont="1" applyBorder="1" applyAlignment="1">
      <alignment horizontal="right" vertical="center" wrapText="1"/>
    </xf>
    <xf numFmtId="168" fontId="51" fillId="3" borderId="22" xfId="0" applyNumberFormat="1" applyFont="1" applyFill="1" applyBorder="1" applyAlignment="1">
      <alignment horizontal="right" vertical="center" wrapText="1"/>
    </xf>
    <xf numFmtId="168" fontId="51" fillId="0" borderId="22" xfId="0" applyNumberFormat="1" applyFont="1" applyBorder="1" applyAlignment="1">
      <alignment horizontal="right" vertical="center" wrapText="1"/>
    </xf>
    <xf numFmtId="168" fontId="51" fillId="6" borderId="26" xfId="0" applyNumberFormat="1" applyFont="1" applyFill="1" applyBorder="1" applyAlignment="1">
      <alignment horizontal="right" vertical="center" wrapText="1"/>
    </xf>
    <xf numFmtId="168" fontId="51" fillId="6" borderId="22" xfId="0" applyNumberFormat="1" applyFont="1" applyFill="1" applyBorder="1" applyAlignment="1">
      <alignment horizontal="right" vertical="center" wrapText="1"/>
    </xf>
    <xf numFmtId="168" fontId="51" fillId="6" borderId="46" xfId="5" applyNumberFormat="1" applyFont="1" applyFill="1" applyBorder="1" applyAlignment="1">
      <alignment horizontal="right" vertical="center" wrapText="1"/>
    </xf>
    <xf numFmtId="169" fontId="68" fillId="7" borderId="40" xfId="257" applyNumberFormat="1" applyFont="1" applyFill="1" applyBorder="1" applyAlignment="1">
      <alignment horizontal="center" vertical="center" wrapText="1"/>
    </xf>
    <xf numFmtId="0" fontId="68" fillId="7" borderId="14" xfId="256" applyFont="1" applyFill="1" applyBorder="1" applyAlignment="1">
      <alignment horizontal="center" vertical="center" wrapText="1"/>
    </xf>
    <xf numFmtId="169" fontId="68" fillId="7" borderId="65" xfId="257" applyNumberFormat="1" applyFont="1" applyFill="1" applyBorder="1" applyAlignment="1">
      <alignment horizontal="center" vertical="center" wrapText="1"/>
    </xf>
    <xf numFmtId="3" fontId="66" fillId="0" borderId="35" xfId="256" applyNumberFormat="1" applyFont="1" applyBorder="1" applyAlignment="1">
      <alignment horizontal="right" vertical="center"/>
    </xf>
    <xf numFmtId="3" fontId="66" fillId="0" borderId="12" xfId="256" applyNumberFormat="1" applyFont="1" applyBorder="1" applyAlignment="1">
      <alignment horizontal="right" vertical="center"/>
    </xf>
    <xf numFmtId="3" fontId="66" fillId="3" borderId="11" xfId="256" applyNumberFormat="1" applyFont="1" applyFill="1" applyBorder="1" applyAlignment="1">
      <alignment horizontal="right" vertical="center"/>
    </xf>
    <xf numFmtId="3" fontId="66" fillId="6" borderId="35" xfId="256" applyNumberFormat="1" applyFont="1" applyFill="1" applyBorder="1" applyAlignment="1">
      <alignment horizontal="right" vertical="center"/>
    </xf>
    <xf numFmtId="3" fontId="66" fillId="6" borderId="12" xfId="256" applyNumberFormat="1" applyFont="1" applyFill="1" applyBorder="1" applyAlignment="1">
      <alignment horizontal="right" vertical="center"/>
    </xf>
    <xf numFmtId="3" fontId="66" fillId="6" borderId="4" xfId="256" applyNumberFormat="1" applyFont="1" applyFill="1" applyBorder="1" applyAlignment="1">
      <alignment horizontal="right" vertical="center"/>
    </xf>
    <xf numFmtId="3" fontId="66" fillId="3" borderId="19" xfId="256" applyNumberFormat="1" applyFont="1" applyFill="1" applyBorder="1" applyAlignment="1">
      <alignment horizontal="right" vertical="center"/>
    </xf>
    <xf numFmtId="3" fontId="66" fillId="0" borderId="34" xfId="256" applyNumberFormat="1" applyFont="1" applyBorder="1" applyAlignment="1">
      <alignment horizontal="right" vertical="center"/>
    </xf>
    <xf numFmtId="168" fontId="66" fillId="0" borderId="26" xfId="256" applyNumberFormat="1" applyFont="1" applyBorder="1" applyAlignment="1">
      <alignment horizontal="right" vertical="center"/>
    </xf>
    <xf numFmtId="168" fontId="66" fillId="3" borderId="22" xfId="256" applyNumberFormat="1" applyFont="1" applyFill="1" applyBorder="1" applyAlignment="1">
      <alignment horizontal="right" vertical="center"/>
    </xf>
    <xf numFmtId="168" fontId="66" fillId="0" borderId="22" xfId="256" applyNumberFormat="1" applyFont="1" applyBorder="1" applyAlignment="1">
      <alignment horizontal="right" vertical="center"/>
    </xf>
    <xf numFmtId="168" fontId="66" fillId="3" borderId="31" xfId="256" applyNumberFormat="1" applyFont="1" applyFill="1" applyBorder="1" applyAlignment="1">
      <alignment horizontal="right" vertical="center"/>
    </xf>
    <xf numFmtId="168" fontId="66" fillId="6" borderId="26" xfId="256" applyNumberFormat="1" applyFont="1" applyFill="1" applyBorder="1" applyAlignment="1">
      <alignment horizontal="right" vertical="center"/>
    </xf>
    <xf numFmtId="168" fontId="66" fillId="6" borderId="22" xfId="256" applyNumberFormat="1" applyFont="1" applyFill="1" applyBorder="1" applyAlignment="1">
      <alignment horizontal="right" vertical="center"/>
    </xf>
    <xf numFmtId="168" fontId="66" fillId="6" borderId="46" xfId="256" applyNumberFormat="1" applyFont="1" applyFill="1" applyBorder="1" applyAlignment="1">
      <alignment horizontal="right" vertical="center"/>
    </xf>
    <xf numFmtId="0" fontId="9" fillId="0" borderId="0" xfId="0" applyFont="1" applyAlignment="1">
      <alignment vertical="center"/>
    </xf>
    <xf numFmtId="49" fontId="39" fillId="5" borderId="12" xfId="276" applyNumberFormat="1" applyFont="1" applyFill="1" applyBorder="1" applyAlignment="1">
      <alignment horizontal="center" vertical="center" wrapText="1"/>
    </xf>
    <xf numFmtId="0" fontId="39" fillId="3" borderId="12" xfId="276" applyFont="1" applyFill="1" applyBorder="1" applyAlignment="1">
      <alignment horizontal="center" vertical="center" wrapText="1"/>
    </xf>
    <xf numFmtId="0" fontId="39" fillId="5" borderId="4" xfId="276" applyFont="1" applyFill="1" applyBorder="1" applyAlignment="1">
      <alignment horizontal="center" vertical="center" wrapText="1"/>
    </xf>
    <xf numFmtId="0" fontId="9" fillId="0" borderId="0" xfId="394" applyFont="1" applyAlignment="1">
      <alignment vertical="center"/>
    </xf>
    <xf numFmtId="0" fontId="9" fillId="0" borderId="0" xfId="394" applyFont="1" applyAlignment="1">
      <alignment horizontal="center" vertical="center"/>
    </xf>
    <xf numFmtId="0" fontId="9" fillId="0" borderId="0" xfId="394" applyFont="1" applyAlignment="1">
      <alignment horizontal="left" vertical="center"/>
    </xf>
    <xf numFmtId="0" fontId="39" fillId="3" borderId="4" xfId="276" applyFont="1" applyFill="1" applyBorder="1" applyAlignment="1">
      <alignment horizontal="center" vertical="center" wrapText="1"/>
    </xf>
    <xf numFmtId="49" fontId="39" fillId="5" borderId="7" xfId="0" applyNumberFormat="1" applyFont="1" applyFill="1" applyBorder="1" applyAlignment="1">
      <alignment horizontal="center" vertical="center" wrapText="1"/>
    </xf>
    <xf numFmtId="0" fontId="40" fillId="5" borderId="59" xfId="0" applyFont="1" applyFill="1" applyBorder="1" applyAlignment="1">
      <alignment vertical="center" wrapText="1"/>
    </xf>
    <xf numFmtId="49" fontId="39" fillId="3" borderId="8" xfId="276" applyNumberFormat="1" applyFont="1" applyFill="1" applyBorder="1" applyAlignment="1">
      <alignment horizontal="center" vertical="center" wrapText="1"/>
    </xf>
    <xf numFmtId="0" fontId="40" fillId="6" borderId="8" xfId="0" applyFont="1" applyFill="1" applyBorder="1" applyAlignment="1">
      <alignment horizontal="center" vertical="center"/>
    </xf>
    <xf numFmtId="0" fontId="40" fillId="6" borderId="8" xfId="0" applyFont="1" applyFill="1" applyBorder="1" applyAlignment="1">
      <alignment horizontal="center" vertical="center" wrapText="1"/>
    </xf>
    <xf numFmtId="0" fontId="40" fillId="6" borderId="50" xfId="0" applyFont="1" applyFill="1" applyBorder="1" applyAlignment="1">
      <alignment horizontal="center" vertical="center" wrapText="1"/>
    </xf>
    <xf numFmtId="49" fontId="39" fillId="5" borderId="5" xfId="0" applyNumberFormat="1" applyFont="1" applyFill="1" applyBorder="1" applyAlignment="1">
      <alignment horizontal="center" vertical="center" wrapText="1"/>
    </xf>
    <xf numFmtId="10" fontId="68" fillId="7" borderId="39" xfId="0" applyNumberFormat="1" applyFont="1" applyFill="1" applyBorder="1" applyAlignment="1">
      <alignment horizontal="center" vertical="center" wrapText="1"/>
    </xf>
    <xf numFmtId="10" fontId="68" fillId="7" borderId="61" xfId="0" applyNumberFormat="1" applyFont="1" applyFill="1" applyBorder="1" applyAlignment="1">
      <alignment horizontal="center" vertical="center" wrapText="1"/>
    </xf>
    <xf numFmtId="10" fontId="68" fillId="7" borderId="30" xfId="0" applyNumberFormat="1" applyFont="1" applyFill="1" applyBorder="1" applyAlignment="1">
      <alignment horizontal="center" vertical="center" wrapText="1"/>
    </xf>
    <xf numFmtId="3" fontId="51" fillId="12" borderId="4" xfId="0" applyNumberFormat="1" applyFont="1" applyFill="1" applyBorder="1" applyAlignment="1">
      <alignment horizontal="right" vertical="center" wrapText="1"/>
    </xf>
    <xf numFmtId="3" fontId="51" fillId="12" borderId="59" xfId="1" applyNumberFormat="1" applyFont="1" applyFill="1" applyBorder="1" applyAlignment="1">
      <alignment horizontal="right" vertical="center" wrapText="1"/>
    </xf>
    <xf numFmtId="0" fontId="39" fillId="3" borderId="50" xfId="0" applyFont="1" applyFill="1" applyBorder="1" applyAlignment="1">
      <alignment horizontal="center" vertical="center" wrapText="1"/>
    </xf>
    <xf numFmtId="0" fontId="54" fillId="0" borderId="0" xfId="0" applyFont="1" applyAlignment="1">
      <alignment horizontal="left" vertical="center" wrapText="1"/>
    </xf>
    <xf numFmtId="0" fontId="54" fillId="0" borderId="0" xfId="0" applyFont="1" applyAlignment="1">
      <alignment horizontal="left" vertical="center"/>
    </xf>
    <xf numFmtId="0" fontId="40" fillId="6" borderId="30" xfId="0" applyFont="1" applyFill="1" applyBorder="1" applyAlignment="1">
      <alignment horizontal="center" vertical="center"/>
    </xf>
    <xf numFmtId="49" fontId="39" fillId="5" borderId="59" xfId="0" applyNumberFormat="1" applyFont="1" applyFill="1" applyBorder="1" applyAlignment="1">
      <alignment horizontal="center" vertical="center" wrapText="1"/>
    </xf>
    <xf numFmtId="0" fontId="40" fillId="3" borderId="53" xfId="0" applyFont="1" applyFill="1" applyBorder="1" applyAlignment="1">
      <alignment horizontal="center" vertical="center"/>
    </xf>
    <xf numFmtId="0" fontId="80" fillId="10" borderId="11" xfId="0" applyFont="1" applyFill="1" applyBorder="1" applyAlignment="1">
      <alignment horizontal="center" vertical="center"/>
    </xf>
    <xf numFmtId="0" fontId="80" fillId="10" borderId="10" xfId="0" applyFont="1" applyFill="1" applyBorder="1" applyAlignment="1">
      <alignment horizontal="center" vertical="center"/>
    </xf>
    <xf numFmtId="173" fontId="75" fillId="0" borderId="12" xfId="0" applyNumberFormat="1" applyFont="1" applyBorder="1" applyAlignment="1">
      <alignment horizontal="right"/>
    </xf>
    <xf numFmtId="1" fontId="75" fillId="0" borderId="12" xfId="0" applyNumberFormat="1" applyFont="1" applyBorder="1" applyAlignment="1">
      <alignment horizontal="right"/>
    </xf>
    <xf numFmtId="174" fontId="75" fillId="0" borderId="12" xfId="0" applyNumberFormat="1" applyFont="1" applyBorder="1" applyAlignment="1">
      <alignment horizontal="right"/>
    </xf>
    <xf numFmtId="174" fontId="75" fillId="11" borderId="12" xfId="0" applyNumberFormat="1" applyFont="1" applyFill="1" applyBorder="1" applyAlignment="1">
      <alignment horizontal="right"/>
    </xf>
    <xf numFmtId="173" fontId="75" fillId="11" borderId="12" xfId="0" applyNumberFormat="1" applyFont="1" applyFill="1" applyBorder="1" applyAlignment="1">
      <alignment horizontal="right"/>
    </xf>
    <xf numFmtId="1" fontId="75" fillId="11" borderId="12" xfId="0" applyNumberFormat="1" applyFont="1" applyFill="1" applyBorder="1" applyAlignment="1">
      <alignment horizontal="right"/>
    </xf>
    <xf numFmtId="173" fontId="75" fillId="11" borderId="11" xfId="0" applyNumberFormat="1" applyFont="1" applyFill="1" applyBorder="1" applyAlignment="1">
      <alignment horizontal="right"/>
    </xf>
    <xf numFmtId="1" fontId="75" fillId="11" borderId="11" xfId="0" applyNumberFormat="1" applyFont="1" applyFill="1" applyBorder="1" applyAlignment="1">
      <alignment horizontal="right"/>
    </xf>
    <xf numFmtId="172" fontId="75" fillId="11" borderId="11" xfId="0" applyNumberFormat="1" applyFont="1" applyFill="1" applyBorder="1" applyAlignment="1">
      <alignment horizontal="right"/>
    </xf>
    <xf numFmtId="174" fontId="75" fillId="11" borderId="11" xfId="0" applyNumberFormat="1" applyFont="1" applyFill="1" applyBorder="1" applyAlignment="1">
      <alignment horizontal="right"/>
    </xf>
    <xf numFmtId="174" fontId="75" fillId="8" borderId="12" xfId="0" applyNumberFormat="1" applyFont="1" applyFill="1" applyBorder="1" applyAlignment="1">
      <alignment horizontal="right"/>
    </xf>
    <xf numFmtId="1" fontId="75" fillId="8" borderId="12" xfId="0" applyNumberFormat="1" applyFont="1" applyFill="1" applyBorder="1" applyAlignment="1">
      <alignment horizontal="right"/>
    </xf>
    <xf numFmtId="0" fontId="81" fillId="0" borderId="0" xfId="0" applyFont="1" applyAlignment="1">
      <alignment horizontal="left" vertical="center"/>
    </xf>
    <xf numFmtId="2" fontId="75" fillId="0" borderId="12" xfId="0" applyNumberFormat="1" applyFont="1" applyBorder="1" applyAlignment="1">
      <alignment horizontal="right"/>
    </xf>
    <xf numFmtId="166" fontId="75" fillId="0" borderId="9" xfId="0" applyNumberFormat="1" applyFont="1" applyBorder="1" applyAlignment="1">
      <alignment horizontal="right"/>
    </xf>
    <xf numFmtId="2" fontId="75" fillId="11" borderId="12" xfId="0" applyNumberFormat="1" applyFont="1" applyFill="1" applyBorder="1" applyAlignment="1">
      <alignment horizontal="right"/>
    </xf>
    <xf numFmtId="166" fontId="75" fillId="11" borderId="9" xfId="0" applyNumberFormat="1" applyFont="1" applyFill="1" applyBorder="1" applyAlignment="1">
      <alignment horizontal="right"/>
    </xf>
    <xf numFmtId="173" fontId="75" fillId="8" borderId="12" xfId="0" applyNumberFormat="1" applyFont="1" applyFill="1" applyBorder="1" applyAlignment="1">
      <alignment horizontal="right"/>
    </xf>
    <xf numFmtId="0" fontId="0" fillId="0" borderId="0" xfId="0" applyAlignment="1">
      <alignment wrapText="1"/>
    </xf>
    <xf numFmtId="165" fontId="75" fillId="0" borderId="12" xfId="0" applyNumberFormat="1" applyFont="1" applyBorder="1" applyAlignment="1">
      <alignment horizontal="right"/>
    </xf>
    <xf numFmtId="171" fontId="75" fillId="0" borderId="12" xfId="0" applyNumberFormat="1" applyFont="1" applyBorder="1" applyAlignment="1">
      <alignment horizontal="right"/>
    </xf>
    <xf numFmtId="175" fontId="75" fillId="0" borderId="12" xfId="0" applyNumberFormat="1" applyFont="1" applyBorder="1" applyAlignment="1">
      <alignment horizontal="right"/>
    </xf>
    <xf numFmtId="165" fontId="75" fillId="0" borderId="12" xfId="0" applyNumberFormat="1" applyFont="1" applyBorder="1"/>
    <xf numFmtId="165" fontId="75" fillId="11" borderId="12" xfId="0" applyNumberFormat="1" applyFont="1" applyFill="1" applyBorder="1" applyAlignment="1">
      <alignment horizontal="right"/>
    </xf>
    <xf numFmtId="165" fontId="75" fillId="11" borderId="12" xfId="0" applyNumberFormat="1" applyFont="1" applyFill="1" applyBorder="1"/>
    <xf numFmtId="176" fontId="75" fillId="11" borderId="12" xfId="0" applyNumberFormat="1" applyFont="1" applyFill="1" applyBorder="1" applyAlignment="1">
      <alignment horizontal="right"/>
    </xf>
    <xf numFmtId="171" fontId="75" fillId="11" borderId="12" xfId="0" applyNumberFormat="1" applyFont="1" applyFill="1" applyBorder="1" applyAlignment="1">
      <alignment horizontal="right"/>
    </xf>
    <xf numFmtId="176" fontId="75" fillId="0" borderId="12" xfId="0" applyNumberFormat="1" applyFont="1" applyBorder="1" applyAlignment="1">
      <alignment horizontal="right"/>
    </xf>
    <xf numFmtId="175" fontId="75" fillId="11" borderId="12" xfId="0" applyNumberFormat="1" applyFont="1" applyFill="1" applyBorder="1" applyAlignment="1">
      <alignment horizontal="right"/>
    </xf>
    <xf numFmtId="171" fontId="75" fillId="11" borderId="11" xfId="0" applyNumberFormat="1" applyFont="1" applyFill="1" applyBorder="1" applyAlignment="1">
      <alignment horizontal="right"/>
    </xf>
    <xf numFmtId="165" fontId="75" fillId="11" borderId="11" xfId="0" applyNumberFormat="1" applyFont="1" applyFill="1" applyBorder="1" applyAlignment="1">
      <alignment horizontal="right"/>
    </xf>
    <xf numFmtId="176" fontId="75" fillId="11" borderId="11" xfId="0" applyNumberFormat="1" applyFont="1" applyFill="1" applyBorder="1" applyAlignment="1">
      <alignment horizontal="right"/>
    </xf>
    <xf numFmtId="165" fontId="75" fillId="11" borderId="11" xfId="0" applyNumberFormat="1" applyFont="1" applyFill="1" applyBorder="1"/>
    <xf numFmtId="175" fontId="75" fillId="8" borderId="12" xfId="0" applyNumberFormat="1" applyFont="1" applyFill="1" applyBorder="1" applyAlignment="1">
      <alignment horizontal="right"/>
    </xf>
    <xf numFmtId="165" fontId="75" fillId="8" borderId="12" xfId="0" applyNumberFormat="1" applyFont="1" applyFill="1" applyBorder="1" applyAlignment="1">
      <alignment horizontal="right"/>
    </xf>
    <xf numFmtId="176" fontId="75" fillId="8" borderId="12" xfId="0" applyNumberFormat="1" applyFont="1" applyFill="1" applyBorder="1" applyAlignment="1">
      <alignment horizontal="right"/>
    </xf>
    <xf numFmtId="165" fontId="75" fillId="8" borderId="12" xfId="0" applyNumberFormat="1" applyFont="1" applyFill="1" applyBorder="1"/>
    <xf numFmtId="171" fontId="75" fillId="8" borderId="12" xfId="0" applyNumberFormat="1" applyFont="1" applyFill="1" applyBorder="1" applyAlignment="1">
      <alignment horizontal="right"/>
    </xf>
    <xf numFmtId="2" fontId="75" fillId="0" borderId="9" xfId="0" applyNumberFormat="1" applyFont="1" applyBorder="1"/>
    <xf numFmtId="2" fontId="75" fillId="11" borderId="9" xfId="0" applyNumberFormat="1" applyFont="1" applyFill="1" applyBorder="1"/>
    <xf numFmtId="2" fontId="75" fillId="0" borderId="9" xfId="0" applyNumberFormat="1" applyFont="1" applyBorder="1" applyAlignment="1">
      <alignment horizontal="right"/>
    </xf>
    <xf numFmtId="2" fontId="75" fillId="11" borderId="9" xfId="0" applyNumberFormat="1" applyFont="1" applyFill="1" applyBorder="1" applyAlignment="1">
      <alignment horizontal="right"/>
    </xf>
    <xf numFmtId="2" fontId="75" fillId="11" borderId="10" xfId="0" applyNumberFormat="1" applyFont="1" applyFill="1" applyBorder="1"/>
    <xf numFmtId="2" fontId="75" fillId="8" borderId="9" xfId="0" applyNumberFormat="1" applyFont="1" applyFill="1" applyBorder="1"/>
    <xf numFmtId="0" fontId="42" fillId="0" borderId="0" xfId="399" applyFont="1" applyAlignment="1">
      <alignment horizontal="center" vertical="center"/>
    </xf>
    <xf numFmtId="0" fontId="80" fillId="0" borderId="0" xfId="0" applyFont="1" applyAlignment="1">
      <alignment horizontal="center" vertical="center"/>
    </xf>
    <xf numFmtId="2" fontId="75" fillId="0" borderId="0" xfId="0" applyNumberFormat="1" applyFont="1"/>
    <xf numFmtId="166" fontId="75" fillId="0" borderId="0" xfId="0" applyNumberFormat="1" applyFont="1"/>
    <xf numFmtId="0" fontId="79" fillId="0" borderId="0" xfId="0" applyFont="1" applyAlignment="1">
      <alignment vertical="center" wrapText="1"/>
    </xf>
    <xf numFmtId="0" fontId="58" fillId="0" borderId="0" xfId="0" applyFont="1" applyAlignment="1">
      <alignment vertical="center" wrapText="1"/>
    </xf>
    <xf numFmtId="175" fontId="75" fillId="11" borderId="11" xfId="0" applyNumberFormat="1" applyFont="1" applyFill="1" applyBorder="1" applyAlignment="1">
      <alignment horizontal="right"/>
    </xf>
    <xf numFmtId="0" fontId="54" fillId="0" borderId="0" xfId="0" applyFont="1" applyAlignment="1">
      <alignment vertical="center" wrapText="1"/>
    </xf>
    <xf numFmtId="0" fontId="62" fillId="0" borderId="0" xfId="1" applyFont="1" applyAlignment="1">
      <alignment vertical="center"/>
    </xf>
    <xf numFmtId="0" fontId="63" fillId="0" borderId="0" xfId="1" applyFont="1" applyAlignment="1">
      <alignment vertical="center"/>
    </xf>
    <xf numFmtId="0" fontId="68" fillId="7" borderId="28" xfId="0" applyFont="1" applyFill="1" applyBorder="1" applyAlignment="1">
      <alignment horizontal="center" vertical="center" wrapText="1"/>
    </xf>
    <xf numFmtId="0" fontId="63" fillId="0" borderId="0" xfId="0" applyFont="1" applyAlignment="1">
      <alignment vertical="center" wrapText="1"/>
    </xf>
    <xf numFmtId="0" fontId="68" fillId="7" borderId="28" xfId="277" applyFont="1" applyFill="1" applyBorder="1" applyAlignment="1">
      <alignment horizontal="center" vertical="center" wrapText="1"/>
    </xf>
    <xf numFmtId="10" fontId="68" fillId="7" borderId="31" xfId="277" applyNumberFormat="1" applyFont="1" applyFill="1" applyBorder="1" applyAlignment="1">
      <alignment horizontal="center" vertical="center" wrapText="1"/>
    </xf>
    <xf numFmtId="0" fontId="52" fillId="0" borderId="0" xfId="1" applyFont="1" applyAlignment="1">
      <alignment horizontal="left" vertical="center" wrapText="1"/>
    </xf>
    <xf numFmtId="0" fontId="68" fillId="7" borderId="39" xfId="0" applyFont="1" applyFill="1" applyBorder="1" applyAlignment="1">
      <alignment horizontal="center" vertical="center" wrapText="1"/>
    </xf>
    <xf numFmtId="0" fontId="68" fillId="7" borderId="61" xfId="0" applyFont="1" applyFill="1" applyBorder="1" applyAlignment="1">
      <alignment horizontal="center" vertical="center" wrapText="1"/>
    </xf>
    <xf numFmtId="0" fontId="49" fillId="0" borderId="0" xfId="255" applyFont="1" applyAlignment="1">
      <alignment vertical="center" wrapText="1"/>
    </xf>
    <xf numFmtId="0" fontId="68" fillId="7" borderId="33" xfId="0" applyFont="1" applyFill="1" applyBorder="1" applyAlignment="1">
      <alignment horizontal="center" vertical="center" wrapText="1"/>
    </xf>
    <xf numFmtId="0" fontId="52" fillId="0" borderId="0" xfId="0" applyFont="1" applyAlignment="1">
      <alignment vertical="center" wrapText="1"/>
    </xf>
    <xf numFmtId="0" fontId="54" fillId="0" borderId="0" xfId="256" applyFont="1" applyAlignment="1">
      <alignment horizontal="left" vertical="center" wrapText="1"/>
    </xf>
    <xf numFmtId="0" fontId="40" fillId="3" borderId="7" xfId="0" applyFont="1" applyFill="1" applyBorder="1" applyAlignment="1">
      <alignment horizontal="center" vertical="center"/>
    </xf>
    <xf numFmtId="0" fontId="40" fillId="3" borderId="7" xfId="0" applyFont="1" applyFill="1" applyBorder="1" applyAlignment="1">
      <alignment vertical="center"/>
    </xf>
    <xf numFmtId="0" fontId="84" fillId="0" borderId="0" xfId="276" applyFont="1" applyAlignment="1">
      <alignment vertical="center"/>
    </xf>
    <xf numFmtId="0" fontId="8" fillId="0" borderId="0" xfId="1" applyFont="1" applyAlignment="1">
      <alignment vertical="center"/>
    </xf>
    <xf numFmtId="0" fontId="8" fillId="0" borderId="0" xfId="1" applyFont="1"/>
    <xf numFmtId="0" fontId="68" fillId="4" borderId="39" xfId="1" applyFont="1" applyFill="1" applyBorder="1" applyAlignment="1">
      <alignment horizontal="center" vertical="center" wrapText="1"/>
    </xf>
    <xf numFmtId="0" fontId="62" fillId="0" borderId="0" xfId="1" applyFont="1"/>
    <xf numFmtId="3" fontId="8" fillId="0" borderId="0" xfId="1" applyNumberFormat="1" applyFont="1" applyAlignment="1">
      <alignment vertical="center"/>
    </xf>
    <xf numFmtId="0" fontId="43" fillId="0" borderId="0" xfId="276" applyFont="1" applyAlignment="1">
      <alignment vertical="top"/>
    </xf>
    <xf numFmtId="3" fontId="8" fillId="0" borderId="0" xfId="1" applyNumberFormat="1" applyFont="1"/>
    <xf numFmtId="10" fontId="68" fillId="7" borderId="31" xfId="0" applyNumberFormat="1" applyFont="1" applyFill="1" applyBorder="1" applyAlignment="1">
      <alignment horizontal="center" vertical="center" wrapText="1"/>
    </xf>
    <xf numFmtId="3" fontId="51" fillId="0" borderId="0" xfId="0" applyNumberFormat="1" applyFont="1" applyAlignment="1">
      <alignment horizontal="right" vertical="center" wrapText="1"/>
    </xf>
    <xf numFmtId="3" fontId="51" fillId="6" borderId="0" xfId="0" applyNumberFormat="1" applyFont="1" applyFill="1" applyAlignment="1">
      <alignment horizontal="right" vertical="center" wrapText="1"/>
    </xf>
    <xf numFmtId="2" fontId="8" fillId="0" borderId="0" xfId="1" applyNumberFormat="1" applyFont="1" applyAlignment="1">
      <alignment vertical="center"/>
    </xf>
    <xf numFmtId="0" fontId="8" fillId="0" borderId="0" xfId="277" applyFont="1" applyAlignment="1">
      <alignment vertical="center"/>
    </xf>
    <xf numFmtId="0" fontId="8" fillId="0" borderId="0" xfId="277" applyFont="1"/>
    <xf numFmtId="2" fontId="8" fillId="0" borderId="0" xfId="1" applyNumberFormat="1" applyFont="1"/>
    <xf numFmtId="3" fontId="51" fillId="0" borderId="26" xfId="1" applyNumberFormat="1" applyFont="1" applyBorder="1" applyAlignment="1">
      <alignment horizontal="right" vertical="center" wrapText="1"/>
    </xf>
    <xf numFmtId="165" fontId="8" fillId="0" borderId="0" xfId="277" applyNumberFormat="1" applyFont="1"/>
    <xf numFmtId="165" fontId="8" fillId="0" borderId="0" xfId="1" applyNumberFormat="1" applyFont="1" applyAlignment="1">
      <alignment vertical="center"/>
    </xf>
    <xf numFmtId="3" fontId="8" fillId="0" borderId="0" xfId="277" applyNumberFormat="1" applyFont="1" applyAlignment="1">
      <alignment vertical="center"/>
    </xf>
    <xf numFmtId="165" fontId="51" fillId="0" borderId="34" xfId="1" applyNumberFormat="1" applyFont="1" applyBorder="1" applyAlignment="1">
      <alignment horizontal="right" vertical="center" wrapText="1"/>
    </xf>
    <xf numFmtId="2" fontId="68" fillId="7" borderId="44" xfId="277" applyNumberFormat="1" applyFont="1" applyFill="1" applyBorder="1" applyAlignment="1">
      <alignment horizontal="center" vertical="center" wrapText="1"/>
    </xf>
    <xf numFmtId="0" fontId="8" fillId="0" borderId="0" xfId="0" applyFont="1" applyAlignment="1">
      <alignment vertical="center"/>
    </xf>
    <xf numFmtId="0" fontId="8" fillId="0" borderId="0" xfId="0" applyFont="1"/>
    <xf numFmtId="0" fontId="39" fillId="0" borderId="0" xfId="276" applyFont="1" applyAlignment="1">
      <alignment vertical="top"/>
    </xf>
    <xf numFmtId="0" fontId="68" fillId="7" borderId="61" xfId="1" applyFont="1" applyFill="1" applyBorder="1" applyAlignment="1">
      <alignment horizontal="center"/>
    </xf>
    <xf numFmtId="3" fontId="8" fillId="0" borderId="0" xfId="0" applyNumberFormat="1" applyFont="1" applyAlignment="1">
      <alignment vertical="center"/>
    </xf>
    <xf numFmtId="10" fontId="8" fillId="0" borderId="0" xfId="0" applyNumberFormat="1" applyFont="1" applyAlignment="1">
      <alignment vertical="center"/>
    </xf>
    <xf numFmtId="2" fontId="8" fillId="0" borderId="0" xfId="0" applyNumberFormat="1" applyFont="1" applyAlignment="1">
      <alignment vertical="center"/>
    </xf>
    <xf numFmtId="169" fontId="8" fillId="0" borderId="0" xfId="400" applyNumberFormat="1" applyFont="1" applyAlignment="1">
      <alignment vertical="center"/>
    </xf>
    <xf numFmtId="169" fontId="8" fillId="0" borderId="0" xfId="400" applyNumberFormat="1" applyFont="1"/>
    <xf numFmtId="3" fontId="8" fillId="0" borderId="0" xfId="0" applyNumberFormat="1" applyFont="1"/>
    <xf numFmtId="165" fontId="8" fillId="0" borderId="0" xfId="0" applyNumberFormat="1" applyFont="1" applyAlignment="1">
      <alignment vertical="center"/>
    </xf>
    <xf numFmtId="165" fontId="51" fillId="0" borderId="24" xfId="0" applyNumberFormat="1" applyFont="1" applyBorder="1" applyAlignment="1">
      <alignment horizontal="right" vertical="center" wrapText="1"/>
    </xf>
    <xf numFmtId="3" fontId="51" fillId="0" borderId="23" xfId="0" applyNumberFormat="1" applyFont="1" applyBorder="1" applyAlignment="1">
      <alignment vertical="center" wrapText="1"/>
    </xf>
    <xf numFmtId="0" fontId="8" fillId="0" borderId="0" xfId="0" applyFont="1" applyAlignment="1">
      <alignment vertical="center" wrapText="1"/>
    </xf>
    <xf numFmtId="10" fontId="68" fillId="0" borderId="0" xfId="0" applyNumberFormat="1" applyFont="1" applyAlignment="1">
      <alignment horizontal="center" vertical="center" wrapText="1"/>
    </xf>
    <xf numFmtId="0" fontId="51" fillId="0" borderId="24" xfId="1" applyFont="1" applyBorder="1" applyAlignment="1">
      <alignment horizontal="center" vertical="center" wrapText="1"/>
    </xf>
    <xf numFmtId="177" fontId="51" fillId="0" borderId="23" xfId="1" applyNumberFormat="1" applyFont="1" applyBorder="1" applyAlignment="1">
      <alignment horizontal="right" vertical="center" wrapText="1"/>
    </xf>
    <xf numFmtId="177" fontId="51" fillId="0" borderId="35" xfId="1" applyNumberFormat="1" applyFont="1" applyBorder="1" applyAlignment="1">
      <alignment horizontal="right" vertical="center" wrapText="1"/>
    </xf>
    <xf numFmtId="0" fontId="51" fillId="3" borderId="21" xfId="1" applyFont="1" applyFill="1" applyBorder="1" applyAlignment="1">
      <alignment horizontal="center" vertical="center" wrapText="1"/>
    </xf>
    <xf numFmtId="177" fontId="51" fillId="3" borderId="27" xfId="1" applyNumberFormat="1" applyFont="1" applyFill="1" applyBorder="1" applyAlignment="1">
      <alignment horizontal="right" vertical="center" wrapText="1"/>
    </xf>
    <xf numFmtId="177" fontId="51" fillId="3" borderId="12" xfId="1" applyNumberFormat="1" applyFont="1" applyFill="1" applyBorder="1" applyAlignment="1">
      <alignment horizontal="right" vertical="center" wrapText="1"/>
    </xf>
    <xf numFmtId="0" fontId="51" fillId="0" borderId="21" xfId="1" applyFont="1" applyBorder="1" applyAlignment="1">
      <alignment horizontal="center" vertical="center" wrapText="1"/>
    </xf>
    <xf numFmtId="177" fontId="51" fillId="0" borderId="27" xfId="1" applyNumberFormat="1" applyFont="1" applyBorder="1" applyAlignment="1">
      <alignment horizontal="right" vertical="center" wrapText="1"/>
    </xf>
    <xf numFmtId="177" fontId="51" fillId="0" borderId="9" xfId="1" applyNumberFormat="1" applyFont="1" applyBorder="1" applyAlignment="1">
      <alignment horizontal="right" vertical="center" wrapText="1"/>
    </xf>
    <xf numFmtId="177" fontId="51" fillId="0" borderId="12" xfId="1" applyNumberFormat="1" applyFont="1" applyBorder="1" applyAlignment="1">
      <alignment horizontal="right" vertical="center" wrapText="1"/>
    </xf>
    <xf numFmtId="177" fontId="51" fillId="0" borderId="0" xfId="1" applyNumberFormat="1" applyFont="1" applyAlignment="1">
      <alignment horizontal="right" vertical="center" wrapText="1"/>
    </xf>
    <xf numFmtId="177" fontId="51" fillId="3" borderId="5" xfId="1" applyNumberFormat="1" applyFont="1" applyFill="1" applyBorder="1" applyAlignment="1">
      <alignment horizontal="right" vertical="center" wrapText="1"/>
    </xf>
    <xf numFmtId="177" fontId="51" fillId="0" borderId="5" xfId="1" applyNumberFormat="1" applyFont="1" applyBorder="1" applyAlignment="1">
      <alignment horizontal="right" vertical="center" wrapText="1"/>
    </xf>
    <xf numFmtId="0" fontId="51" fillId="3" borderId="22" xfId="1" applyFont="1" applyFill="1" applyBorder="1" applyAlignment="1">
      <alignment horizontal="center" vertical="center" wrapText="1"/>
    </xf>
    <xf numFmtId="177" fontId="51" fillId="3" borderId="22" xfId="1" applyNumberFormat="1" applyFont="1" applyFill="1" applyBorder="1" applyAlignment="1">
      <alignment horizontal="right" vertical="center" wrapText="1"/>
    </xf>
    <xf numFmtId="170" fontId="52" fillId="0" borderId="0" xfId="0" applyNumberFormat="1" applyFont="1" applyAlignment="1">
      <alignment vertical="center" wrapText="1"/>
    </xf>
    <xf numFmtId="0" fontId="51" fillId="0" borderId="46" xfId="1" applyFont="1" applyBorder="1" applyAlignment="1">
      <alignment horizontal="center" vertical="center" wrapText="1"/>
    </xf>
    <xf numFmtId="177" fontId="51" fillId="12" borderId="4" xfId="0" applyNumberFormat="1" applyFont="1" applyFill="1" applyBorder="1" applyAlignment="1">
      <alignment horizontal="right" vertical="center" wrapText="1"/>
    </xf>
    <xf numFmtId="177" fontId="51" fillId="12" borderId="46" xfId="0" applyNumberFormat="1" applyFont="1" applyFill="1" applyBorder="1" applyAlignment="1">
      <alignment horizontal="right" vertical="center" wrapText="1"/>
    </xf>
    <xf numFmtId="177" fontId="51" fillId="12" borderId="59" xfId="1" applyNumberFormat="1" applyFont="1" applyFill="1" applyBorder="1" applyAlignment="1">
      <alignment horizontal="right" vertical="center" wrapText="1"/>
    </xf>
    <xf numFmtId="3" fontId="51" fillId="12" borderId="46" xfId="0" applyNumberFormat="1" applyFont="1" applyFill="1" applyBorder="1" applyAlignment="1">
      <alignment horizontal="right" vertical="center" wrapText="1"/>
    </xf>
    <xf numFmtId="0" fontId="77" fillId="13" borderId="37" xfId="1" applyFont="1" applyFill="1" applyBorder="1" applyAlignment="1">
      <alignment horizontal="center" vertical="center" wrapText="1"/>
    </xf>
    <xf numFmtId="0" fontId="8" fillId="7" borderId="28" xfId="1" applyFont="1" applyFill="1" applyBorder="1" applyAlignment="1">
      <alignment horizontal="center"/>
    </xf>
    <xf numFmtId="0" fontId="77" fillId="13" borderId="72" xfId="1" applyFont="1" applyFill="1" applyBorder="1" applyAlignment="1">
      <alignment horizontal="center" vertical="center" wrapText="1"/>
    </xf>
    <xf numFmtId="0" fontId="8" fillId="7" borderId="39" xfId="1" applyFont="1" applyFill="1" applyBorder="1" applyAlignment="1">
      <alignment horizontal="center"/>
    </xf>
    <xf numFmtId="0" fontId="66" fillId="3" borderId="27" xfId="1" applyFont="1" applyFill="1" applyBorder="1"/>
    <xf numFmtId="0" fontId="66" fillId="5" borderId="27" xfId="1" applyFont="1" applyFill="1" applyBorder="1"/>
    <xf numFmtId="3" fontId="51" fillId="3" borderId="0" xfId="1" applyNumberFormat="1" applyFont="1" applyFill="1" applyAlignment="1">
      <alignment vertical="center" wrapText="1"/>
    </xf>
    <xf numFmtId="3" fontId="51" fillId="0" borderId="0" xfId="1" applyNumberFormat="1" applyFont="1" applyAlignment="1">
      <alignment vertical="center" wrapText="1"/>
    </xf>
    <xf numFmtId="3" fontId="51" fillId="6" borderId="0" xfId="1" applyNumberFormat="1" applyFont="1" applyFill="1" applyAlignment="1">
      <alignment vertical="center" wrapText="1"/>
    </xf>
    <xf numFmtId="0" fontId="31" fillId="0" borderId="0" xfId="1"/>
    <xf numFmtId="169" fontId="68" fillId="7" borderId="31" xfId="400" applyNumberFormat="1" applyFont="1" applyFill="1" applyBorder="1" applyAlignment="1">
      <alignment horizontal="center" vertical="center" wrapText="1"/>
    </xf>
    <xf numFmtId="165" fontId="51" fillId="15" borderId="5" xfId="400" applyNumberFormat="1" applyFont="1" applyFill="1" applyBorder="1" applyAlignment="1">
      <alignment vertical="center" wrapText="1"/>
    </xf>
    <xf numFmtId="0" fontId="58" fillId="13" borderId="13" xfId="397" applyFont="1" applyFill="1" applyBorder="1" applyAlignment="1">
      <alignment horizontal="center" vertical="center" wrapText="1"/>
    </xf>
    <xf numFmtId="3" fontId="51" fillId="0" borderId="18" xfId="0" applyNumberFormat="1" applyFont="1" applyBorder="1" applyAlignment="1">
      <alignment horizontal="right" vertical="center" wrapText="1"/>
    </xf>
    <xf numFmtId="3" fontId="51" fillId="3" borderId="18" xfId="0" applyNumberFormat="1" applyFont="1" applyFill="1" applyBorder="1" applyAlignment="1">
      <alignment horizontal="right" vertical="center" wrapText="1"/>
    </xf>
    <xf numFmtId="3" fontId="51" fillId="3" borderId="27" xfId="0" applyNumberFormat="1" applyFont="1" applyFill="1" applyBorder="1" applyAlignment="1">
      <alignment horizontal="right" vertical="center" wrapText="1"/>
    </xf>
    <xf numFmtId="3" fontId="51" fillId="0" borderId="27" xfId="0" applyNumberFormat="1" applyFont="1" applyBorder="1" applyAlignment="1">
      <alignment horizontal="right" vertical="center" wrapText="1"/>
    </xf>
    <xf numFmtId="3" fontId="51" fillId="6" borderId="73" xfId="0" applyNumberFormat="1" applyFont="1" applyFill="1" applyBorder="1" applyAlignment="1">
      <alignment horizontal="right" vertical="center" wrapText="1"/>
    </xf>
    <xf numFmtId="3" fontId="51" fillId="0" borderId="16" xfId="0" applyNumberFormat="1" applyFont="1" applyBorder="1" applyAlignment="1">
      <alignment horizontal="right" vertical="center" wrapText="1"/>
    </xf>
    <xf numFmtId="3" fontId="51" fillId="6" borderId="73" xfId="5" applyNumberFormat="1" applyFont="1" applyFill="1" applyBorder="1" applyAlignment="1">
      <alignment horizontal="right" vertical="center" wrapText="1"/>
    </xf>
    <xf numFmtId="3" fontId="57" fillId="0" borderId="0" xfId="397" applyNumberFormat="1" applyFont="1" applyAlignment="1">
      <alignment horizontal="right" vertical="center" wrapText="1"/>
    </xf>
    <xf numFmtId="10" fontId="8" fillId="0" borderId="0" xfId="0" applyNumberFormat="1" applyFont="1"/>
    <xf numFmtId="0" fontId="8" fillId="0" borderId="0" xfId="256" applyFont="1" applyAlignment="1">
      <alignment vertical="center"/>
    </xf>
    <xf numFmtId="169" fontId="8" fillId="0" borderId="0" xfId="257" applyNumberFormat="1" applyFont="1" applyAlignment="1">
      <alignment vertical="center"/>
    </xf>
    <xf numFmtId="0" fontId="8" fillId="0" borderId="0" xfId="256" applyFont="1"/>
    <xf numFmtId="169" fontId="8" fillId="0" borderId="0" xfId="257" applyNumberFormat="1" applyFont="1"/>
    <xf numFmtId="165" fontId="8" fillId="0" borderId="0" xfId="256" applyNumberFormat="1" applyFont="1"/>
    <xf numFmtId="3" fontId="51" fillId="0" borderId="32" xfId="1" applyNumberFormat="1" applyFont="1" applyBorder="1" applyAlignment="1">
      <alignment horizontal="right" vertical="center" wrapText="1"/>
    </xf>
    <xf numFmtId="165" fontId="8" fillId="0" borderId="0" xfId="256" applyNumberFormat="1" applyFont="1" applyAlignment="1">
      <alignment vertical="center"/>
    </xf>
    <xf numFmtId="168" fontId="8" fillId="0" borderId="0" xfId="256" applyNumberFormat="1" applyFont="1" applyAlignment="1">
      <alignment vertical="center"/>
    </xf>
    <xf numFmtId="3" fontId="66" fillId="3" borderId="9" xfId="256" applyNumberFormat="1" applyFont="1" applyFill="1" applyBorder="1" applyAlignment="1">
      <alignment horizontal="right" vertical="center"/>
    </xf>
    <xf numFmtId="0" fontId="8" fillId="0" borderId="0" xfId="256" applyFont="1" applyAlignment="1">
      <alignment vertical="center" wrapText="1"/>
    </xf>
    <xf numFmtId="0" fontId="0" fillId="0" borderId="0" xfId="0" applyAlignment="1">
      <alignment horizontal="left" vertical="center"/>
    </xf>
    <xf numFmtId="0" fontId="9" fillId="0" borderId="0" xfId="0" applyFont="1" applyAlignment="1">
      <alignment horizontal="left" vertical="center"/>
    </xf>
    <xf numFmtId="0" fontId="40" fillId="3" borderId="8" xfId="0" applyFont="1" applyFill="1" applyBorder="1" applyAlignment="1">
      <alignment horizontal="center" vertical="center"/>
    </xf>
    <xf numFmtId="0" fontId="40" fillId="3" borderId="8" xfId="0" applyFont="1" applyFill="1" applyBorder="1" applyAlignment="1">
      <alignment vertical="center"/>
    </xf>
    <xf numFmtId="0" fontId="40" fillId="3" borderId="50" xfId="0" applyFont="1" applyFill="1" applyBorder="1" applyAlignment="1">
      <alignment horizontal="center" vertical="center"/>
    </xf>
    <xf numFmtId="49" fontId="39" fillId="5" borderId="8" xfId="0" applyNumberFormat="1" applyFont="1" applyFill="1" applyBorder="1" applyAlignment="1">
      <alignment vertical="center" wrapText="1"/>
    </xf>
    <xf numFmtId="49" fontId="39" fillId="3" borderId="7" xfId="0" applyNumberFormat="1" applyFont="1" applyFill="1" applyBorder="1" applyAlignment="1">
      <alignment vertical="center" wrapText="1"/>
    </xf>
    <xf numFmtId="49" fontId="39" fillId="3" borderId="59" xfId="0" applyNumberFormat="1" applyFont="1" applyFill="1" applyBorder="1" applyAlignment="1">
      <alignment vertical="center" wrapText="1"/>
    </xf>
    <xf numFmtId="49" fontId="39" fillId="5" borderId="7" xfId="0" applyNumberFormat="1" applyFont="1" applyFill="1" applyBorder="1" applyAlignment="1">
      <alignment vertical="center" wrapText="1"/>
    </xf>
    <xf numFmtId="49" fontId="39" fillId="5" borderId="5" xfId="0" applyNumberFormat="1" applyFont="1" applyFill="1" applyBorder="1" applyAlignment="1">
      <alignment vertical="center" wrapText="1"/>
    </xf>
    <xf numFmtId="49" fontId="39" fillId="5" borderId="59" xfId="0" applyNumberFormat="1" applyFont="1" applyFill="1" applyBorder="1" applyAlignment="1">
      <alignment vertical="center" wrapText="1"/>
    </xf>
    <xf numFmtId="49" fontId="39" fillId="3" borderId="8" xfId="0" applyNumberFormat="1" applyFont="1" applyFill="1" applyBorder="1" applyAlignment="1">
      <alignment vertical="center" wrapText="1"/>
    </xf>
    <xf numFmtId="49" fontId="39" fillId="3" borderId="5" xfId="0" applyNumberFormat="1" applyFont="1" applyFill="1" applyBorder="1" applyAlignment="1">
      <alignment vertical="center" wrapText="1"/>
    </xf>
    <xf numFmtId="49" fontId="39" fillId="6" borderId="8" xfId="0" applyNumberFormat="1" applyFont="1" applyFill="1" applyBorder="1" applyAlignment="1">
      <alignment vertical="center" wrapText="1"/>
    </xf>
    <xf numFmtId="49" fontId="39" fillId="6" borderId="59" xfId="0" applyNumberFormat="1" applyFont="1" applyFill="1" applyBorder="1" applyAlignment="1">
      <alignment vertical="center" wrapText="1"/>
    </xf>
    <xf numFmtId="49" fontId="39" fillId="6" borderId="30" xfId="0" applyNumberFormat="1" applyFont="1" applyFill="1" applyBorder="1" applyAlignment="1">
      <alignment vertical="center" wrapText="1"/>
    </xf>
    <xf numFmtId="49" fontId="39" fillId="6" borderId="30" xfId="0" applyNumberFormat="1" applyFont="1" applyFill="1" applyBorder="1" applyAlignment="1">
      <alignment horizontal="left" vertical="center" wrapText="1"/>
    </xf>
    <xf numFmtId="0" fontId="40" fillId="6" borderId="30" xfId="0" applyFont="1" applyFill="1" applyBorder="1" applyAlignment="1">
      <alignment vertical="center"/>
    </xf>
    <xf numFmtId="0" fontId="40" fillId="6" borderId="10" xfId="0" applyFont="1" applyFill="1" applyBorder="1" applyAlignment="1">
      <alignment horizontal="center" vertical="center"/>
    </xf>
    <xf numFmtId="49" fontId="39" fillId="3" borderId="65" xfId="0" applyNumberFormat="1" applyFont="1" applyFill="1" applyBorder="1" applyAlignment="1">
      <alignment vertical="center" wrapText="1"/>
    </xf>
    <xf numFmtId="49" fontId="39" fillId="3" borderId="65" xfId="0" applyNumberFormat="1" applyFont="1" applyFill="1" applyBorder="1" applyAlignment="1">
      <alignment horizontal="left" vertical="center" wrapText="1"/>
    </xf>
    <xf numFmtId="0" fontId="39" fillId="3" borderId="65" xfId="0" applyFont="1" applyFill="1" applyBorder="1" applyAlignment="1">
      <alignment horizontal="center" vertical="center" wrapText="1"/>
    </xf>
    <xf numFmtId="0" fontId="39" fillId="3" borderId="65" xfId="0" applyFont="1" applyFill="1" applyBorder="1" applyAlignment="1">
      <alignment vertical="center" wrapText="1"/>
    </xf>
    <xf numFmtId="0" fontId="39" fillId="3" borderId="49" xfId="0" applyFont="1" applyFill="1" applyBorder="1" applyAlignment="1">
      <alignment horizontal="center" vertical="center" wrapText="1"/>
    </xf>
    <xf numFmtId="0" fontId="40" fillId="3" borderId="5" xfId="0" applyFont="1" applyFill="1" applyBorder="1" applyAlignment="1">
      <alignment horizontal="center" vertical="center"/>
    </xf>
    <xf numFmtId="0" fontId="40" fillId="3" borderId="5" xfId="0" applyFont="1" applyFill="1" applyBorder="1" applyAlignment="1">
      <alignment vertical="center"/>
    </xf>
    <xf numFmtId="0" fontId="40" fillId="3" borderId="9" xfId="0" applyFont="1" applyFill="1" applyBorder="1" applyAlignment="1">
      <alignment horizontal="center" vertical="center"/>
    </xf>
    <xf numFmtId="49" fontId="39" fillId="5" borderId="25" xfId="0" applyNumberFormat="1" applyFont="1" applyFill="1" applyBorder="1" applyAlignment="1">
      <alignment vertical="center" wrapText="1"/>
    </xf>
    <xf numFmtId="49" fontId="39" fillId="5" borderId="35" xfId="276" applyNumberFormat="1" applyFont="1" applyFill="1" applyBorder="1" applyAlignment="1">
      <alignment horizontal="center" vertical="center" wrapText="1"/>
    </xf>
    <xf numFmtId="0" fontId="39" fillId="5" borderId="25" xfId="0" applyFont="1" applyFill="1" applyBorder="1" applyAlignment="1">
      <alignment horizontal="center" vertical="center" wrapText="1"/>
    </xf>
    <xf numFmtId="0" fontId="39" fillId="5" borderId="32" xfId="0" applyFont="1" applyFill="1" applyBorder="1" applyAlignment="1">
      <alignment horizontal="center" vertical="center" wrapText="1"/>
    </xf>
    <xf numFmtId="49" fontId="39" fillId="3" borderId="65" xfId="276" applyNumberFormat="1" applyFont="1" applyFill="1" applyBorder="1" applyAlignment="1">
      <alignment vertical="center" wrapText="1"/>
    </xf>
    <xf numFmtId="49" fontId="39" fillId="3" borderId="65" xfId="276" applyNumberFormat="1" applyFont="1" applyFill="1" applyBorder="1" applyAlignment="1">
      <alignment horizontal="left" vertical="center" wrapText="1"/>
    </xf>
    <xf numFmtId="0" fontId="40" fillId="5" borderId="25" xfId="0" applyFont="1" applyFill="1" applyBorder="1" applyAlignment="1">
      <alignment vertical="center" wrapText="1"/>
    </xf>
    <xf numFmtId="0" fontId="7" fillId="0" borderId="0" xfId="1" applyFont="1" applyAlignment="1">
      <alignment vertical="center"/>
    </xf>
    <xf numFmtId="0" fontId="7" fillId="0" borderId="0" xfId="1" applyFont="1" applyAlignment="1">
      <alignment horizontal="center" vertical="center"/>
    </xf>
    <xf numFmtId="0" fontId="77" fillId="0" borderId="0" xfId="1" applyFont="1" applyAlignment="1">
      <alignment vertical="center"/>
    </xf>
    <xf numFmtId="0" fontId="84" fillId="0" borderId="0" xfId="697" applyFont="1" applyAlignment="1">
      <alignment vertical="center"/>
    </xf>
    <xf numFmtId="0" fontId="68" fillId="7" borderId="44" xfId="0" applyFont="1" applyFill="1" applyBorder="1" applyAlignment="1">
      <alignment vertical="center" wrapText="1"/>
    </xf>
    <xf numFmtId="0" fontId="68" fillId="7" borderId="39" xfId="0" applyFont="1" applyFill="1" applyBorder="1" applyAlignment="1">
      <alignment vertical="center" wrapText="1"/>
    </xf>
    <xf numFmtId="0" fontId="68" fillId="7" borderId="54" xfId="0" applyFont="1" applyFill="1" applyBorder="1" applyAlignment="1">
      <alignment vertical="center" wrapText="1"/>
    </xf>
    <xf numFmtId="0" fontId="68" fillId="7" borderId="61" xfId="0" applyFont="1" applyFill="1" applyBorder="1" applyAlignment="1">
      <alignment vertical="center" wrapText="1"/>
    </xf>
    <xf numFmtId="2" fontId="75" fillId="3" borderId="12" xfId="0" applyNumberFormat="1" applyFont="1" applyFill="1" applyBorder="1" applyAlignment="1">
      <alignment horizontal="right"/>
    </xf>
    <xf numFmtId="1" fontId="66" fillId="0" borderId="12" xfId="0" applyNumberFormat="1" applyFont="1" applyBorder="1" applyAlignment="1">
      <alignment horizontal="right" vertical="center"/>
    </xf>
    <xf numFmtId="1" fontId="66" fillId="11" borderId="12" xfId="0" applyNumberFormat="1" applyFont="1" applyFill="1" applyBorder="1" applyAlignment="1">
      <alignment horizontal="right" vertical="center"/>
    </xf>
    <xf numFmtId="0" fontId="0" fillId="10" borderId="11" xfId="0" applyFill="1" applyBorder="1" applyAlignment="1">
      <alignment horizontal="center" vertical="center"/>
    </xf>
    <xf numFmtId="0" fontId="82" fillId="0" borderId="0" xfId="0" applyFont="1" applyAlignment="1">
      <alignment vertical="center" wrapText="1"/>
    </xf>
    <xf numFmtId="0" fontId="68" fillId="7" borderId="28" xfId="1" applyFont="1" applyFill="1" applyBorder="1" applyAlignment="1">
      <alignment horizontal="center"/>
    </xf>
    <xf numFmtId="168" fontId="66" fillId="0" borderId="25" xfId="1" applyNumberFormat="1" applyFont="1" applyBorder="1" applyAlignment="1">
      <alignment vertical="center"/>
    </xf>
    <xf numFmtId="168" fontId="66" fillId="3" borderId="5" xfId="1" applyNumberFormat="1" applyFont="1" applyFill="1" applyBorder="1" applyAlignment="1">
      <alignment vertical="center"/>
    </xf>
    <xf numFmtId="168" fontId="66" fillId="0" borderId="5" xfId="1" applyNumberFormat="1" applyFont="1" applyBorder="1" applyAlignment="1">
      <alignment vertical="center"/>
    </xf>
    <xf numFmtId="168" fontId="66" fillId="6" borderId="25" xfId="1" applyNumberFormat="1" applyFont="1" applyFill="1" applyBorder="1" applyAlignment="1">
      <alignment vertical="center"/>
    </xf>
    <xf numFmtId="168" fontId="66" fillId="6" borderId="5" xfId="1" applyNumberFormat="1" applyFont="1" applyFill="1" applyBorder="1" applyAlignment="1">
      <alignment vertical="center"/>
    </xf>
    <xf numFmtId="168" fontId="66" fillId="6" borderId="59" xfId="1" applyNumberFormat="1" applyFont="1" applyFill="1" applyBorder="1" applyAlignment="1">
      <alignment vertical="center"/>
    </xf>
    <xf numFmtId="168" fontId="61" fillId="0" borderId="25" xfId="140" applyNumberFormat="1" applyFont="1" applyBorder="1" applyAlignment="1">
      <alignment horizontal="right" vertical="center"/>
    </xf>
    <xf numFmtId="168" fontId="61" fillId="3" borderId="5" xfId="140" applyNumberFormat="1" applyFont="1" applyFill="1" applyBorder="1" applyAlignment="1">
      <alignment horizontal="right" vertical="center"/>
    </xf>
    <xf numFmtId="168" fontId="61" fillId="0" borderId="5" xfId="140" applyNumberFormat="1" applyFont="1" applyBorder="1" applyAlignment="1">
      <alignment horizontal="right" vertical="center"/>
    </xf>
    <xf numFmtId="168" fontId="61" fillId="6" borderId="25" xfId="140" applyNumberFormat="1" applyFont="1" applyFill="1" applyBorder="1" applyAlignment="1">
      <alignment horizontal="right" vertical="center"/>
    </xf>
    <xf numFmtId="168" fontId="61" fillId="6" borderId="5" xfId="140" applyNumberFormat="1" applyFont="1" applyFill="1" applyBorder="1" applyAlignment="1">
      <alignment horizontal="right" vertical="center"/>
    </xf>
    <xf numFmtId="168" fontId="61" fillId="6" borderId="59" xfId="140" applyNumberFormat="1" applyFont="1" applyFill="1" applyBorder="1" applyAlignment="1">
      <alignment horizontal="right" vertical="center"/>
    </xf>
    <xf numFmtId="0" fontId="8" fillId="7" borderId="0" xfId="0" applyFont="1" applyFill="1" applyAlignment="1">
      <alignment vertical="center"/>
    </xf>
    <xf numFmtId="1" fontId="85" fillId="0" borderId="12" xfId="0" applyNumberFormat="1" applyFont="1" applyBorder="1"/>
    <xf numFmtId="2" fontId="85" fillId="0" borderId="12" xfId="0" applyNumberFormat="1" applyFont="1" applyBorder="1"/>
    <xf numFmtId="166" fontId="85" fillId="0" borderId="9" xfId="0" applyNumberFormat="1" applyFont="1" applyBorder="1"/>
    <xf numFmtId="166" fontId="85" fillId="0" borderId="12" xfId="0" applyNumberFormat="1" applyFont="1" applyBorder="1"/>
    <xf numFmtId="1" fontId="85" fillId="11" borderId="12" xfId="0" applyNumberFormat="1" applyFont="1" applyFill="1" applyBorder="1"/>
    <xf numFmtId="2" fontId="85" fillId="11" borderId="12" xfId="0" applyNumberFormat="1" applyFont="1" applyFill="1" applyBorder="1"/>
    <xf numFmtId="166" fontId="85" fillId="11" borderId="9" xfId="0" applyNumberFormat="1" applyFont="1" applyFill="1" applyBorder="1"/>
    <xf numFmtId="166" fontId="85" fillId="11" borderId="12" xfId="0" applyNumberFormat="1" applyFont="1" applyFill="1" applyBorder="1"/>
    <xf numFmtId="1" fontId="85" fillId="0" borderId="11" xfId="0" applyNumberFormat="1" applyFont="1" applyBorder="1"/>
    <xf numFmtId="2" fontId="85" fillId="0" borderId="11" xfId="0" applyNumberFormat="1" applyFont="1" applyBorder="1"/>
    <xf numFmtId="166" fontId="85" fillId="0" borderId="10" xfId="0" applyNumberFormat="1" applyFont="1" applyBorder="1"/>
    <xf numFmtId="166" fontId="85" fillId="0" borderId="11" xfId="0" applyNumberFormat="1" applyFont="1" applyBorder="1"/>
    <xf numFmtId="1" fontId="85" fillId="8" borderId="4" xfId="0" applyNumberFormat="1" applyFont="1" applyFill="1" applyBorder="1"/>
    <xf numFmtId="2" fontId="85" fillId="8" borderId="4" xfId="0" applyNumberFormat="1" applyFont="1" applyFill="1" applyBorder="1"/>
    <xf numFmtId="166" fontId="85" fillId="8" borderId="13" xfId="0" applyNumberFormat="1" applyFont="1" applyFill="1" applyBorder="1"/>
    <xf numFmtId="166" fontId="85" fillId="8" borderId="4" xfId="0" applyNumberFormat="1" applyFont="1" applyFill="1" applyBorder="1"/>
    <xf numFmtId="0" fontId="85" fillId="0" borderId="9" xfId="0" applyFont="1" applyBorder="1"/>
    <xf numFmtId="165" fontId="85" fillId="0" borderId="12" xfId="0" applyNumberFormat="1" applyFont="1" applyBorder="1"/>
    <xf numFmtId="0" fontId="85" fillId="11" borderId="9" xfId="0" applyFont="1" applyFill="1" applyBorder="1"/>
    <xf numFmtId="165" fontId="85" fillId="11" borderId="12" xfId="0" applyNumberFormat="1" applyFont="1" applyFill="1" applyBorder="1"/>
    <xf numFmtId="0" fontId="85" fillId="0" borderId="10" xfId="0" applyFont="1" applyBorder="1"/>
    <xf numFmtId="165" fontId="85" fillId="0" borderId="11" xfId="0" applyNumberFormat="1" applyFont="1" applyBorder="1"/>
    <xf numFmtId="0" fontId="85" fillId="8" borderId="13" xfId="0" applyFont="1" applyFill="1" applyBorder="1"/>
    <xf numFmtId="165" fontId="85" fillId="8" borderId="4" xfId="0" applyNumberFormat="1" applyFont="1" applyFill="1" applyBorder="1"/>
    <xf numFmtId="0" fontId="85" fillId="8" borderId="47" xfId="0" applyFont="1" applyFill="1" applyBorder="1"/>
    <xf numFmtId="165" fontId="85" fillId="0" borderId="67" xfId="0" applyNumberFormat="1" applyFont="1" applyBorder="1"/>
    <xf numFmtId="2" fontId="85" fillId="0" borderId="67" xfId="0" applyNumberFormat="1" applyFont="1" applyBorder="1"/>
    <xf numFmtId="166" fontId="85" fillId="0" borderId="47" xfId="0" applyNumberFormat="1" applyFont="1" applyBorder="1"/>
    <xf numFmtId="166" fontId="85" fillId="0" borderId="67" xfId="0" applyNumberFormat="1" applyFont="1" applyBorder="1"/>
    <xf numFmtId="0" fontId="86" fillId="9" borderId="9" xfId="0" applyFont="1" applyFill="1" applyBorder="1"/>
    <xf numFmtId="0" fontId="87" fillId="9" borderId="10" xfId="0" applyFont="1" applyFill="1" applyBorder="1"/>
    <xf numFmtId="0" fontId="87" fillId="10" borderId="11" xfId="0" applyFont="1" applyFill="1" applyBorder="1" applyAlignment="1">
      <alignment horizontal="center" vertical="center"/>
    </xf>
    <xf numFmtId="0" fontId="87" fillId="10" borderId="10" xfId="0" applyFont="1" applyFill="1" applyBorder="1" applyAlignment="1">
      <alignment horizontal="center" vertical="center"/>
    </xf>
    <xf numFmtId="2" fontId="85" fillId="0" borderId="9" xfId="0" applyNumberFormat="1" applyFont="1" applyBorder="1"/>
    <xf numFmtId="2" fontId="85" fillId="11" borderId="9" xfId="0" applyNumberFormat="1" applyFont="1" applyFill="1" applyBorder="1"/>
    <xf numFmtId="2" fontId="85" fillId="0" borderId="10" xfId="0" applyNumberFormat="1" applyFont="1" applyBorder="1"/>
    <xf numFmtId="1" fontId="85" fillId="0" borderId="58" xfId="0" applyNumberFormat="1" applyFont="1" applyBorder="1"/>
    <xf numFmtId="2" fontId="85" fillId="0" borderId="13" xfId="0" applyNumberFormat="1" applyFont="1" applyBorder="1"/>
    <xf numFmtId="1" fontId="85" fillId="0" borderId="4" xfId="0" applyNumberFormat="1" applyFont="1" applyBorder="1"/>
    <xf numFmtId="1" fontId="85" fillId="8" borderId="67" xfId="0" applyNumberFormat="1" applyFont="1" applyFill="1" applyBorder="1"/>
    <xf numFmtId="2" fontId="85" fillId="8" borderId="47" xfId="0" applyNumberFormat="1" applyFont="1" applyFill="1" applyBorder="1"/>
    <xf numFmtId="165" fontId="85" fillId="0" borderId="58" xfId="0" applyNumberFormat="1" applyFont="1" applyBorder="1"/>
    <xf numFmtId="2" fontId="85" fillId="0" borderId="4" xfId="0" applyNumberFormat="1" applyFont="1" applyBorder="1"/>
    <xf numFmtId="166" fontId="85" fillId="0" borderId="13" xfId="0" applyNumberFormat="1" applyFont="1" applyBorder="1"/>
    <xf numFmtId="165" fontId="85" fillId="0" borderId="4" xfId="0" applyNumberFormat="1" applyFont="1" applyBorder="1"/>
    <xf numFmtId="166" fontId="85" fillId="0" borderId="4" xfId="0" applyNumberFormat="1" applyFont="1" applyBorder="1"/>
    <xf numFmtId="0" fontId="54" fillId="0" borderId="0" xfId="397" applyFont="1" applyAlignment="1">
      <alignment vertical="center"/>
    </xf>
    <xf numFmtId="0" fontId="58" fillId="13" borderId="3" xfId="397" applyFont="1" applyFill="1" applyBorder="1" applyAlignment="1">
      <alignment horizontal="center" vertical="center" wrapText="1"/>
    </xf>
    <xf numFmtId="0" fontId="58" fillId="13" borderId="50" xfId="397" applyFont="1" applyFill="1" applyBorder="1" applyAlignment="1">
      <alignment horizontal="center" vertical="center" wrapText="1"/>
    </xf>
    <xf numFmtId="165" fontId="75" fillId="0" borderId="11" xfId="0" applyNumberFormat="1" applyFont="1" applyBorder="1"/>
    <xf numFmtId="2" fontId="75" fillId="0" borderId="11" xfId="0" applyNumberFormat="1" applyFont="1" applyBorder="1"/>
    <xf numFmtId="166" fontId="75" fillId="0" borderId="10" xfId="0" applyNumberFormat="1" applyFont="1" applyBorder="1"/>
    <xf numFmtId="166" fontId="75" fillId="0" borderId="11" xfId="0" applyNumberFormat="1" applyFont="1" applyBorder="1"/>
    <xf numFmtId="165" fontId="75" fillId="8" borderId="4" xfId="0" applyNumberFormat="1" applyFont="1" applyFill="1" applyBorder="1"/>
    <xf numFmtId="0" fontId="48" fillId="0" borderId="31" xfId="0" applyFont="1" applyBorder="1" applyAlignment="1">
      <alignment vertical="center"/>
    </xf>
    <xf numFmtId="0" fontId="88" fillId="0" borderId="0" xfId="697" applyFont="1" applyAlignment="1">
      <alignment vertical="center"/>
    </xf>
    <xf numFmtId="0" fontId="6" fillId="0" borderId="0" xfId="0" applyFont="1" applyAlignment="1">
      <alignment vertical="center"/>
    </xf>
    <xf numFmtId="10" fontId="6" fillId="0" borderId="0" xfId="0" applyNumberFormat="1" applyFont="1" applyAlignment="1">
      <alignment vertical="center"/>
    </xf>
    <xf numFmtId="0" fontId="43" fillId="0" borderId="0" xfId="697" applyFont="1" applyAlignment="1">
      <alignment vertical="center"/>
    </xf>
    <xf numFmtId="0" fontId="68" fillId="7" borderId="44" xfId="0" applyFont="1" applyFill="1" applyBorder="1" applyAlignment="1">
      <alignment horizontal="center" vertical="center" wrapText="1"/>
    </xf>
    <xf numFmtId="0" fontId="68" fillId="7" borderId="20" xfId="0" applyFont="1" applyFill="1" applyBorder="1" applyAlignment="1">
      <alignment horizontal="center" vertical="center" wrapText="1"/>
    </xf>
    <xf numFmtId="0" fontId="75" fillId="0" borderId="22" xfId="0" applyFont="1" applyBorder="1"/>
    <xf numFmtId="0" fontId="75" fillId="11" borderId="22" xfId="0" applyFont="1" applyFill="1" applyBorder="1"/>
    <xf numFmtId="0" fontId="75" fillId="11" borderId="31" xfId="0" applyFont="1" applyFill="1" applyBorder="1"/>
    <xf numFmtId="0" fontId="75" fillId="8" borderId="22" xfId="0" applyFont="1" applyFill="1" applyBorder="1"/>
    <xf numFmtId="0" fontId="75" fillId="8" borderId="46" xfId="0" applyFont="1" applyFill="1" applyBorder="1"/>
    <xf numFmtId="174" fontId="75" fillId="8" borderId="4" xfId="0" applyNumberFormat="1" applyFont="1" applyFill="1" applyBorder="1" applyAlignment="1">
      <alignment horizontal="right"/>
    </xf>
    <xf numFmtId="1" fontId="75" fillId="8" borderId="4" xfId="0" applyNumberFormat="1" applyFont="1" applyFill="1" applyBorder="1" applyAlignment="1">
      <alignment horizontal="right"/>
    </xf>
    <xf numFmtId="166" fontId="75" fillId="0" borderId="12" xfId="0" applyNumberFormat="1" applyFont="1" applyBorder="1" applyAlignment="1">
      <alignment horizontal="right"/>
    </xf>
    <xf numFmtId="166" fontId="75" fillId="11" borderId="12" xfId="0" applyNumberFormat="1" applyFont="1" applyFill="1" applyBorder="1" applyAlignment="1">
      <alignment horizontal="right"/>
    </xf>
    <xf numFmtId="173" fontId="75" fillId="8" borderId="4" xfId="0" applyNumberFormat="1" applyFont="1" applyFill="1" applyBorder="1" applyAlignment="1">
      <alignment horizontal="right"/>
    </xf>
    <xf numFmtId="175" fontId="75" fillId="8" borderId="4" xfId="0" applyNumberFormat="1" applyFont="1" applyFill="1" applyBorder="1" applyAlignment="1">
      <alignment horizontal="right"/>
    </xf>
    <xf numFmtId="165" fontId="75" fillId="8" borderId="4" xfId="0" applyNumberFormat="1" applyFont="1" applyFill="1" applyBorder="1" applyAlignment="1">
      <alignment horizontal="right"/>
    </xf>
    <xf numFmtId="176" fontId="75" fillId="8" borderId="4" xfId="0" applyNumberFormat="1" applyFont="1" applyFill="1" applyBorder="1" applyAlignment="1">
      <alignment horizontal="right"/>
    </xf>
    <xf numFmtId="2" fontId="75" fillId="8" borderId="13" xfId="0" applyNumberFormat="1" applyFont="1" applyFill="1" applyBorder="1"/>
    <xf numFmtId="3" fontId="85" fillId="0" borderId="12" xfId="0" applyNumberFormat="1" applyFont="1" applyBorder="1"/>
    <xf numFmtId="3" fontId="85" fillId="11" borderId="12" xfId="0" applyNumberFormat="1" applyFont="1" applyFill="1" applyBorder="1"/>
    <xf numFmtId="3" fontId="85" fillId="0" borderId="4" xfId="0" applyNumberFormat="1" applyFont="1" applyBorder="1"/>
    <xf numFmtId="3" fontId="85" fillId="0" borderId="11" xfId="0" applyNumberFormat="1" applyFont="1" applyBorder="1"/>
    <xf numFmtId="3" fontId="85" fillId="8" borderId="67" xfId="0" applyNumberFormat="1" applyFont="1" applyFill="1" applyBorder="1"/>
    <xf numFmtId="171" fontId="75" fillId="8" borderId="4" xfId="0" applyNumberFormat="1" applyFont="1" applyFill="1" applyBorder="1" applyAlignment="1">
      <alignment horizontal="right"/>
    </xf>
    <xf numFmtId="0" fontId="6" fillId="10" borderId="11" xfId="0" applyFont="1" applyFill="1" applyBorder="1" applyAlignment="1">
      <alignment horizontal="center" vertical="center"/>
    </xf>
    <xf numFmtId="0" fontId="68" fillId="10" borderId="49" xfId="0" applyFont="1" applyFill="1" applyBorder="1" applyAlignment="1">
      <alignment horizontal="center" vertical="center"/>
    </xf>
    <xf numFmtId="0" fontId="68" fillId="7" borderId="20" xfId="256" applyFont="1" applyFill="1" applyBorder="1" applyAlignment="1">
      <alignment horizontal="center" vertical="center" wrapText="1"/>
    </xf>
    <xf numFmtId="0" fontId="68" fillId="7" borderId="33" xfId="256" applyFont="1" applyFill="1" applyBorder="1" applyAlignment="1">
      <alignment horizontal="center" vertical="center" wrapText="1"/>
    </xf>
    <xf numFmtId="0" fontId="0" fillId="0" borderId="0" xfId="0"/>
    <xf numFmtId="0" fontId="0" fillId="0" borderId="0" xfId="0" applyBorder="1"/>
    <xf numFmtId="49" fontId="39" fillId="5" borderId="12" xfId="0" applyNumberFormat="1" applyFont="1" applyFill="1" applyBorder="1" applyAlignment="1">
      <alignment vertical="center" wrapText="1"/>
    </xf>
    <xf numFmtId="49" fontId="39" fillId="5" borderId="35" xfId="0" applyNumberFormat="1" applyFont="1" applyFill="1" applyBorder="1" applyAlignment="1">
      <alignment vertical="center" wrapText="1"/>
    </xf>
    <xf numFmtId="0" fontId="75" fillId="0" borderId="9" xfId="0" applyFont="1" applyBorder="1"/>
    <xf numFmtId="0" fontId="75" fillId="11" borderId="9" xfId="0" applyFont="1" applyFill="1" applyBorder="1"/>
    <xf numFmtId="0" fontId="75" fillId="11" borderId="10" xfId="0" applyFont="1" applyFill="1" applyBorder="1"/>
    <xf numFmtId="0" fontId="75" fillId="8" borderId="9" xfId="0" applyFont="1" applyFill="1" applyBorder="1"/>
    <xf numFmtId="171" fontId="75" fillId="8" borderId="12" xfId="0" applyNumberFormat="1" applyFont="1" applyFill="1" applyBorder="1"/>
    <xf numFmtId="0" fontId="58" fillId="0" borderId="0" xfId="1" applyFont="1" applyAlignment="1">
      <alignment horizontal="left" vertical="center" wrapText="1"/>
    </xf>
    <xf numFmtId="0" fontId="54" fillId="0" borderId="0" xfId="1" applyFont="1" applyAlignment="1">
      <alignment horizontal="left" vertical="center" wrapText="1"/>
    </xf>
    <xf numFmtId="0" fontId="0" fillId="0" borderId="0" xfId="0"/>
    <xf numFmtId="0" fontId="5" fillId="0" borderId="0" xfId="1" applyFont="1" applyAlignment="1">
      <alignment vertical="center"/>
    </xf>
    <xf numFmtId="0" fontId="5" fillId="0" borderId="0" xfId="1" applyFont="1"/>
    <xf numFmtId="0" fontId="5" fillId="7" borderId="20" xfId="698" applyFill="1" applyBorder="1" applyAlignment="1">
      <alignment horizontal="center" vertical="center"/>
    </xf>
    <xf numFmtId="0" fontId="5" fillId="7" borderId="33" xfId="698" applyFill="1" applyBorder="1" applyAlignment="1">
      <alignment horizontal="center" vertical="center"/>
    </xf>
    <xf numFmtId="169" fontId="5" fillId="7" borderId="40" xfId="405" applyNumberFormat="1" applyFont="1" applyFill="1" applyBorder="1" applyAlignment="1">
      <alignment horizontal="center" vertical="center" wrapText="1"/>
    </xf>
    <xf numFmtId="0" fontId="5" fillId="7" borderId="39" xfId="698" applyFill="1" applyBorder="1" applyAlignment="1">
      <alignment horizontal="center" vertical="center"/>
    </xf>
    <xf numFmtId="169" fontId="5" fillId="7" borderId="10" xfId="405" applyNumberFormat="1" applyFont="1" applyFill="1" applyBorder="1" applyAlignment="1">
      <alignment horizontal="center" vertical="center" wrapText="1"/>
    </xf>
    <xf numFmtId="0" fontId="5" fillId="7" borderId="45" xfId="698" applyFill="1" applyBorder="1" applyAlignment="1">
      <alignment horizontal="center" vertical="center"/>
    </xf>
    <xf numFmtId="169" fontId="5" fillId="7" borderId="65" xfId="405" applyNumberFormat="1" applyFont="1" applyFill="1" applyBorder="1" applyAlignment="1">
      <alignment horizontal="center" vertical="center" wrapText="1"/>
    </xf>
    <xf numFmtId="3" fontId="48" fillId="3" borderId="0" xfId="1" applyNumberFormat="1" applyFont="1" applyFill="1" applyAlignment="1">
      <alignment horizontal="right" vertical="center" wrapText="1"/>
    </xf>
    <xf numFmtId="165" fontId="48" fillId="3" borderId="22" xfId="405" applyNumberFormat="1" applyFont="1" applyFill="1" applyBorder="1" applyAlignment="1">
      <alignment horizontal="right" vertical="center" wrapText="1"/>
    </xf>
    <xf numFmtId="0" fontId="89" fillId="5" borderId="1" xfId="276" applyFont="1" applyFill="1" applyBorder="1" applyAlignment="1">
      <alignment horizontal="left" vertical="center" wrapText="1"/>
    </xf>
    <xf numFmtId="0" fontId="89" fillId="5" borderId="0" xfId="276" applyFont="1" applyFill="1" applyBorder="1" applyAlignment="1">
      <alignment horizontal="left" vertical="center" wrapText="1"/>
    </xf>
    <xf numFmtId="0" fontId="89" fillId="3" borderId="55" xfId="276" applyFont="1" applyFill="1" applyBorder="1" applyAlignment="1">
      <alignment horizontal="left" vertical="center"/>
    </xf>
    <xf numFmtId="0" fontId="89" fillId="3" borderId="3" xfId="276" applyFont="1" applyFill="1" applyBorder="1" applyAlignment="1">
      <alignment horizontal="left" vertical="center" wrapText="1"/>
    </xf>
    <xf numFmtId="0" fontId="89" fillId="3" borderId="61" xfId="276" applyFont="1" applyFill="1" applyBorder="1" applyAlignment="1">
      <alignment horizontal="left" vertical="center" wrapText="1"/>
    </xf>
    <xf numFmtId="0" fontId="89" fillId="5" borderId="35" xfId="276" applyFont="1" applyFill="1" applyBorder="1" applyAlignment="1">
      <alignment horizontal="left" vertical="center" wrapText="1"/>
    </xf>
    <xf numFmtId="0" fontId="89" fillId="5" borderId="12" xfId="276" applyFont="1" applyFill="1" applyBorder="1" applyAlignment="1">
      <alignment horizontal="left" vertical="center" wrapText="1"/>
    </xf>
    <xf numFmtId="0" fontId="89" fillId="6" borderId="3" xfId="276" applyFont="1" applyFill="1" applyBorder="1" applyAlignment="1">
      <alignment horizontal="left" vertical="center" wrapText="1"/>
    </xf>
    <xf numFmtId="49" fontId="89" fillId="3" borderId="55" xfId="276" applyNumberFormat="1" applyFont="1" applyFill="1" applyBorder="1" applyAlignment="1">
      <alignment horizontal="left" vertical="center" wrapText="1"/>
    </xf>
    <xf numFmtId="49" fontId="89" fillId="6" borderId="3" xfId="276" applyNumberFormat="1" applyFont="1" applyFill="1" applyBorder="1" applyAlignment="1">
      <alignment horizontal="left" vertical="center" wrapText="1"/>
    </xf>
    <xf numFmtId="49" fontId="89" fillId="3" borderId="3" xfId="276" applyNumberFormat="1" applyFont="1" applyFill="1" applyBorder="1" applyAlignment="1">
      <alignment horizontal="left" vertical="center" wrapText="1"/>
    </xf>
    <xf numFmtId="0" fontId="89" fillId="6" borderId="3" xfId="276" applyFont="1" applyFill="1" applyBorder="1" applyAlignment="1">
      <alignment horizontal="left" vertical="center"/>
    </xf>
    <xf numFmtId="0" fontId="89" fillId="3" borderId="3" xfId="276" applyFont="1" applyFill="1" applyBorder="1" applyAlignment="1">
      <alignment horizontal="left" vertical="center"/>
    </xf>
    <xf numFmtId="0" fontId="89" fillId="6" borderId="14" xfId="276" applyFont="1" applyFill="1" applyBorder="1" applyAlignment="1">
      <alignment horizontal="left" vertical="center" wrapText="1"/>
    </xf>
    <xf numFmtId="0" fontId="52" fillId="0" borderId="0" xfId="1" applyFont="1" applyAlignment="1">
      <alignment horizontal="left" vertical="center" wrapText="1"/>
    </xf>
    <xf numFmtId="0" fontId="42" fillId="0" borderId="0" xfId="399" applyFont="1" applyFill="1" applyAlignment="1">
      <alignment vertical="center"/>
    </xf>
    <xf numFmtId="0" fontId="68" fillId="10" borderId="14" xfId="0" applyFont="1" applyFill="1" applyBorder="1" applyAlignment="1">
      <alignment horizontal="center" vertical="center"/>
    </xf>
    <xf numFmtId="0" fontId="68" fillId="10" borderId="39" xfId="0" applyFont="1" applyFill="1" applyBorder="1" applyAlignment="1">
      <alignment horizontal="center" vertical="center"/>
    </xf>
    <xf numFmtId="0" fontId="68" fillId="10" borderId="40" xfId="0" applyFont="1" applyFill="1" applyBorder="1" applyAlignment="1">
      <alignment horizontal="center" vertical="center"/>
    </xf>
    <xf numFmtId="166" fontId="75" fillId="0" borderId="25" xfId="0" applyNumberFormat="1" applyFont="1" applyBorder="1"/>
    <xf numFmtId="166" fontId="75" fillId="11" borderId="5" xfId="0" applyNumberFormat="1" applyFont="1" applyFill="1" applyBorder="1"/>
    <xf numFmtId="166" fontId="75" fillId="0" borderId="5" xfId="0" applyNumberFormat="1" applyFont="1" applyBorder="1"/>
    <xf numFmtId="166" fontId="75" fillId="11" borderId="30" xfId="0" applyNumberFormat="1" applyFont="1" applyFill="1" applyBorder="1"/>
    <xf numFmtId="166" fontId="75" fillId="8" borderId="5" xfId="0" applyNumberFormat="1" applyFont="1" applyFill="1" applyBorder="1"/>
    <xf numFmtId="0" fontId="75" fillId="8" borderId="13" xfId="0" applyFont="1" applyFill="1" applyBorder="1"/>
    <xf numFmtId="166" fontId="75" fillId="8" borderId="59" xfId="0" applyNumberFormat="1" applyFont="1" applyFill="1" applyBorder="1"/>
    <xf numFmtId="0" fontId="51" fillId="6" borderId="56" xfId="0" applyFont="1" applyFill="1" applyBorder="1" applyAlignment="1">
      <alignment vertical="center" wrapText="1"/>
    </xf>
    <xf numFmtId="0" fontId="51" fillId="3" borderId="31" xfId="0" applyFont="1" applyFill="1" applyBorder="1" applyAlignment="1">
      <alignment vertical="center" wrapText="1"/>
    </xf>
    <xf numFmtId="3" fontId="51" fillId="3" borderId="28" xfId="0" applyNumberFormat="1" applyFont="1" applyFill="1" applyBorder="1" applyAlignment="1">
      <alignment horizontal="right" vertical="center" wrapText="1"/>
    </xf>
    <xf numFmtId="3" fontId="51" fillId="6" borderId="68" xfId="0" applyNumberFormat="1" applyFont="1" applyFill="1" applyBorder="1" applyAlignment="1">
      <alignment horizontal="right" vertical="center" wrapText="1"/>
    </xf>
    <xf numFmtId="3" fontId="51" fillId="6" borderId="69" xfId="0" applyNumberFormat="1" applyFont="1" applyFill="1" applyBorder="1" applyAlignment="1">
      <alignment horizontal="right" vertical="center" wrapText="1"/>
    </xf>
    <xf numFmtId="3" fontId="51" fillId="6" borderId="59" xfId="5" applyNumberFormat="1" applyFont="1" applyFill="1" applyBorder="1" applyAlignment="1">
      <alignment horizontal="right" vertical="center" wrapText="1"/>
    </xf>
    <xf numFmtId="3" fontId="51" fillId="3" borderId="30" xfId="0" applyNumberFormat="1" applyFont="1" applyFill="1" applyBorder="1" applyAlignment="1">
      <alignment horizontal="right" vertical="center" wrapText="1"/>
    </xf>
    <xf numFmtId="3" fontId="51" fillId="6" borderId="66" xfId="0" applyNumberFormat="1" applyFont="1" applyFill="1" applyBorder="1" applyAlignment="1">
      <alignment horizontal="right" vertical="center" wrapText="1"/>
    </xf>
    <xf numFmtId="3" fontId="51" fillId="6" borderId="56" xfId="5" applyNumberFormat="1" applyFont="1" applyFill="1" applyBorder="1" applyAlignment="1">
      <alignment horizontal="right" vertical="center" wrapText="1"/>
    </xf>
    <xf numFmtId="3" fontId="51" fillId="6" borderId="59" xfId="0" applyNumberFormat="1" applyFont="1" applyFill="1" applyBorder="1" applyAlignment="1">
      <alignment horizontal="right" vertical="center" wrapText="1"/>
    </xf>
    <xf numFmtId="0" fontId="3" fillId="0" borderId="0" xfId="0" applyFont="1" applyAlignment="1">
      <alignment vertical="center"/>
    </xf>
    <xf numFmtId="49" fontId="40" fillId="3" borderId="41" xfId="0" applyNumberFormat="1" applyFont="1" applyFill="1" applyBorder="1" applyAlignment="1">
      <alignment horizontal="center" vertical="center"/>
    </xf>
    <xf numFmtId="49" fontId="40" fillId="6" borderId="1" xfId="0" applyNumberFormat="1" applyFont="1" applyFill="1" applyBorder="1" applyAlignment="1">
      <alignment horizontal="center" vertical="center"/>
    </xf>
    <xf numFmtId="49" fontId="40" fillId="5" borderId="3" xfId="0" applyNumberFormat="1" applyFont="1" applyFill="1" applyBorder="1" applyAlignment="1">
      <alignment horizontal="center" vertical="center"/>
    </xf>
    <xf numFmtId="49" fontId="40" fillId="3" borderId="3" xfId="0" applyNumberFormat="1" applyFont="1" applyFill="1" applyBorder="1" applyAlignment="1">
      <alignment horizontal="center" vertical="center"/>
    </xf>
    <xf numFmtId="49" fontId="40" fillId="6" borderId="3" xfId="0" applyNumberFormat="1" applyFont="1" applyFill="1" applyBorder="1" applyAlignment="1">
      <alignment horizontal="center" vertical="center"/>
    </xf>
    <xf numFmtId="49" fontId="40" fillId="6" borderId="14" xfId="0" applyNumberFormat="1" applyFont="1" applyFill="1" applyBorder="1" applyAlignment="1">
      <alignment horizontal="center" vertical="center"/>
    </xf>
    <xf numFmtId="49" fontId="40" fillId="3" borderId="55" xfId="0" applyNumberFormat="1" applyFont="1" applyFill="1" applyBorder="1" applyAlignment="1">
      <alignment horizontal="center" vertical="center"/>
    </xf>
    <xf numFmtId="49" fontId="40" fillId="3" borderId="6" xfId="0" applyNumberFormat="1" applyFont="1" applyFill="1" applyBorder="1" applyAlignment="1">
      <alignment horizontal="center" vertical="center"/>
    </xf>
    <xf numFmtId="0" fontId="89" fillId="6" borderId="0" xfId="276" applyFont="1" applyFill="1" applyBorder="1" applyAlignment="1">
      <alignment horizontal="left" vertical="center" wrapText="1"/>
    </xf>
    <xf numFmtId="49" fontId="89" fillId="5" borderId="0" xfId="276" applyNumberFormat="1" applyFont="1" applyFill="1" applyBorder="1" applyAlignment="1">
      <alignment horizontal="left" vertical="center" wrapText="1"/>
    </xf>
    <xf numFmtId="49" fontId="89" fillId="5" borderId="2" xfId="276" applyNumberFormat="1" applyFont="1" applyFill="1" applyBorder="1" applyAlignment="1">
      <alignment horizontal="left" vertical="center" wrapText="1"/>
    </xf>
    <xf numFmtId="49" fontId="40" fillId="5" borderId="2" xfId="0" applyNumberFormat="1" applyFont="1" applyFill="1" applyBorder="1" applyAlignment="1">
      <alignment horizontal="center" vertical="center"/>
    </xf>
    <xf numFmtId="49" fontId="89" fillId="3" borderId="1" xfId="276" applyNumberFormat="1" applyFont="1" applyFill="1" applyBorder="1" applyAlignment="1">
      <alignment horizontal="left" vertical="center" wrapText="1"/>
    </xf>
    <xf numFmtId="49" fontId="40" fillId="3" borderId="0" xfId="0" applyNumberFormat="1" applyFont="1" applyFill="1" applyAlignment="1">
      <alignment horizontal="center" vertical="center"/>
    </xf>
    <xf numFmtId="49" fontId="40" fillId="5" borderId="1" xfId="0" applyNumberFormat="1" applyFont="1" applyFill="1" applyBorder="1" applyAlignment="1">
      <alignment horizontal="center" vertical="center"/>
    </xf>
    <xf numFmtId="49" fontId="40" fillId="3" borderId="1" xfId="0" applyNumberFormat="1" applyFont="1" applyFill="1" applyBorder="1" applyAlignment="1">
      <alignment horizontal="center" vertical="center"/>
    </xf>
    <xf numFmtId="49" fontId="89" fillId="6" borderId="2" xfId="276" applyNumberFormat="1" applyFont="1" applyFill="1" applyBorder="1" applyAlignment="1">
      <alignment horizontal="left" vertical="center" wrapText="1"/>
    </xf>
    <xf numFmtId="0" fontId="38" fillId="4" borderId="65" xfId="0" applyFont="1" applyFill="1" applyBorder="1" applyAlignment="1">
      <alignment horizontal="center" vertical="center"/>
    </xf>
    <xf numFmtId="0" fontId="9" fillId="0" borderId="0" xfId="0" applyFont="1" applyBorder="1" applyAlignment="1">
      <alignment vertical="center"/>
    </xf>
    <xf numFmtId="0" fontId="0" fillId="0" borderId="0" xfId="0" applyAlignment="1">
      <alignment horizontal="center" vertical="center"/>
    </xf>
    <xf numFmtId="49" fontId="89" fillId="3" borderId="64" xfId="276" applyNumberFormat="1" applyFont="1" applyFill="1" applyBorder="1" applyAlignment="1">
      <alignment horizontal="left" vertical="center" wrapText="1"/>
    </xf>
    <xf numFmtId="49" fontId="89" fillId="3" borderId="11" xfId="276" applyNumberFormat="1" applyFont="1" applyFill="1" applyBorder="1" applyAlignment="1">
      <alignment horizontal="left" vertical="center" wrapText="1"/>
    </xf>
    <xf numFmtId="49" fontId="40" fillId="3" borderId="41" xfId="0" applyNumberFormat="1" applyFont="1" applyFill="1" applyBorder="1" applyAlignment="1">
      <alignment horizontal="center" vertical="center"/>
    </xf>
    <xf numFmtId="49" fontId="40" fillId="3" borderId="29" xfId="0" applyNumberFormat="1" applyFont="1" applyFill="1" applyBorder="1" applyAlignment="1">
      <alignment horizontal="center" vertical="center"/>
    </xf>
    <xf numFmtId="49" fontId="40" fillId="5" borderId="24" xfId="0" applyNumberFormat="1" applyFont="1" applyFill="1" applyBorder="1" applyAlignment="1">
      <alignment horizontal="center" vertical="center"/>
    </xf>
    <xf numFmtId="49" fontId="40" fillId="5" borderId="21" xfId="0" applyNumberFormat="1" applyFont="1" applyFill="1" applyBorder="1" applyAlignment="1">
      <alignment horizontal="center" vertical="center"/>
    </xf>
    <xf numFmtId="49" fontId="40" fillId="5" borderId="57" xfId="0" applyNumberFormat="1" applyFont="1" applyFill="1" applyBorder="1" applyAlignment="1">
      <alignment horizontal="center" vertical="center"/>
    </xf>
    <xf numFmtId="0" fontId="38" fillId="4" borderId="24" xfId="0" applyFont="1" applyFill="1" applyBorder="1" applyAlignment="1">
      <alignment horizontal="center" vertical="center" wrapText="1"/>
    </xf>
    <xf numFmtId="0" fontId="38" fillId="4" borderId="35" xfId="0" applyFont="1" applyFill="1" applyBorder="1" applyAlignment="1">
      <alignment horizontal="center" vertical="center" wrapText="1"/>
    </xf>
    <xf numFmtId="0" fontId="38" fillId="4" borderId="29" xfId="0" applyFont="1" applyFill="1" applyBorder="1" applyAlignment="1">
      <alignment horizontal="center" vertical="center" wrapText="1"/>
    </xf>
    <xf numFmtId="0" fontId="38" fillId="4" borderId="11" xfId="0" applyFont="1" applyFill="1" applyBorder="1" applyAlignment="1">
      <alignment horizontal="center" vertical="center" wrapText="1"/>
    </xf>
    <xf numFmtId="49" fontId="40" fillId="5" borderId="41" xfId="0" applyNumberFormat="1" applyFont="1" applyFill="1" applyBorder="1" applyAlignment="1">
      <alignment horizontal="center" vertical="center"/>
    </xf>
    <xf numFmtId="49" fontId="89" fillId="3" borderId="64" xfId="276" applyNumberFormat="1" applyFont="1" applyFill="1" applyBorder="1" applyAlignment="1">
      <alignment horizontal="left" vertical="center"/>
    </xf>
    <xf numFmtId="49" fontId="89" fillId="3" borderId="4" xfId="276" applyNumberFormat="1" applyFont="1" applyFill="1" applyBorder="1" applyAlignment="1">
      <alignment horizontal="left" vertical="center"/>
    </xf>
    <xf numFmtId="49" fontId="40" fillId="3" borderId="57" xfId="0" applyNumberFormat="1" applyFont="1" applyFill="1" applyBorder="1" applyAlignment="1">
      <alignment horizontal="center" vertical="center"/>
    </xf>
    <xf numFmtId="0" fontId="84" fillId="0" borderId="0" xfId="697" applyFont="1" applyAlignment="1">
      <alignment horizontal="left" vertical="center"/>
    </xf>
    <xf numFmtId="0" fontId="4" fillId="0" borderId="0" xfId="696" applyFont="1" applyAlignment="1">
      <alignment vertical="center"/>
    </xf>
    <xf numFmtId="0" fontId="4" fillId="0" borderId="34" xfId="1" applyFont="1" applyBorder="1" applyAlignment="1">
      <alignment horizontal="left" vertical="center" wrapText="1"/>
    </xf>
    <xf numFmtId="0" fontId="4" fillId="0" borderId="0" xfId="1" applyFont="1" applyAlignment="1">
      <alignment horizontal="left" vertical="center"/>
    </xf>
    <xf numFmtId="0" fontId="89" fillId="5" borderId="35" xfId="276" applyFont="1" applyFill="1" applyBorder="1" applyAlignment="1">
      <alignment horizontal="left" vertical="center"/>
    </xf>
    <xf numFmtId="0" fontId="89" fillId="5" borderId="4" xfId="276" applyFont="1" applyFill="1" applyBorder="1" applyAlignment="1">
      <alignment horizontal="left" vertical="center"/>
    </xf>
    <xf numFmtId="0" fontId="1" fillId="0" borderId="0" xfId="696" applyFont="1" applyAlignment="1">
      <alignment vertical="center"/>
    </xf>
    <xf numFmtId="16" fontId="39" fillId="2" borderId="16" xfId="0" quotePrefix="1" applyNumberFormat="1" applyFont="1" applyFill="1" applyBorder="1" applyAlignment="1">
      <alignment horizontal="center" vertical="center" wrapText="1"/>
    </xf>
    <xf numFmtId="16" fontId="39" fillId="2" borderId="18" xfId="0" quotePrefix="1" applyNumberFormat="1" applyFont="1" applyFill="1" applyBorder="1" applyAlignment="1">
      <alignment horizontal="center" vertical="center" wrapText="1"/>
    </xf>
    <xf numFmtId="16" fontId="39" fillId="2" borderId="33" xfId="0" quotePrefix="1" applyNumberFormat="1" applyFont="1" applyFill="1" applyBorder="1" applyAlignment="1">
      <alignment horizontal="center" vertical="center" wrapText="1"/>
    </xf>
    <xf numFmtId="0" fontId="39" fillId="2" borderId="35" xfId="0" applyFont="1" applyFill="1" applyBorder="1" applyAlignment="1">
      <alignment horizontal="center" vertical="center" wrapText="1"/>
    </xf>
    <xf numFmtId="0" fontId="39" fillId="2" borderId="12" xfId="0" applyFont="1" applyFill="1" applyBorder="1" applyAlignment="1">
      <alignment horizontal="center" vertical="center" wrapText="1"/>
    </xf>
    <xf numFmtId="0" fontId="39" fillId="2" borderId="11" xfId="0" applyFont="1" applyFill="1" applyBorder="1" applyAlignment="1">
      <alignment horizontal="center" vertical="center" wrapText="1"/>
    </xf>
    <xf numFmtId="0" fontId="90" fillId="0" borderId="0" xfId="0" applyFont="1" applyAlignment="1">
      <alignment horizontal="left" vertical="center"/>
    </xf>
    <xf numFmtId="49" fontId="40" fillId="6" borderId="41" xfId="0" applyNumberFormat="1" applyFont="1" applyFill="1" applyBorder="1" applyAlignment="1">
      <alignment horizontal="center" vertical="center"/>
    </xf>
    <xf numFmtId="49" fontId="40" fillId="6" borderId="57" xfId="0" applyNumberFormat="1" applyFont="1" applyFill="1" applyBorder="1" applyAlignment="1">
      <alignment horizontal="center" vertical="center"/>
    </xf>
    <xf numFmtId="0" fontId="89" fillId="6" borderId="64" xfId="276" applyFont="1" applyFill="1" applyBorder="1" applyAlignment="1">
      <alignment horizontal="left" vertical="center" wrapText="1"/>
    </xf>
    <xf numFmtId="0" fontId="89" fillId="6" borderId="4" xfId="276" applyFont="1" applyFill="1" applyBorder="1" applyAlignment="1">
      <alignment horizontal="left" vertical="center" wrapText="1"/>
    </xf>
    <xf numFmtId="49" fontId="89" fillId="5" borderId="35" xfId="276" applyNumberFormat="1" applyFont="1" applyFill="1" applyBorder="1" applyAlignment="1">
      <alignment horizontal="left" vertical="center" wrapText="1"/>
    </xf>
    <xf numFmtId="49" fontId="89" fillId="5" borderId="4" xfId="276" applyNumberFormat="1" applyFont="1" applyFill="1" applyBorder="1" applyAlignment="1">
      <alignment horizontal="left" vertical="center" wrapText="1"/>
    </xf>
    <xf numFmtId="0" fontId="1" fillId="12" borderId="0" xfId="1" applyFont="1" applyFill="1" applyAlignment="1">
      <alignment horizontal="left" vertical="center" wrapText="1"/>
    </xf>
    <xf numFmtId="0" fontId="2" fillId="12" borderId="0" xfId="1" applyFont="1" applyFill="1" applyAlignment="1">
      <alignment horizontal="left" vertical="center" wrapText="1"/>
    </xf>
    <xf numFmtId="0" fontId="1" fillId="14" borderId="0" xfId="695" applyNumberFormat="1" applyFont="1" applyFill="1" applyBorder="1" applyAlignment="1">
      <alignment horizontal="left" vertical="center" wrapText="1"/>
    </xf>
    <xf numFmtId="0" fontId="9" fillId="14" borderId="0" xfId="695" applyNumberFormat="1" applyFont="1" applyFill="1" applyBorder="1" applyAlignment="1">
      <alignment horizontal="left" vertical="center" wrapText="1"/>
    </xf>
    <xf numFmtId="0" fontId="38" fillId="4" borderId="25" xfId="0" applyFont="1" applyFill="1" applyBorder="1" applyAlignment="1">
      <alignment horizontal="center" vertical="center" wrapText="1"/>
    </xf>
    <xf numFmtId="0" fontId="38" fillId="4" borderId="30" xfId="0" applyFont="1" applyFill="1" applyBorder="1" applyAlignment="1">
      <alignment horizontal="center" vertical="center" wrapText="1"/>
    </xf>
    <xf numFmtId="0" fontId="58" fillId="0" borderId="0" xfId="1" applyFont="1" applyAlignment="1">
      <alignment horizontal="left" vertical="center" wrapText="1"/>
    </xf>
    <xf numFmtId="0" fontId="62" fillId="0" borderId="0" xfId="1" applyFont="1" applyAlignment="1">
      <alignment vertical="center"/>
    </xf>
    <xf numFmtId="0" fontId="54" fillId="0" borderId="0" xfId="0" applyFont="1" applyAlignment="1">
      <alignment horizontal="left" vertical="center" wrapText="1"/>
    </xf>
    <xf numFmtId="0" fontId="58" fillId="13" borderId="40" xfId="1" applyFont="1" applyFill="1" applyBorder="1" applyAlignment="1">
      <alignment horizontal="center" vertical="center" wrapText="1"/>
    </xf>
    <xf numFmtId="0" fontId="58" fillId="13" borderId="36" xfId="1" applyFont="1" applyFill="1" applyBorder="1" applyAlignment="1">
      <alignment horizontal="center" vertical="center" wrapText="1"/>
    </xf>
    <xf numFmtId="0" fontId="54" fillId="0" borderId="0" xfId="0" applyFont="1" applyAlignment="1">
      <alignment vertical="center" wrapText="1"/>
    </xf>
    <xf numFmtId="0" fontId="42" fillId="7" borderId="0" xfId="0" applyFont="1" applyFill="1" applyAlignment="1">
      <alignment horizontal="left" vertical="center"/>
    </xf>
    <xf numFmtId="0" fontId="64" fillId="0" borderId="0" xfId="1" applyFont="1" applyAlignment="1">
      <alignment horizontal="left" vertical="center" wrapText="1"/>
    </xf>
    <xf numFmtId="0" fontId="62" fillId="0" borderId="1" xfId="1" applyFont="1" applyBorder="1" applyAlignment="1">
      <alignment horizontal="left" vertical="center"/>
    </xf>
    <xf numFmtId="0" fontId="43" fillId="0" borderId="0" xfId="276" applyFont="1" applyAlignment="1">
      <alignment horizontal="left" vertical="top"/>
    </xf>
    <xf numFmtId="0" fontId="58" fillId="13" borderId="44" xfId="0" applyFont="1" applyFill="1" applyBorder="1" applyAlignment="1">
      <alignment horizontal="center" vertical="center" wrapText="1"/>
    </xf>
    <xf numFmtId="0" fontId="58" fillId="13" borderId="42" xfId="0" applyFont="1" applyFill="1" applyBorder="1" applyAlignment="1">
      <alignment horizontal="center" vertical="center" wrapText="1"/>
    </xf>
    <xf numFmtId="0" fontId="58" fillId="13" borderId="43" xfId="0" applyFont="1" applyFill="1" applyBorder="1" applyAlignment="1">
      <alignment horizontal="center" vertical="center" wrapText="1"/>
    </xf>
    <xf numFmtId="0" fontId="58" fillId="13" borderId="37" xfId="0" applyFont="1" applyFill="1" applyBorder="1" applyAlignment="1">
      <alignment horizontal="center" vertical="center" wrapText="1"/>
    </xf>
    <xf numFmtId="0" fontId="58" fillId="13" borderId="56" xfId="0" applyFont="1" applyFill="1" applyBorder="1" applyAlignment="1">
      <alignment horizontal="center" vertical="center" wrapText="1"/>
    </xf>
    <xf numFmtId="0" fontId="55" fillId="0" borderId="0" xfId="1" applyFont="1" applyAlignment="1">
      <alignment horizontal="left" vertical="center" wrapText="1"/>
    </xf>
    <xf numFmtId="0" fontId="63" fillId="0" borderId="0" xfId="1" applyFont="1" applyAlignment="1">
      <alignment vertical="center" wrapText="1"/>
    </xf>
    <xf numFmtId="0" fontId="63" fillId="0" borderId="0" xfId="1" applyFont="1" applyAlignment="1">
      <alignment horizontal="left" vertical="center" wrapText="1"/>
    </xf>
    <xf numFmtId="0" fontId="63" fillId="0" borderId="0" xfId="0" applyFont="1" applyAlignment="1">
      <alignment vertical="center" wrapText="1"/>
    </xf>
    <xf numFmtId="0" fontId="58" fillId="0" borderId="2" xfId="1" applyFont="1" applyBorder="1" applyAlignment="1">
      <alignment horizontal="left" vertical="center"/>
    </xf>
    <xf numFmtId="0" fontId="91" fillId="7" borderId="0" xfId="277" applyFont="1" applyFill="1" applyAlignment="1">
      <alignment horizontal="left" vertical="center"/>
    </xf>
    <xf numFmtId="0" fontId="42" fillId="7" borderId="0" xfId="277" applyFont="1" applyFill="1" applyAlignment="1">
      <alignment horizontal="left" vertical="center"/>
    </xf>
    <xf numFmtId="0" fontId="58" fillId="13" borderId="48" xfId="277" applyFont="1" applyFill="1" applyBorder="1" applyAlignment="1">
      <alignment horizontal="center" vertical="center" wrapText="1"/>
    </xf>
    <xf numFmtId="0" fontId="58" fillId="13" borderId="50" xfId="277" applyFont="1" applyFill="1" applyBorder="1" applyAlignment="1">
      <alignment horizontal="center" vertical="center" wrapText="1"/>
    </xf>
    <xf numFmtId="0" fontId="58" fillId="13" borderId="37" xfId="277" applyFont="1" applyFill="1" applyBorder="1" applyAlignment="1">
      <alignment horizontal="center" vertical="center" wrapText="1"/>
    </xf>
    <xf numFmtId="0" fontId="62" fillId="0" borderId="0" xfId="1" applyFont="1" applyAlignment="1">
      <alignment horizontal="left" vertical="center"/>
    </xf>
    <xf numFmtId="0" fontId="54" fillId="0" borderId="0" xfId="277" applyFont="1" applyAlignment="1">
      <alignment horizontal="left" vertical="center"/>
    </xf>
    <xf numFmtId="2" fontId="58" fillId="13" borderId="56" xfId="277" applyNumberFormat="1" applyFont="1" applyFill="1" applyBorder="1" applyAlignment="1">
      <alignment horizontal="center" vertical="center" wrapText="1"/>
    </xf>
    <xf numFmtId="2" fontId="58" fillId="13" borderId="43" xfId="277" applyNumberFormat="1" applyFont="1" applyFill="1" applyBorder="1" applyAlignment="1">
      <alignment horizontal="center" vertical="center" wrapText="1"/>
    </xf>
    <xf numFmtId="2" fontId="58" fillId="13" borderId="44" xfId="277" applyNumberFormat="1" applyFont="1" applyFill="1" applyBorder="1" applyAlignment="1">
      <alignment horizontal="center" vertical="center" wrapText="1"/>
    </xf>
    <xf numFmtId="0" fontId="58" fillId="13" borderId="3" xfId="277" applyFont="1" applyFill="1" applyBorder="1" applyAlignment="1">
      <alignment horizontal="center" vertical="center" wrapText="1"/>
    </xf>
    <xf numFmtId="0" fontId="58" fillId="13" borderId="6" xfId="277" applyFont="1" applyFill="1" applyBorder="1" applyAlignment="1">
      <alignment horizontal="center" vertical="center" wrapText="1"/>
    </xf>
    <xf numFmtId="0" fontId="58" fillId="13" borderId="38" xfId="277" applyFont="1" applyFill="1" applyBorder="1" applyAlignment="1">
      <alignment horizontal="center" vertical="center" wrapText="1"/>
    </xf>
    <xf numFmtId="0" fontId="58" fillId="13" borderId="63" xfId="277" applyFont="1" applyFill="1" applyBorder="1" applyAlignment="1">
      <alignment horizontal="center" vertical="center" wrapText="1"/>
    </xf>
    <xf numFmtId="0" fontId="58" fillId="13" borderId="51" xfId="1" applyFont="1" applyFill="1" applyBorder="1" applyAlignment="1">
      <alignment horizontal="center" vertical="center" wrapText="1"/>
    </xf>
    <xf numFmtId="0" fontId="58" fillId="13" borderId="22" xfId="1" applyFont="1" applyFill="1" applyBorder="1" applyAlignment="1">
      <alignment horizontal="center" vertical="center" wrapText="1"/>
    </xf>
    <xf numFmtId="0" fontId="58" fillId="13" borderId="31" xfId="1" applyFont="1" applyFill="1" applyBorder="1" applyAlignment="1">
      <alignment horizontal="center" vertical="center" wrapText="1"/>
    </xf>
    <xf numFmtId="0" fontId="58" fillId="13" borderId="52" xfId="277" applyFont="1" applyFill="1" applyBorder="1" applyAlignment="1">
      <alignment horizontal="center" vertical="center" wrapText="1"/>
    </xf>
    <xf numFmtId="0" fontId="58" fillId="13" borderId="53" xfId="277" applyFont="1" applyFill="1" applyBorder="1" applyAlignment="1">
      <alignment horizontal="center" vertical="center" wrapText="1"/>
    </xf>
    <xf numFmtId="0" fontId="58" fillId="13" borderId="18" xfId="277" applyFont="1" applyFill="1" applyBorder="1" applyAlignment="1">
      <alignment horizontal="center" vertical="center" wrapText="1"/>
    </xf>
    <xf numFmtId="0" fontId="58" fillId="13" borderId="9" xfId="277" applyFont="1" applyFill="1" applyBorder="1" applyAlignment="1">
      <alignment horizontal="center" vertical="center" wrapText="1"/>
    </xf>
    <xf numFmtId="0" fontId="58" fillId="13" borderId="60" xfId="277" applyFont="1" applyFill="1" applyBorder="1" applyAlignment="1">
      <alignment horizontal="center" vertical="center" wrapText="1"/>
    </xf>
    <xf numFmtId="0" fontId="58" fillId="13" borderId="13" xfId="277" applyFont="1" applyFill="1" applyBorder="1" applyAlignment="1">
      <alignment horizontal="center" vertical="center" wrapText="1"/>
    </xf>
    <xf numFmtId="0" fontId="68" fillId="7" borderId="72" xfId="277" applyFont="1" applyFill="1" applyBorder="1" applyAlignment="1">
      <alignment horizontal="center" vertical="center" wrapText="1"/>
    </xf>
    <xf numFmtId="0" fontId="68" fillId="7" borderId="27" xfId="277" applyFont="1" applyFill="1" applyBorder="1" applyAlignment="1">
      <alignment horizontal="center" vertical="center" wrapText="1"/>
    </xf>
    <xf numFmtId="0" fontId="68" fillId="7" borderId="28" xfId="277" applyFont="1" applyFill="1" applyBorder="1" applyAlignment="1">
      <alignment horizontal="center" vertical="center" wrapText="1"/>
    </xf>
    <xf numFmtId="10" fontId="68" fillId="7" borderId="0" xfId="277" applyNumberFormat="1" applyFont="1" applyFill="1" applyAlignment="1">
      <alignment horizontal="center" vertical="center" wrapText="1"/>
    </xf>
    <xf numFmtId="10" fontId="68" fillId="7" borderId="14" xfId="277" applyNumberFormat="1" applyFont="1" applyFill="1" applyBorder="1" applyAlignment="1">
      <alignment horizontal="center" vertical="center" wrapText="1"/>
    </xf>
    <xf numFmtId="0" fontId="58" fillId="13" borderId="8" xfId="277" applyFont="1" applyFill="1" applyBorder="1" applyAlignment="1">
      <alignment horizontal="center" vertical="center" wrapText="1"/>
    </xf>
    <xf numFmtId="0" fontId="58" fillId="13" borderId="41" xfId="1" applyFont="1" applyFill="1" applyBorder="1" applyAlignment="1">
      <alignment horizontal="center" vertical="center" wrapText="1"/>
    </xf>
    <xf numFmtId="0" fontId="58" fillId="13" borderId="21" xfId="1" applyFont="1" applyFill="1" applyBorder="1" applyAlignment="1">
      <alignment horizontal="center" vertical="center" wrapText="1"/>
    </xf>
    <xf numFmtId="0" fontId="58" fillId="13" borderId="29" xfId="1" applyFont="1" applyFill="1" applyBorder="1" applyAlignment="1">
      <alignment horizontal="center" vertical="center" wrapText="1"/>
    </xf>
    <xf numFmtId="0" fontId="58" fillId="0" borderId="0" xfId="1" applyFont="1" applyAlignment="1">
      <alignment vertical="center"/>
    </xf>
    <xf numFmtId="10" fontId="68" fillId="7" borderId="22" xfId="277" applyNumberFormat="1" applyFont="1" applyFill="1" applyBorder="1" applyAlignment="1">
      <alignment horizontal="center" vertical="center" wrapText="1"/>
    </xf>
    <xf numFmtId="10" fontId="68" fillId="7" borderId="31" xfId="277" applyNumberFormat="1" applyFont="1" applyFill="1" applyBorder="1" applyAlignment="1">
      <alignment horizontal="center" vertical="center" wrapText="1"/>
    </xf>
    <xf numFmtId="2" fontId="58" fillId="13" borderId="13" xfId="277" applyNumberFormat="1" applyFont="1" applyFill="1" applyBorder="1" applyAlignment="1">
      <alignment horizontal="center" vertical="center" wrapText="1"/>
    </xf>
    <xf numFmtId="2" fontId="58" fillId="13" borderId="50" xfId="277" applyNumberFormat="1" applyFont="1" applyFill="1" applyBorder="1" applyAlignment="1">
      <alignment horizontal="center" vertical="center" wrapText="1"/>
    </xf>
    <xf numFmtId="2" fontId="58" fillId="13" borderId="49" xfId="277" applyNumberFormat="1" applyFont="1" applyFill="1" applyBorder="1" applyAlignment="1">
      <alignment horizontal="center" vertical="center" wrapText="1"/>
    </xf>
    <xf numFmtId="0" fontId="58" fillId="0" borderId="0" xfId="1" applyFont="1" applyAlignment="1">
      <alignment horizontal="left"/>
    </xf>
    <xf numFmtId="0" fontId="62" fillId="0" borderId="1" xfId="1" applyFont="1" applyBorder="1" applyAlignment="1">
      <alignment vertical="center"/>
    </xf>
    <xf numFmtId="0" fontId="58" fillId="13" borderId="48" xfId="0" applyFont="1" applyFill="1" applyBorder="1" applyAlignment="1">
      <alignment horizontal="center" vertical="center" wrapText="1"/>
    </xf>
    <xf numFmtId="0" fontId="58" fillId="13" borderId="50" xfId="0" applyFont="1" applyFill="1" applyBorder="1" applyAlignment="1">
      <alignment horizontal="center" vertical="center" wrapText="1"/>
    </xf>
    <xf numFmtId="0" fontId="58" fillId="13" borderId="48" xfId="1" applyFont="1" applyFill="1" applyBorder="1" applyAlignment="1">
      <alignment horizontal="center" vertical="center"/>
    </xf>
    <xf numFmtId="0" fontId="58" fillId="13" borderId="63" xfId="1" applyFont="1" applyFill="1" applyBorder="1" applyAlignment="1">
      <alignment horizontal="center" vertical="center"/>
    </xf>
    <xf numFmtId="3" fontId="58" fillId="13" borderId="48" xfId="0" applyNumberFormat="1" applyFont="1" applyFill="1" applyBorder="1" applyAlignment="1">
      <alignment horizontal="center" vertical="center" wrapText="1"/>
    </xf>
    <xf numFmtId="3" fontId="58" fillId="13" borderId="3" xfId="0" applyNumberFormat="1" applyFont="1" applyFill="1" applyBorder="1" applyAlignment="1">
      <alignment horizontal="center" vertical="center" wrapText="1"/>
    </xf>
    <xf numFmtId="3" fontId="58" fillId="13" borderId="63" xfId="0" applyNumberFormat="1" applyFont="1" applyFill="1" applyBorder="1" applyAlignment="1">
      <alignment horizontal="center" vertical="center" wrapText="1"/>
    </xf>
    <xf numFmtId="0" fontId="58" fillId="13" borderId="62" xfId="1" applyFont="1" applyFill="1" applyBorder="1" applyAlignment="1">
      <alignment horizontal="center" vertical="center"/>
    </xf>
    <xf numFmtId="0" fontId="58" fillId="13" borderId="56" xfId="1" applyFont="1" applyFill="1" applyBorder="1" applyAlignment="1">
      <alignment horizontal="center" vertical="center"/>
    </xf>
    <xf numFmtId="0" fontId="52" fillId="0" borderId="0" xfId="1" applyFont="1" applyAlignment="1">
      <alignment horizontal="left" vertical="center" wrapText="1"/>
    </xf>
    <xf numFmtId="0" fontId="58" fillId="13" borderId="60" xfId="0" applyFont="1" applyFill="1" applyBorder="1" applyAlignment="1">
      <alignment horizontal="center" vertical="center" wrapText="1"/>
    </xf>
    <xf numFmtId="0" fontId="58" fillId="13" borderId="13" xfId="0" applyFont="1" applyFill="1" applyBorder="1" applyAlignment="1">
      <alignment horizontal="center" vertical="center" wrapText="1"/>
    </xf>
    <xf numFmtId="0" fontId="58" fillId="13" borderId="60" xfId="1" applyFont="1" applyFill="1" applyBorder="1" applyAlignment="1">
      <alignment horizontal="center" vertical="center"/>
    </xf>
    <xf numFmtId="0" fontId="58" fillId="13" borderId="4" xfId="1" applyFont="1" applyFill="1" applyBorder="1" applyAlignment="1">
      <alignment horizontal="center" vertical="center"/>
    </xf>
    <xf numFmtId="0" fontId="58" fillId="0" borderId="0" xfId="1" applyFont="1" applyAlignment="1">
      <alignment horizontal="left" vertical="center"/>
    </xf>
    <xf numFmtId="0" fontId="58" fillId="0" borderId="0" xfId="0" applyFont="1" applyAlignment="1">
      <alignment horizontal="left" vertical="center"/>
    </xf>
    <xf numFmtId="0" fontId="58" fillId="13" borderId="51" xfId="0" applyFont="1" applyFill="1" applyBorder="1" applyAlignment="1">
      <alignment horizontal="center" vertical="center" wrapText="1"/>
    </xf>
    <xf numFmtId="0" fontId="58" fillId="13" borderId="22" xfId="0" applyFont="1" applyFill="1" applyBorder="1" applyAlignment="1">
      <alignment horizontal="center" vertical="center" wrapText="1"/>
    </xf>
    <xf numFmtId="0" fontId="58" fillId="13" borderId="31" xfId="0" applyFont="1" applyFill="1" applyBorder="1" applyAlignment="1">
      <alignment horizontal="center" vertical="center" wrapText="1"/>
    </xf>
    <xf numFmtId="0" fontId="58" fillId="13" borderId="58" xfId="0" applyFont="1" applyFill="1" applyBorder="1" applyAlignment="1">
      <alignment horizontal="center" vertical="center" wrapText="1"/>
    </xf>
    <xf numFmtId="0" fontId="63" fillId="0" borderId="1" xfId="0" applyFont="1" applyBorder="1" applyAlignment="1">
      <alignment horizontal="left" vertical="center"/>
    </xf>
    <xf numFmtId="0" fontId="63" fillId="0" borderId="0" xfId="0" applyFont="1" applyAlignment="1">
      <alignment horizontal="left" vertical="center"/>
    </xf>
    <xf numFmtId="0" fontId="49" fillId="0" borderId="0" xfId="255" applyFont="1" applyAlignment="1">
      <alignment horizontal="left" vertical="center" wrapText="1"/>
    </xf>
    <xf numFmtId="0" fontId="58" fillId="13" borderId="38" xfId="1" applyFont="1" applyFill="1" applyBorder="1" applyAlignment="1">
      <alignment horizontal="center" vertical="center"/>
    </xf>
    <xf numFmtId="0" fontId="58" fillId="13" borderId="38" xfId="0" applyFont="1" applyFill="1" applyBorder="1" applyAlignment="1">
      <alignment horizontal="center" vertical="center"/>
    </xf>
    <xf numFmtId="0" fontId="58" fillId="13" borderId="40" xfId="0" applyFont="1" applyFill="1" applyBorder="1" applyAlignment="1">
      <alignment horizontal="center" vertical="center"/>
    </xf>
    <xf numFmtId="0" fontId="58" fillId="13" borderId="43" xfId="1" applyFont="1" applyFill="1" applyBorder="1" applyAlignment="1">
      <alignment horizontal="center" vertical="center"/>
    </xf>
    <xf numFmtId="0" fontId="58" fillId="13" borderId="43" xfId="0" applyFont="1" applyFill="1" applyBorder="1" applyAlignment="1">
      <alignment horizontal="center" vertical="center"/>
    </xf>
    <xf numFmtId="0" fontId="58" fillId="13" borderId="37" xfId="0" applyFont="1" applyFill="1" applyBorder="1" applyAlignment="1">
      <alignment horizontal="center" vertical="center"/>
    </xf>
    <xf numFmtId="0" fontId="58" fillId="13" borderId="15" xfId="0" applyFont="1" applyFill="1" applyBorder="1" applyAlignment="1">
      <alignment horizontal="center" vertical="center" wrapText="1"/>
    </xf>
    <xf numFmtId="0" fontId="58" fillId="13" borderId="20" xfId="0" applyFont="1" applyFill="1" applyBorder="1" applyAlignment="1">
      <alignment horizontal="center" vertical="center" wrapText="1"/>
    </xf>
    <xf numFmtId="0" fontId="58" fillId="13" borderId="18" xfId="0" applyFont="1" applyFill="1" applyBorder="1" applyAlignment="1">
      <alignment horizontal="center" vertical="center" wrapText="1"/>
    </xf>
    <xf numFmtId="0" fontId="58" fillId="13" borderId="12" xfId="0" applyFont="1" applyFill="1" applyBorder="1" applyAlignment="1">
      <alignment horizontal="center" vertical="center" wrapText="1"/>
    </xf>
    <xf numFmtId="0" fontId="58" fillId="13" borderId="4" xfId="0" applyFont="1" applyFill="1" applyBorder="1" applyAlignment="1">
      <alignment horizontal="center" vertical="center" wrapText="1"/>
    </xf>
    <xf numFmtId="0" fontId="49" fillId="0" borderId="0" xfId="255" applyFont="1" applyAlignment="1">
      <alignment vertical="center" wrapText="1"/>
    </xf>
    <xf numFmtId="0" fontId="8" fillId="0" borderId="0" xfId="0" applyFont="1" applyAlignment="1">
      <alignment vertical="center" wrapText="1"/>
    </xf>
    <xf numFmtId="0" fontId="58" fillId="13" borderId="43" xfId="0" applyFont="1" applyFill="1" applyBorder="1" applyAlignment="1">
      <alignment horizontal="center"/>
    </xf>
    <xf numFmtId="0" fontId="58" fillId="13" borderId="37" xfId="0" applyFont="1" applyFill="1" applyBorder="1" applyAlignment="1">
      <alignment horizontal="center"/>
    </xf>
    <xf numFmtId="0" fontId="58" fillId="13" borderId="43" xfId="0" applyFont="1" applyFill="1" applyBorder="1"/>
    <xf numFmtId="0" fontId="58" fillId="13" borderId="37" xfId="0" applyFont="1" applyFill="1" applyBorder="1"/>
    <xf numFmtId="0" fontId="8" fillId="0" borderId="0" xfId="0" applyFont="1" applyAlignment="1">
      <alignment vertical="center"/>
    </xf>
    <xf numFmtId="0" fontId="8" fillId="0" borderId="0" xfId="0" applyFont="1" applyAlignment="1">
      <alignment horizontal="left" vertical="center" wrapText="1"/>
    </xf>
    <xf numFmtId="0" fontId="54" fillId="0" borderId="0" xfId="0" applyFont="1" applyAlignment="1">
      <alignment horizontal="left" wrapText="1"/>
    </xf>
    <xf numFmtId="170" fontId="52" fillId="0" borderId="0" xfId="0" applyNumberFormat="1" applyFont="1" applyAlignment="1">
      <alignment horizontal="left" vertical="center" wrapText="1"/>
    </xf>
    <xf numFmtId="0" fontId="8" fillId="0" borderId="0" xfId="0" applyFont="1" applyAlignment="1">
      <alignment horizontal="center" vertical="center"/>
    </xf>
    <xf numFmtId="0" fontId="58" fillId="13" borderId="6" xfId="1" applyFont="1" applyFill="1" applyBorder="1" applyAlignment="1">
      <alignment horizontal="center" vertical="center"/>
    </xf>
    <xf numFmtId="0" fontId="58" fillId="13" borderId="3" xfId="0" applyFont="1" applyFill="1" applyBorder="1" applyAlignment="1">
      <alignment horizontal="center" vertical="center" wrapText="1"/>
    </xf>
    <xf numFmtId="0" fontId="58" fillId="13" borderId="63" xfId="0" applyFont="1" applyFill="1" applyBorder="1" applyAlignment="1">
      <alignment horizontal="center" vertical="center" wrapText="1"/>
    </xf>
    <xf numFmtId="0" fontId="58" fillId="13" borderId="0" xfId="0" applyFont="1" applyFill="1" applyAlignment="1">
      <alignment horizontal="center" vertical="center" wrapText="1"/>
    </xf>
    <xf numFmtId="170" fontId="52" fillId="0" borderId="1" xfId="0" applyNumberFormat="1" applyFont="1" applyBorder="1" applyAlignment="1">
      <alignment horizontal="left" vertical="center" wrapText="1"/>
    </xf>
    <xf numFmtId="0" fontId="54" fillId="0" borderId="0" xfId="0" applyFont="1" applyAlignment="1">
      <alignment horizontal="left" vertical="center"/>
    </xf>
    <xf numFmtId="0" fontId="58" fillId="9" borderId="43" xfId="0" applyFont="1" applyFill="1" applyBorder="1" applyAlignment="1">
      <alignment horizontal="center" vertical="center" wrapText="1"/>
    </xf>
    <xf numFmtId="0" fontId="58" fillId="9" borderId="50" xfId="0" applyFont="1" applyFill="1" applyBorder="1" applyAlignment="1">
      <alignment horizontal="center" vertical="center" wrapText="1"/>
    </xf>
    <xf numFmtId="0" fontId="58" fillId="9" borderId="63" xfId="0" applyFont="1" applyFill="1" applyBorder="1" applyAlignment="1">
      <alignment horizontal="center" vertical="center" wrapText="1"/>
    </xf>
    <xf numFmtId="0" fontId="58" fillId="0" borderId="0" xfId="0" applyFont="1" applyBorder="1" applyAlignment="1">
      <alignment horizontal="left" vertical="center"/>
    </xf>
    <xf numFmtId="0" fontId="58" fillId="9" borderId="40" xfId="0" applyFont="1" applyFill="1" applyBorder="1" applyAlignment="1">
      <alignment horizontal="center" vertical="center"/>
    </xf>
    <xf numFmtId="0" fontId="58" fillId="9" borderId="31" xfId="0" applyFont="1" applyFill="1" applyBorder="1" applyAlignment="1">
      <alignment horizontal="center" vertical="center"/>
    </xf>
    <xf numFmtId="0" fontId="42" fillId="7" borderId="0" xfId="399" applyFont="1" applyFill="1" applyAlignment="1">
      <alignment horizontal="left" vertical="center"/>
    </xf>
    <xf numFmtId="0" fontId="58" fillId="9" borderId="48" xfId="0" applyFont="1" applyFill="1" applyBorder="1" applyAlignment="1">
      <alignment horizontal="center" vertical="center" wrapText="1"/>
    </xf>
    <xf numFmtId="0" fontId="58" fillId="9" borderId="3" xfId="0" applyFont="1" applyFill="1" applyBorder="1" applyAlignment="1">
      <alignment horizontal="center" vertical="center" wrapText="1"/>
    </xf>
    <xf numFmtId="0" fontId="82" fillId="0" borderId="0" xfId="0" applyFont="1" applyAlignment="1">
      <alignment horizontal="left" vertical="center"/>
    </xf>
    <xf numFmtId="0" fontId="83" fillId="0" borderId="0" xfId="0" applyFont="1"/>
    <xf numFmtId="0" fontId="79" fillId="9" borderId="50" xfId="0" applyFont="1" applyFill="1" applyBorder="1" applyAlignment="1">
      <alignment horizontal="center" vertical="center" wrapText="1"/>
    </xf>
    <xf numFmtId="0" fontId="79" fillId="9" borderId="63" xfId="0" applyFont="1" applyFill="1" applyBorder="1" applyAlignment="1">
      <alignment horizontal="center" vertical="center" wrapText="1"/>
    </xf>
    <xf numFmtId="0" fontId="82" fillId="0" borderId="0" xfId="0" applyFont="1" applyAlignment="1">
      <alignment horizontal="left" vertical="center" wrapText="1"/>
    </xf>
    <xf numFmtId="0" fontId="83" fillId="0" borderId="0" xfId="0" applyFont="1" applyAlignment="1">
      <alignment wrapText="1"/>
    </xf>
    <xf numFmtId="0" fontId="58" fillId="0" borderId="0" xfId="0" applyFont="1" applyAlignment="1">
      <alignment horizontal="left" vertical="center" wrapText="1"/>
    </xf>
    <xf numFmtId="0" fontId="0" fillId="0" borderId="3" xfId="0" applyBorder="1" applyAlignment="1">
      <alignment wrapText="1"/>
    </xf>
    <xf numFmtId="0" fontId="0" fillId="0" borderId="63" xfId="0" applyBorder="1" applyAlignment="1">
      <alignment wrapText="1"/>
    </xf>
    <xf numFmtId="0" fontId="58" fillId="13" borderId="51" xfId="1" applyFont="1" applyFill="1" applyBorder="1" applyAlignment="1">
      <alignment horizontal="center" vertical="center"/>
    </xf>
    <xf numFmtId="0" fontId="58" fillId="13" borderId="31" xfId="1" applyFont="1" applyFill="1" applyBorder="1" applyAlignment="1">
      <alignment horizontal="center" vertical="center"/>
    </xf>
    <xf numFmtId="0" fontId="42" fillId="7" borderId="0" xfId="1" applyFont="1" applyFill="1" applyAlignment="1">
      <alignment horizontal="left" vertical="center"/>
    </xf>
    <xf numFmtId="0" fontId="8" fillId="0" borderId="0" xfId="1" applyFont="1" applyAlignment="1">
      <alignment horizontal="center"/>
    </xf>
    <xf numFmtId="0" fontId="77" fillId="13" borderId="51" xfId="1" applyFont="1" applyFill="1" applyBorder="1" applyAlignment="1">
      <alignment horizontal="center" vertical="center"/>
    </xf>
    <xf numFmtId="0" fontId="77" fillId="13" borderId="31" xfId="1" applyFont="1" applyFill="1" applyBorder="1" applyAlignment="1">
      <alignment horizontal="center" vertical="center"/>
    </xf>
    <xf numFmtId="0" fontId="54" fillId="0" borderId="0" xfId="1" applyFont="1" applyAlignment="1">
      <alignment horizontal="left" vertical="center" wrapText="1"/>
    </xf>
    <xf numFmtId="0" fontId="77" fillId="13" borderId="40" xfId="1" applyFont="1" applyFill="1" applyBorder="1" applyAlignment="1">
      <alignment horizontal="center" vertical="center"/>
    </xf>
    <xf numFmtId="0" fontId="77" fillId="13" borderId="36" xfId="1" applyFont="1" applyFill="1" applyBorder="1" applyAlignment="1">
      <alignment horizontal="center" vertical="center"/>
    </xf>
    <xf numFmtId="0" fontId="58" fillId="0" borderId="0" xfId="1" applyFont="1" applyAlignment="1">
      <alignment horizontal="left" wrapText="1"/>
    </xf>
    <xf numFmtId="0" fontId="77" fillId="13" borderId="51" xfId="698" applyFont="1" applyFill="1" applyBorder="1" applyAlignment="1">
      <alignment horizontal="center" vertical="center"/>
    </xf>
    <xf numFmtId="0" fontId="77" fillId="13" borderId="22" xfId="698" applyFont="1" applyFill="1" applyBorder="1" applyAlignment="1">
      <alignment horizontal="center" vertical="center"/>
    </xf>
    <xf numFmtId="0" fontId="77" fillId="13" borderId="31" xfId="698" applyFont="1" applyFill="1" applyBorder="1" applyAlignment="1">
      <alignment horizontal="center" vertical="center"/>
    </xf>
    <xf numFmtId="0" fontId="77" fillId="13" borderId="62" xfId="698" applyFont="1" applyFill="1" applyBorder="1" applyAlignment="1">
      <alignment horizontal="center" vertical="center"/>
    </xf>
    <xf numFmtId="0" fontId="77" fillId="13" borderId="56" xfId="698" applyFont="1" applyFill="1" applyBorder="1" applyAlignment="1">
      <alignment horizontal="center" vertical="center"/>
    </xf>
    <xf numFmtId="0" fontId="77" fillId="13" borderId="48" xfId="698" applyFont="1" applyFill="1" applyBorder="1" applyAlignment="1">
      <alignment horizontal="center" vertical="center"/>
    </xf>
    <xf numFmtId="0" fontId="77" fillId="13" borderId="3" xfId="698" applyFont="1" applyFill="1" applyBorder="1" applyAlignment="1">
      <alignment horizontal="center" vertical="center"/>
    </xf>
    <xf numFmtId="0" fontId="77" fillId="13" borderId="63" xfId="698" applyFont="1" applyFill="1" applyBorder="1" applyAlignment="1">
      <alignment horizontal="center" vertical="center"/>
    </xf>
    <xf numFmtId="0" fontId="77" fillId="13" borderId="50" xfId="698" applyFont="1" applyFill="1" applyBorder="1" applyAlignment="1">
      <alignment horizontal="center" vertical="center"/>
    </xf>
    <xf numFmtId="0" fontId="77" fillId="13" borderId="41" xfId="698" applyFont="1" applyFill="1" applyBorder="1" applyAlignment="1">
      <alignment horizontal="center" vertical="center"/>
    </xf>
    <xf numFmtId="0" fontId="77" fillId="13" borderId="21" xfId="698" applyFont="1" applyFill="1" applyBorder="1" applyAlignment="1">
      <alignment horizontal="center" vertical="center"/>
    </xf>
    <xf numFmtId="0" fontId="77" fillId="13" borderId="29" xfId="698" applyFont="1" applyFill="1" applyBorder="1" applyAlignment="1">
      <alignment horizontal="center" vertical="center"/>
    </xf>
    <xf numFmtId="0" fontId="77" fillId="13" borderId="2" xfId="698" applyFont="1" applyFill="1" applyBorder="1" applyAlignment="1">
      <alignment horizontal="center" vertical="center"/>
    </xf>
    <xf numFmtId="0" fontId="77" fillId="13" borderId="60" xfId="698" applyFont="1" applyFill="1" applyBorder="1" applyAlignment="1">
      <alignment horizontal="center" vertical="center"/>
    </xf>
    <xf numFmtId="0" fontId="77" fillId="13" borderId="13" xfId="698" applyFont="1" applyFill="1" applyBorder="1" applyAlignment="1">
      <alignment horizontal="center" vertical="center"/>
    </xf>
    <xf numFmtId="0" fontId="77" fillId="13" borderId="4" xfId="698" applyFont="1" applyFill="1" applyBorder="1" applyAlignment="1">
      <alignment horizontal="center" vertical="center"/>
    </xf>
    <xf numFmtId="0" fontId="58" fillId="0" borderId="0" xfId="1" applyFont="1" applyAlignment="1">
      <alignment horizontal="left" vertical="top" wrapText="1"/>
    </xf>
    <xf numFmtId="0" fontId="58" fillId="0" borderId="2" xfId="1" applyFont="1" applyBorder="1" applyAlignment="1">
      <alignment horizontal="left" vertical="center" wrapText="1"/>
    </xf>
    <xf numFmtId="0" fontId="52" fillId="0" borderId="1" xfId="1" applyFont="1" applyBorder="1" applyAlignment="1">
      <alignment horizontal="left" vertical="center" wrapText="1"/>
    </xf>
    <xf numFmtId="0" fontId="54" fillId="0" borderId="1" xfId="1" applyFont="1" applyBorder="1" applyAlignment="1">
      <alignment horizontal="left" vertical="center" wrapText="1"/>
    </xf>
    <xf numFmtId="0" fontId="58" fillId="0" borderId="2" xfId="1" applyFont="1" applyBorder="1" applyAlignment="1">
      <alignment horizontal="left" wrapText="1"/>
    </xf>
    <xf numFmtId="0" fontId="58" fillId="13" borderId="40" xfId="1" applyFont="1" applyFill="1" applyBorder="1" applyAlignment="1">
      <alignment horizontal="center" vertical="center"/>
    </xf>
    <xf numFmtId="0" fontId="8" fillId="0" borderId="0" xfId="1" applyFont="1" applyAlignment="1">
      <alignment horizontal="left" vertical="center" wrapText="1"/>
    </xf>
    <xf numFmtId="0" fontId="68" fillId="0" borderId="0" xfId="1" applyFont="1" applyAlignment="1">
      <alignment horizontal="left" vertical="center" wrapText="1"/>
    </xf>
    <xf numFmtId="0" fontId="58" fillId="0" borderId="2" xfId="0" applyFont="1" applyBorder="1" applyAlignment="1">
      <alignment horizontal="left" vertical="center"/>
    </xf>
    <xf numFmtId="0" fontId="62" fillId="0" borderId="0" xfId="0" applyFont="1" applyAlignment="1">
      <alignment horizontal="left" vertical="center" wrapText="1"/>
    </xf>
    <xf numFmtId="0" fontId="62" fillId="0" borderId="0" xfId="0" applyFont="1" applyAlignment="1">
      <alignment horizontal="left" vertical="center"/>
    </xf>
    <xf numFmtId="0" fontId="58" fillId="13" borderId="62" xfId="0" applyFont="1" applyFill="1" applyBorder="1" applyAlignment="1">
      <alignment horizontal="center" vertical="center" wrapText="1"/>
    </xf>
    <xf numFmtId="0" fontId="58" fillId="13" borderId="72" xfId="0" applyFont="1" applyFill="1" applyBorder="1" applyAlignment="1">
      <alignment horizontal="center" vertical="center" wrapText="1"/>
    </xf>
    <xf numFmtId="0" fontId="63" fillId="0" borderId="0" xfId="0" applyFont="1" applyAlignment="1">
      <alignment horizontal="left" vertical="center" wrapText="1"/>
    </xf>
    <xf numFmtId="0" fontId="63" fillId="0" borderId="0" xfId="0" applyFont="1" applyAlignment="1">
      <alignment wrapText="1"/>
    </xf>
    <xf numFmtId="0" fontId="52" fillId="0" borderId="0" xfId="0" applyFont="1" applyAlignment="1">
      <alignment vertical="center" wrapText="1"/>
    </xf>
    <xf numFmtId="0" fontId="63" fillId="0" borderId="0" xfId="0" applyFont="1" applyAlignment="1">
      <alignment horizontal="left" wrapText="1"/>
    </xf>
    <xf numFmtId="0" fontId="58" fillId="13" borderId="52" xfId="0" applyFont="1" applyFill="1" applyBorder="1" applyAlignment="1">
      <alignment horizontal="center" vertical="center" wrapText="1"/>
    </xf>
    <xf numFmtId="0" fontId="58" fillId="0" borderId="2" xfId="0" applyFont="1" applyBorder="1" applyAlignment="1">
      <alignment horizontal="left" vertical="center" wrapText="1"/>
    </xf>
    <xf numFmtId="0" fontId="58" fillId="9" borderId="37" xfId="0" applyFont="1" applyFill="1" applyBorder="1" applyAlignment="1">
      <alignment horizontal="center" vertical="center" wrapText="1"/>
    </xf>
    <xf numFmtId="0" fontId="54" fillId="0" borderId="1" xfId="0" applyFont="1" applyBorder="1" applyAlignment="1">
      <alignment horizontal="left" vertical="center" wrapText="1"/>
    </xf>
    <xf numFmtId="0" fontId="81" fillId="0" borderId="0" xfId="0" applyFont="1" applyAlignment="1">
      <alignment horizontal="left" vertical="center" wrapText="1"/>
    </xf>
    <xf numFmtId="0" fontId="0" fillId="0" borderId="0" xfId="0" applyAlignment="1">
      <alignment wrapText="1"/>
    </xf>
    <xf numFmtId="0" fontId="58" fillId="9" borderId="50" xfId="0" applyFont="1" applyFill="1" applyBorder="1" applyAlignment="1">
      <alignment horizontal="center" vertical="center"/>
    </xf>
    <xf numFmtId="0" fontId="58" fillId="9" borderId="63" xfId="0" applyFont="1" applyFill="1" applyBorder="1" applyAlignment="1">
      <alignment horizontal="center" vertical="center"/>
    </xf>
    <xf numFmtId="0" fontId="58" fillId="9" borderId="51" xfId="0" applyFont="1" applyFill="1" applyBorder="1" applyAlignment="1">
      <alignment horizontal="center" vertical="center"/>
    </xf>
    <xf numFmtId="0" fontId="63" fillId="0" borderId="0" xfId="0" applyFont="1" applyAlignment="1">
      <alignment vertical="center"/>
    </xf>
    <xf numFmtId="0" fontId="92" fillId="0" borderId="0" xfId="0" applyFont="1" applyAlignment="1">
      <alignment wrapText="1"/>
    </xf>
    <xf numFmtId="0" fontId="10" fillId="0" borderId="2" xfId="0" applyFont="1" applyBorder="1" applyAlignment="1">
      <alignment vertical="center"/>
    </xf>
    <xf numFmtId="0" fontId="58" fillId="9" borderId="37" xfId="0" applyFont="1" applyFill="1" applyBorder="1" applyAlignment="1">
      <alignment horizontal="center" vertical="center"/>
    </xf>
    <xf numFmtId="0" fontId="10" fillId="0" borderId="3" xfId="0" applyFont="1" applyBorder="1" applyAlignment="1">
      <alignment vertical="center"/>
    </xf>
    <xf numFmtId="0" fontId="10" fillId="0" borderId="50" xfId="0" applyFont="1" applyBorder="1" applyAlignment="1">
      <alignment vertical="center"/>
    </xf>
    <xf numFmtId="0" fontId="10" fillId="0" borderId="3" xfId="0" applyFont="1" applyBorder="1" applyAlignment="1">
      <alignment vertical="center" wrapText="1"/>
    </xf>
    <xf numFmtId="0" fontId="10" fillId="0" borderId="63" xfId="0" applyFont="1" applyBorder="1" applyAlignment="1">
      <alignment vertical="center"/>
    </xf>
    <xf numFmtId="0" fontId="79" fillId="9" borderId="43" xfId="0" applyFont="1" applyFill="1" applyBorder="1" applyAlignment="1">
      <alignment horizontal="center" vertical="center"/>
    </xf>
    <xf numFmtId="0" fontId="0" fillId="0" borderId="3" xfId="0" applyBorder="1"/>
    <xf numFmtId="0" fontId="0" fillId="0" borderId="50" xfId="0" applyBorder="1"/>
    <xf numFmtId="0" fontId="58" fillId="9" borderId="49" xfId="0" applyFont="1" applyFill="1" applyBorder="1" applyAlignment="1">
      <alignment horizontal="center" vertical="center"/>
    </xf>
    <xf numFmtId="0" fontId="58" fillId="9" borderId="64" xfId="0" applyFont="1" applyFill="1" applyBorder="1" applyAlignment="1">
      <alignment horizontal="center" vertical="center"/>
    </xf>
    <xf numFmtId="0" fontId="58" fillId="9" borderId="13" xfId="0" applyFont="1" applyFill="1" applyBorder="1" applyAlignment="1">
      <alignment horizontal="center" vertical="center" wrapText="1"/>
    </xf>
    <xf numFmtId="0" fontId="58" fillId="9" borderId="13" xfId="0" applyFont="1" applyFill="1" applyBorder="1" applyAlignment="1">
      <alignment horizontal="center" vertical="center"/>
    </xf>
    <xf numFmtId="0" fontId="58" fillId="9" borderId="4" xfId="0" applyFont="1" applyFill="1" applyBorder="1" applyAlignment="1">
      <alignment horizontal="center" vertical="center"/>
    </xf>
    <xf numFmtId="0" fontId="10" fillId="0" borderId="4" xfId="0" applyFont="1" applyBorder="1" applyAlignment="1">
      <alignment vertical="center"/>
    </xf>
    <xf numFmtId="0" fontId="79" fillId="9" borderId="38" xfId="0" applyFont="1" applyFill="1" applyBorder="1" applyAlignment="1">
      <alignment horizontal="center" vertical="center" wrapText="1"/>
    </xf>
    <xf numFmtId="0" fontId="0" fillId="0" borderId="50" xfId="0" applyBorder="1" applyAlignment="1">
      <alignment wrapText="1"/>
    </xf>
    <xf numFmtId="0" fontId="79" fillId="9" borderId="40" xfId="0" applyFont="1" applyFill="1" applyBorder="1" applyAlignment="1">
      <alignment horizontal="center" vertical="center"/>
    </xf>
    <xf numFmtId="0" fontId="79" fillId="9" borderId="31" xfId="0" applyFont="1" applyFill="1" applyBorder="1" applyAlignment="1">
      <alignment horizontal="center" vertical="center"/>
    </xf>
    <xf numFmtId="0" fontId="79" fillId="9" borderId="43" xfId="0" applyFont="1" applyFill="1" applyBorder="1" applyAlignment="1">
      <alignment horizontal="center" vertical="center" wrapText="1"/>
    </xf>
    <xf numFmtId="0" fontId="79" fillId="0" borderId="0" xfId="0" applyFont="1" applyBorder="1" applyAlignment="1">
      <alignment horizontal="left"/>
    </xf>
    <xf numFmtId="0" fontId="42" fillId="7" borderId="0" xfId="399" applyFont="1" applyFill="1" applyAlignment="1">
      <alignment horizontal="left"/>
    </xf>
    <xf numFmtId="0" fontId="58" fillId="0" borderId="0" xfId="0" applyFont="1" applyAlignment="1">
      <alignment horizontal="left"/>
    </xf>
    <xf numFmtId="0" fontId="79" fillId="0" borderId="0" xfId="0" applyFont="1" applyBorder="1" applyAlignment="1">
      <alignment horizontal="left" wrapText="1"/>
    </xf>
    <xf numFmtId="0" fontId="0" fillId="0" borderId="0" xfId="0" applyBorder="1" applyAlignment="1">
      <alignment wrapText="1"/>
    </xf>
    <xf numFmtId="0" fontId="0" fillId="0" borderId="31" xfId="0" applyBorder="1" applyAlignment="1">
      <alignment horizontal="center"/>
    </xf>
    <xf numFmtId="0" fontId="81" fillId="0" borderId="0" xfId="0" applyFont="1" applyAlignment="1">
      <alignment horizontal="left" vertical="center"/>
    </xf>
    <xf numFmtId="0" fontId="0" fillId="0" borderId="0" xfId="0"/>
    <xf numFmtId="0" fontId="83" fillId="0" borderId="0" xfId="0" applyFont="1" applyBorder="1" applyAlignment="1">
      <alignment wrapText="1"/>
    </xf>
    <xf numFmtId="0" fontId="54" fillId="0" borderId="0" xfId="397" applyFont="1" applyAlignment="1">
      <alignment vertical="center"/>
    </xf>
    <xf numFmtId="0" fontId="58" fillId="13" borderId="48" xfId="397" applyFont="1" applyFill="1" applyBorder="1" applyAlignment="1">
      <alignment horizontal="center" vertical="center" wrapText="1"/>
    </xf>
    <xf numFmtId="0" fontId="58" fillId="13" borderId="3" xfId="397" applyFont="1" applyFill="1" applyBorder="1" applyAlignment="1">
      <alignment horizontal="center" vertical="center" wrapText="1"/>
    </xf>
    <xf numFmtId="0" fontId="58" fillId="13" borderId="63" xfId="397" applyFont="1" applyFill="1" applyBorder="1" applyAlignment="1">
      <alignment horizontal="center" vertical="center" wrapText="1"/>
    </xf>
    <xf numFmtId="0" fontId="58" fillId="13" borderId="50" xfId="397" applyFont="1" applyFill="1" applyBorder="1" applyAlignment="1">
      <alignment horizontal="center" vertical="center" wrapText="1"/>
    </xf>
    <xf numFmtId="2" fontId="58" fillId="13" borderId="18" xfId="397" applyNumberFormat="1" applyFont="1" applyFill="1" applyBorder="1" applyAlignment="1">
      <alignment horizontal="center" vertical="center" wrapText="1"/>
    </xf>
    <xf numFmtId="2" fontId="58" fillId="13" borderId="60" xfId="397" applyNumberFormat="1" applyFont="1" applyFill="1" applyBorder="1" applyAlignment="1">
      <alignment horizontal="center" vertical="center" wrapText="1"/>
    </xf>
    <xf numFmtId="2" fontId="58" fillId="13" borderId="48" xfId="397" applyNumberFormat="1" applyFont="1" applyFill="1" applyBorder="1" applyAlignment="1">
      <alignment horizontal="center" vertical="center" wrapText="1"/>
    </xf>
    <xf numFmtId="2" fontId="58" fillId="13" borderId="3" xfId="397" applyNumberFormat="1" applyFont="1" applyFill="1" applyBorder="1" applyAlignment="1">
      <alignment horizontal="center" vertical="center" wrapText="1"/>
    </xf>
    <xf numFmtId="2" fontId="58" fillId="13" borderId="50" xfId="397" applyNumberFormat="1" applyFont="1" applyFill="1" applyBorder="1" applyAlignment="1">
      <alignment horizontal="center" vertical="center" wrapText="1"/>
    </xf>
    <xf numFmtId="2" fontId="58" fillId="13" borderId="19" xfId="397" applyNumberFormat="1" applyFont="1" applyFill="1" applyBorder="1" applyAlignment="1">
      <alignment horizontal="center" vertical="center" wrapText="1"/>
    </xf>
    <xf numFmtId="2" fontId="58" fillId="13" borderId="63" xfId="397" applyNumberFormat="1" applyFont="1" applyFill="1" applyBorder="1" applyAlignment="1">
      <alignment horizontal="center" vertical="center" wrapText="1"/>
    </xf>
    <xf numFmtId="0" fontId="68" fillId="7" borderId="14" xfId="397" applyFont="1" applyFill="1" applyBorder="1" applyAlignment="1">
      <alignment horizontal="center" vertical="center" wrapText="1"/>
    </xf>
    <xf numFmtId="0" fontId="68" fillId="7" borderId="10" xfId="397" applyFont="1" applyFill="1" applyBorder="1" applyAlignment="1">
      <alignment horizontal="center" vertical="center" wrapText="1"/>
    </xf>
    <xf numFmtId="0" fontId="68" fillId="7" borderId="54" xfId="397" applyFont="1" applyFill="1" applyBorder="1" applyAlignment="1">
      <alignment horizontal="center" vertical="center" wrapText="1"/>
    </xf>
    <xf numFmtId="0" fontId="68" fillId="7" borderId="55" xfId="397" applyFont="1" applyFill="1" applyBorder="1" applyAlignment="1">
      <alignment horizontal="center" vertical="center" wrapText="1"/>
    </xf>
    <xf numFmtId="0" fontId="68" fillId="7" borderId="49" xfId="397" applyFont="1" applyFill="1" applyBorder="1" applyAlignment="1">
      <alignment horizontal="center" vertical="center" wrapText="1"/>
    </xf>
    <xf numFmtId="0" fontId="68" fillId="7" borderId="33" xfId="397" applyFont="1" applyFill="1" applyBorder="1" applyAlignment="1">
      <alignment horizontal="center" vertical="center" wrapText="1"/>
    </xf>
    <xf numFmtId="0" fontId="68" fillId="7" borderId="11" xfId="397" applyFont="1" applyFill="1" applyBorder="1" applyAlignment="1">
      <alignment horizontal="center" vertical="center" wrapText="1"/>
    </xf>
    <xf numFmtId="0" fontId="54" fillId="0" borderId="1" xfId="397" applyFont="1" applyBorder="1" applyAlignment="1">
      <alignment vertical="center"/>
    </xf>
    <xf numFmtId="2" fontId="58" fillId="13" borderId="62" xfId="397" applyNumberFormat="1" applyFont="1" applyFill="1" applyBorder="1" applyAlignment="1">
      <alignment horizontal="center" vertical="center" wrapText="1"/>
    </xf>
    <xf numFmtId="2" fontId="58" fillId="13" borderId="56" xfId="397" applyNumberFormat="1" applyFont="1" applyFill="1" applyBorder="1" applyAlignment="1">
      <alignment horizontal="center" vertical="center" wrapText="1"/>
    </xf>
    <xf numFmtId="0" fontId="54" fillId="12" borderId="0" xfId="397" applyFont="1" applyFill="1" applyAlignment="1">
      <alignment vertical="center"/>
    </xf>
    <xf numFmtId="0" fontId="63" fillId="0" borderId="0" xfId="0" applyFont="1" applyAlignment="1">
      <alignment horizontal="left"/>
    </xf>
    <xf numFmtId="0" fontId="58" fillId="13" borderId="41" xfId="0" applyFont="1" applyFill="1" applyBorder="1" applyAlignment="1">
      <alignment horizontal="center" vertical="center" wrapText="1"/>
    </xf>
    <xf numFmtId="0" fontId="58" fillId="13" borderId="21" xfId="0" applyFont="1" applyFill="1" applyBorder="1" applyAlignment="1">
      <alignment horizontal="center" vertical="center" wrapText="1"/>
    </xf>
    <xf numFmtId="0" fontId="54" fillId="0" borderId="0" xfId="256" applyFont="1" applyAlignment="1">
      <alignment horizontal="left" vertical="center" wrapText="1"/>
    </xf>
    <xf numFmtId="0" fontId="58" fillId="0" borderId="0" xfId="256" applyFont="1" applyAlignment="1">
      <alignment horizontal="left" vertical="center" wrapText="1"/>
    </xf>
    <xf numFmtId="0" fontId="58" fillId="13" borderId="38" xfId="256" applyFont="1" applyFill="1" applyBorder="1" applyAlignment="1">
      <alignment horizontal="center" vertical="center"/>
    </xf>
    <xf numFmtId="0" fontId="58" fillId="13" borderId="40" xfId="256" applyFont="1" applyFill="1" applyBorder="1" applyAlignment="1">
      <alignment horizontal="center" vertical="center"/>
    </xf>
    <xf numFmtId="0" fontId="58" fillId="13" borderId="44" xfId="256" applyFont="1" applyFill="1" applyBorder="1" applyAlignment="1">
      <alignment horizontal="center" vertical="center"/>
    </xf>
    <xf numFmtId="0" fontId="58" fillId="13" borderId="42" xfId="256" applyFont="1" applyFill="1" applyBorder="1" applyAlignment="1">
      <alignment horizontal="center" vertical="center"/>
    </xf>
    <xf numFmtId="0" fontId="58" fillId="13" borderId="43" xfId="256" applyFont="1" applyFill="1" applyBorder="1" applyAlignment="1">
      <alignment horizontal="center" vertical="center" wrapText="1"/>
    </xf>
    <xf numFmtId="0" fontId="58" fillId="13" borderId="37" xfId="256" applyFont="1" applyFill="1" applyBorder="1" applyAlignment="1">
      <alignment horizontal="center" vertical="center" wrapText="1"/>
    </xf>
    <xf numFmtId="0" fontId="58" fillId="13" borderId="56" xfId="256" applyFont="1" applyFill="1" applyBorder="1" applyAlignment="1">
      <alignment horizontal="center" vertical="center" wrapText="1"/>
    </xf>
    <xf numFmtId="0" fontId="58" fillId="13" borderId="58" xfId="256" applyFont="1" applyFill="1" applyBorder="1" applyAlignment="1">
      <alignment horizontal="center" vertical="center" wrapText="1"/>
    </xf>
    <xf numFmtId="0" fontId="42" fillId="7" borderId="0" xfId="256" applyFont="1" applyFill="1" applyAlignment="1">
      <alignment horizontal="left" vertical="center"/>
    </xf>
    <xf numFmtId="0" fontId="0" fillId="0" borderId="0" xfId="0" applyBorder="1"/>
    <xf numFmtId="0" fontId="57" fillId="0" borderId="0" xfId="0" applyFont="1" applyAlignment="1">
      <alignment horizontal="left" vertical="center" wrapText="1"/>
    </xf>
    <xf numFmtId="0" fontId="79" fillId="9" borderId="48" xfId="0" applyFont="1" applyFill="1" applyBorder="1" applyAlignment="1">
      <alignment horizontal="center" vertical="center"/>
    </xf>
    <xf numFmtId="0" fontId="79" fillId="9" borderId="3" xfId="0" applyFont="1" applyFill="1" applyBorder="1" applyAlignment="1">
      <alignment horizontal="center" vertical="center"/>
    </xf>
    <xf numFmtId="0" fontId="79" fillId="9" borderId="50" xfId="0" applyFont="1" applyFill="1" applyBorder="1" applyAlignment="1">
      <alignment horizontal="center" vertical="center"/>
    </xf>
    <xf numFmtId="0" fontId="82" fillId="0" borderId="0" xfId="0" applyFont="1" applyBorder="1" applyAlignment="1">
      <alignment horizontal="left" vertical="center" wrapText="1"/>
    </xf>
    <xf numFmtId="0" fontId="79" fillId="9" borderId="63" xfId="0" applyFont="1" applyFill="1" applyBorder="1" applyAlignment="1">
      <alignment horizontal="center" vertical="center"/>
    </xf>
    <xf numFmtId="0" fontId="79" fillId="9" borderId="48" xfId="0" applyFont="1" applyFill="1" applyBorder="1" applyAlignment="1">
      <alignment horizontal="center" vertical="center" wrapText="1"/>
    </xf>
    <xf numFmtId="0" fontId="79" fillId="9" borderId="3" xfId="0" applyFont="1" applyFill="1" applyBorder="1" applyAlignment="1">
      <alignment horizontal="center" vertical="center" wrapText="1"/>
    </xf>
    <xf numFmtId="0" fontId="58" fillId="0" borderId="0" xfId="0" applyFont="1" applyBorder="1" applyAlignment="1">
      <alignment horizontal="left" vertical="center" wrapText="1"/>
    </xf>
    <xf numFmtId="0" fontId="38" fillId="4" borderId="71" xfId="0" applyFont="1" applyFill="1" applyBorder="1" applyAlignment="1">
      <alignment horizontal="center" vertical="center" wrapText="1"/>
    </xf>
    <xf numFmtId="0" fontId="38" fillId="4" borderId="70" xfId="0" applyFont="1" applyFill="1" applyBorder="1" applyAlignment="1">
      <alignment horizontal="center" vertical="center" wrapText="1"/>
    </xf>
    <xf numFmtId="0" fontId="38" fillId="4" borderId="47" xfId="0" applyFont="1" applyFill="1" applyBorder="1" applyAlignment="1">
      <alignment horizontal="center" vertical="center" wrapText="1"/>
    </xf>
    <xf numFmtId="0" fontId="38" fillId="4" borderId="65" xfId="0" applyFont="1" applyFill="1" applyBorder="1" applyAlignment="1">
      <alignment horizontal="center" vertical="center" wrapText="1"/>
    </xf>
    <xf numFmtId="0" fontId="38" fillId="4" borderId="40" xfId="0" applyFont="1" applyFill="1" applyBorder="1" applyAlignment="1">
      <alignment horizontal="center" vertical="center"/>
    </xf>
  </cellXfs>
  <cellStyles count="699">
    <cellStyle name="Hyperlink 4 5" xfId="695" xr:uid="{00000000-0005-0000-0000-000000000000}"/>
    <cellStyle name="Komma 2 2 2 2" xfId="5" xr:uid="{00000000-0005-0000-0000-000001000000}"/>
    <cellStyle name="Link" xfId="276" builtinId="8"/>
    <cellStyle name="Link 5" xfId="697" xr:uid="{00000000-0005-0000-0000-000003000000}"/>
    <cellStyle name="Normal 2 2" xfId="6" xr:uid="{00000000-0005-0000-0000-000004000000}"/>
    <cellStyle name="Normal 2 2 2" xfId="7" xr:uid="{00000000-0005-0000-0000-000005000000}"/>
    <cellStyle name="Normal 2 2 2 2" xfId="279" xr:uid="{00000000-0005-0000-0000-000006000000}"/>
    <cellStyle name="Normal 2 2 2 3" xfId="408" xr:uid="{00000000-0005-0000-0000-000007000000}"/>
    <cellStyle name="Normal 2 2 3" xfId="278" xr:uid="{00000000-0005-0000-0000-000008000000}"/>
    <cellStyle name="Normal 2 2 4" xfId="407" xr:uid="{00000000-0005-0000-0000-000009000000}"/>
    <cellStyle name="Prozent" xfId="400" builtinId="5"/>
    <cellStyle name="Prozent 2" xfId="257" xr:uid="{00000000-0005-0000-0000-00000B000000}"/>
    <cellStyle name="Prozent 2 2" xfId="405" xr:uid="{00000000-0005-0000-0000-00000C000000}"/>
    <cellStyle name="Prozent 2 3" xfId="647" xr:uid="{00000000-0005-0000-0000-00000D000000}"/>
    <cellStyle name="Prozent 3" xfId="668" xr:uid="{00000000-0005-0000-0000-00000E000000}"/>
    <cellStyle name="Prozent 4" xfId="670" xr:uid="{00000000-0005-0000-0000-00000F000000}"/>
    <cellStyle name="Standard" xfId="0" builtinId="0" customBuiltin="1"/>
    <cellStyle name="Standard 10" xfId="8" xr:uid="{00000000-0005-0000-0000-000011000000}"/>
    <cellStyle name="Standard 10 2" xfId="53" xr:uid="{00000000-0005-0000-0000-000012000000}"/>
    <cellStyle name="Standard 11" xfId="669" xr:uid="{00000000-0005-0000-0000-000013000000}"/>
    <cellStyle name="Standard 11 2" xfId="679" xr:uid="{00000000-0005-0000-0000-000014000000}"/>
    <cellStyle name="Standard 11 3" xfId="404" xr:uid="{00000000-0005-0000-0000-000015000000}"/>
    <cellStyle name="Standard 11 3 2" xfId="690" xr:uid="{00000000-0005-0000-0000-000016000000}"/>
    <cellStyle name="Standard 11 3 4" xfId="698" xr:uid="{32C6171A-200B-49A8-A519-66D88AF30FD7}"/>
    <cellStyle name="Standard 1141" xfId="9" xr:uid="{00000000-0005-0000-0000-000017000000}"/>
    <cellStyle name="Standard 1141 2" xfId="10" xr:uid="{00000000-0005-0000-0000-000018000000}"/>
    <cellStyle name="Standard 1141 2 2" xfId="281" xr:uid="{00000000-0005-0000-0000-000019000000}"/>
    <cellStyle name="Standard 1141 2 3" xfId="410" xr:uid="{00000000-0005-0000-0000-00001A000000}"/>
    <cellStyle name="Standard 1141 3" xfId="280" xr:uid="{00000000-0005-0000-0000-00001B000000}"/>
    <cellStyle name="Standard 1141 4" xfId="409" xr:uid="{00000000-0005-0000-0000-00001C000000}"/>
    <cellStyle name="Standard 12" xfId="678" xr:uid="{00000000-0005-0000-0000-00001D000000}"/>
    <cellStyle name="Standard 12 3" xfId="687" xr:uid="{00000000-0005-0000-0000-00001E000000}"/>
    <cellStyle name="Standard 1224" xfId="11" xr:uid="{00000000-0005-0000-0000-00001F000000}"/>
    <cellStyle name="Standard 1225" xfId="12" xr:uid="{00000000-0005-0000-0000-000020000000}"/>
    <cellStyle name="Standard 1252 2" xfId="51" xr:uid="{00000000-0005-0000-0000-000021000000}"/>
    <cellStyle name="Standard 1263" xfId="50" xr:uid="{00000000-0005-0000-0000-000022000000}"/>
    <cellStyle name="Standard 1266" xfId="239" xr:uid="{00000000-0005-0000-0000-000023000000}"/>
    <cellStyle name="Standard 1266 2" xfId="398" xr:uid="{00000000-0005-0000-0000-000024000000}"/>
    <cellStyle name="Standard 1266 2 2" xfId="680" xr:uid="{00000000-0005-0000-0000-000025000000}"/>
    <cellStyle name="Standard 1266 3" xfId="406" xr:uid="{00000000-0005-0000-0000-000026000000}"/>
    <cellStyle name="Standard 1266 3 2" xfId="691" xr:uid="{00000000-0005-0000-0000-000027000000}"/>
    <cellStyle name="Standard 1266 4" xfId="629" xr:uid="{00000000-0005-0000-0000-000028000000}"/>
    <cellStyle name="Standard 13" xfId="693" xr:uid="{00000000-0005-0000-0000-000029000000}"/>
    <cellStyle name="Standard 1323" xfId="696" xr:uid="{00000000-0005-0000-0000-00002A000000}"/>
    <cellStyle name="Standard 139" xfId="13" xr:uid="{00000000-0005-0000-0000-00002B000000}"/>
    <cellStyle name="Standard 141 6" xfId="52" xr:uid="{00000000-0005-0000-0000-00002C000000}"/>
    <cellStyle name="Standard 15 3" xfId="686" xr:uid="{00000000-0005-0000-0000-00002D000000}"/>
    <cellStyle name="Standard 15 3 2" xfId="689" xr:uid="{00000000-0005-0000-0000-00002E000000}"/>
    <cellStyle name="Standard 2" xfId="1" xr:uid="{00000000-0005-0000-0000-00002F000000}"/>
    <cellStyle name="Standard 2 2" xfId="4" xr:uid="{00000000-0005-0000-0000-000030000000}"/>
    <cellStyle name="Standard 2 4" xfId="397" xr:uid="{00000000-0005-0000-0000-000031000000}"/>
    <cellStyle name="Standard 3" xfId="14" xr:uid="{00000000-0005-0000-0000-000032000000}"/>
    <cellStyle name="Standard 3 10" xfId="685" xr:uid="{00000000-0005-0000-0000-000033000000}"/>
    <cellStyle name="Standard 3 2" xfId="692" xr:uid="{00000000-0005-0000-0000-000034000000}"/>
    <cellStyle name="Standard 3 3 2" xfId="2" xr:uid="{00000000-0005-0000-0000-000035000000}"/>
    <cellStyle name="Standard 3 4" xfId="3" xr:uid="{00000000-0005-0000-0000-000036000000}"/>
    <cellStyle name="Standard 3 9" xfId="688" xr:uid="{00000000-0005-0000-0000-000037000000}"/>
    <cellStyle name="Standard 4" xfId="15" xr:uid="{00000000-0005-0000-0000-000038000000}"/>
    <cellStyle name="Standard 5" xfId="16" xr:uid="{00000000-0005-0000-0000-000039000000}"/>
    <cellStyle name="Standard 6" xfId="17" xr:uid="{00000000-0005-0000-0000-00003A000000}"/>
    <cellStyle name="Standard 6 2" xfId="282" xr:uid="{00000000-0005-0000-0000-00003B000000}"/>
    <cellStyle name="Standard 6 3" xfId="411" xr:uid="{00000000-0005-0000-0000-00003C000000}"/>
    <cellStyle name="Standard 7" xfId="256" xr:uid="{00000000-0005-0000-0000-00003D000000}"/>
    <cellStyle name="Standard 7 16" xfId="394" xr:uid="{00000000-0005-0000-0000-00003E000000}"/>
    <cellStyle name="Standard 7 2" xfId="646" xr:uid="{00000000-0005-0000-0000-00003F000000}"/>
    <cellStyle name="Standard 8" xfId="277" xr:uid="{00000000-0005-0000-0000-000040000000}"/>
    <cellStyle name="Standard 8 2" xfId="666" xr:uid="{00000000-0005-0000-0000-000041000000}"/>
    <cellStyle name="Standard 9" xfId="399" xr:uid="{00000000-0005-0000-0000-000042000000}"/>
    <cellStyle name="Standard 9 2" xfId="667" xr:uid="{00000000-0005-0000-0000-000043000000}"/>
    <cellStyle name="Standard 9 3" xfId="694" xr:uid="{00000000-0005-0000-0000-000044000000}"/>
    <cellStyle name="Standard_Daten HF3.1.1" xfId="402" xr:uid="{00000000-0005-0000-0000-000045000000}"/>
    <cellStyle name="Standard_Daten HF3.1.3 (Träger)" xfId="403" xr:uid="{00000000-0005-0000-0000-000046000000}"/>
    <cellStyle name="style1507628871282" xfId="18" xr:uid="{00000000-0005-0000-0000-000047000000}"/>
    <cellStyle name="style1507628871282 2" xfId="19" xr:uid="{00000000-0005-0000-0000-000048000000}"/>
    <cellStyle name="style1507628871282 2 2" xfId="284" xr:uid="{00000000-0005-0000-0000-000049000000}"/>
    <cellStyle name="style1507628871282 2 3" xfId="413" xr:uid="{00000000-0005-0000-0000-00004A000000}"/>
    <cellStyle name="style1507628871282 3" xfId="283" xr:uid="{00000000-0005-0000-0000-00004B000000}"/>
    <cellStyle name="style1507628871282 4" xfId="412" xr:uid="{00000000-0005-0000-0000-00004C000000}"/>
    <cellStyle name="style1507628873688" xfId="20" xr:uid="{00000000-0005-0000-0000-00004D000000}"/>
    <cellStyle name="style1507628873688 2" xfId="21" xr:uid="{00000000-0005-0000-0000-00004E000000}"/>
    <cellStyle name="style1507628873688 2 2" xfId="286" xr:uid="{00000000-0005-0000-0000-00004F000000}"/>
    <cellStyle name="style1507628873688 2 3" xfId="415" xr:uid="{00000000-0005-0000-0000-000050000000}"/>
    <cellStyle name="style1507628873688 3" xfId="285" xr:uid="{00000000-0005-0000-0000-000051000000}"/>
    <cellStyle name="style1507628873688 4" xfId="414" xr:uid="{00000000-0005-0000-0000-000052000000}"/>
    <cellStyle name="style1507628875438" xfId="22" xr:uid="{00000000-0005-0000-0000-000053000000}"/>
    <cellStyle name="style1507628875438 2" xfId="23" xr:uid="{00000000-0005-0000-0000-000054000000}"/>
    <cellStyle name="style1507628875438 2 2" xfId="288" xr:uid="{00000000-0005-0000-0000-000055000000}"/>
    <cellStyle name="style1507628875438 2 3" xfId="417" xr:uid="{00000000-0005-0000-0000-000056000000}"/>
    <cellStyle name="style1507628875438 3" xfId="287" xr:uid="{00000000-0005-0000-0000-000057000000}"/>
    <cellStyle name="style1507628875438 4" xfId="416" xr:uid="{00000000-0005-0000-0000-000058000000}"/>
    <cellStyle name="style1507628875727" xfId="24" xr:uid="{00000000-0005-0000-0000-000059000000}"/>
    <cellStyle name="style1507628875727 2" xfId="25" xr:uid="{00000000-0005-0000-0000-00005A000000}"/>
    <cellStyle name="style1507628875727 2 2" xfId="290" xr:uid="{00000000-0005-0000-0000-00005B000000}"/>
    <cellStyle name="style1507628875727 2 3" xfId="419" xr:uid="{00000000-0005-0000-0000-00005C000000}"/>
    <cellStyle name="style1507628875727 3" xfId="289" xr:uid="{00000000-0005-0000-0000-00005D000000}"/>
    <cellStyle name="style1507628875727 4" xfId="418" xr:uid="{00000000-0005-0000-0000-00005E000000}"/>
    <cellStyle name="style1507628875872" xfId="26" xr:uid="{00000000-0005-0000-0000-00005F000000}"/>
    <cellStyle name="style1507628875872 2" xfId="27" xr:uid="{00000000-0005-0000-0000-000060000000}"/>
    <cellStyle name="style1507628875872 2 2" xfId="292" xr:uid="{00000000-0005-0000-0000-000061000000}"/>
    <cellStyle name="style1507628875872 2 3" xfId="421" xr:uid="{00000000-0005-0000-0000-000062000000}"/>
    <cellStyle name="style1507628875872 3" xfId="291" xr:uid="{00000000-0005-0000-0000-000063000000}"/>
    <cellStyle name="style1507628875872 4" xfId="420" xr:uid="{00000000-0005-0000-0000-000064000000}"/>
    <cellStyle name="style1507628875977" xfId="28" xr:uid="{00000000-0005-0000-0000-000065000000}"/>
    <cellStyle name="style1507628875977 2" xfId="29" xr:uid="{00000000-0005-0000-0000-000066000000}"/>
    <cellStyle name="style1507628875977 2 2" xfId="294" xr:uid="{00000000-0005-0000-0000-000067000000}"/>
    <cellStyle name="style1507628875977 2 3" xfId="423" xr:uid="{00000000-0005-0000-0000-000068000000}"/>
    <cellStyle name="style1507628875977 3" xfId="293" xr:uid="{00000000-0005-0000-0000-000069000000}"/>
    <cellStyle name="style1507628875977 4" xfId="422" xr:uid="{00000000-0005-0000-0000-00006A000000}"/>
    <cellStyle name="style1507628876114" xfId="30" xr:uid="{00000000-0005-0000-0000-00006B000000}"/>
    <cellStyle name="style1507628876114 2" xfId="31" xr:uid="{00000000-0005-0000-0000-00006C000000}"/>
    <cellStyle name="style1507628876114 2 2" xfId="296" xr:uid="{00000000-0005-0000-0000-00006D000000}"/>
    <cellStyle name="style1507628876114 2 3" xfId="425" xr:uid="{00000000-0005-0000-0000-00006E000000}"/>
    <cellStyle name="style1507628876114 3" xfId="295" xr:uid="{00000000-0005-0000-0000-00006F000000}"/>
    <cellStyle name="style1507628876114 4" xfId="424" xr:uid="{00000000-0005-0000-0000-000070000000}"/>
    <cellStyle name="style1507628876302" xfId="32" xr:uid="{00000000-0005-0000-0000-000071000000}"/>
    <cellStyle name="style1507628876302 2" xfId="33" xr:uid="{00000000-0005-0000-0000-000072000000}"/>
    <cellStyle name="style1507628876302 2 2" xfId="298" xr:uid="{00000000-0005-0000-0000-000073000000}"/>
    <cellStyle name="style1507628876302 2 3" xfId="427" xr:uid="{00000000-0005-0000-0000-000074000000}"/>
    <cellStyle name="style1507628876302 3" xfId="297" xr:uid="{00000000-0005-0000-0000-000075000000}"/>
    <cellStyle name="style1507628876302 4" xfId="426" xr:uid="{00000000-0005-0000-0000-000076000000}"/>
    <cellStyle name="style1507628876462" xfId="34" xr:uid="{00000000-0005-0000-0000-000077000000}"/>
    <cellStyle name="style1507628876462 2" xfId="35" xr:uid="{00000000-0005-0000-0000-000078000000}"/>
    <cellStyle name="style1507628876462 2 2" xfId="300" xr:uid="{00000000-0005-0000-0000-000079000000}"/>
    <cellStyle name="style1507628876462 2 3" xfId="429" xr:uid="{00000000-0005-0000-0000-00007A000000}"/>
    <cellStyle name="style1507628876462 3" xfId="299" xr:uid="{00000000-0005-0000-0000-00007B000000}"/>
    <cellStyle name="style1507628876462 4" xfId="428" xr:uid="{00000000-0005-0000-0000-00007C000000}"/>
    <cellStyle name="style1507628876567" xfId="36" xr:uid="{00000000-0005-0000-0000-00007D000000}"/>
    <cellStyle name="style1507628876567 2" xfId="37" xr:uid="{00000000-0005-0000-0000-00007E000000}"/>
    <cellStyle name="style1507628876567 2 2" xfId="302" xr:uid="{00000000-0005-0000-0000-00007F000000}"/>
    <cellStyle name="style1507628876567 2 3" xfId="431" xr:uid="{00000000-0005-0000-0000-000080000000}"/>
    <cellStyle name="style1507628876567 3" xfId="301" xr:uid="{00000000-0005-0000-0000-000081000000}"/>
    <cellStyle name="style1507628876567 4" xfId="430" xr:uid="{00000000-0005-0000-0000-000082000000}"/>
    <cellStyle name="style1507628876700" xfId="38" xr:uid="{00000000-0005-0000-0000-000083000000}"/>
    <cellStyle name="style1507628876700 2" xfId="39" xr:uid="{00000000-0005-0000-0000-000084000000}"/>
    <cellStyle name="style1507628876700 2 2" xfId="304" xr:uid="{00000000-0005-0000-0000-000085000000}"/>
    <cellStyle name="style1507628876700 2 3" xfId="433" xr:uid="{00000000-0005-0000-0000-000086000000}"/>
    <cellStyle name="style1507628876700 3" xfId="303" xr:uid="{00000000-0005-0000-0000-000087000000}"/>
    <cellStyle name="style1507628876700 4" xfId="432" xr:uid="{00000000-0005-0000-0000-000088000000}"/>
    <cellStyle name="style1507628876837" xfId="40" xr:uid="{00000000-0005-0000-0000-000089000000}"/>
    <cellStyle name="style1507628876837 2" xfId="41" xr:uid="{00000000-0005-0000-0000-00008A000000}"/>
    <cellStyle name="style1507628876837 2 2" xfId="306" xr:uid="{00000000-0005-0000-0000-00008B000000}"/>
    <cellStyle name="style1507628876837 2 3" xfId="435" xr:uid="{00000000-0005-0000-0000-00008C000000}"/>
    <cellStyle name="style1507628876837 3" xfId="305" xr:uid="{00000000-0005-0000-0000-00008D000000}"/>
    <cellStyle name="style1507628876837 4" xfId="434" xr:uid="{00000000-0005-0000-0000-00008E000000}"/>
    <cellStyle name="style1507628876977" xfId="42" xr:uid="{00000000-0005-0000-0000-00008F000000}"/>
    <cellStyle name="style1507628876977 2" xfId="43" xr:uid="{00000000-0005-0000-0000-000090000000}"/>
    <cellStyle name="style1507628876977 2 2" xfId="308" xr:uid="{00000000-0005-0000-0000-000091000000}"/>
    <cellStyle name="style1507628876977 2 3" xfId="437" xr:uid="{00000000-0005-0000-0000-000092000000}"/>
    <cellStyle name="style1507628876977 3" xfId="307" xr:uid="{00000000-0005-0000-0000-000093000000}"/>
    <cellStyle name="style1507628876977 4" xfId="436" xr:uid="{00000000-0005-0000-0000-000094000000}"/>
    <cellStyle name="style1507628877091" xfId="44" xr:uid="{00000000-0005-0000-0000-000095000000}"/>
    <cellStyle name="style1507628877091 2" xfId="45" xr:uid="{00000000-0005-0000-0000-000096000000}"/>
    <cellStyle name="style1507628877091 2 2" xfId="310" xr:uid="{00000000-0005-0000-0000-000097000000}"/>
    <cellStyle name="style1507628877091 2 3" xfId="439" xr:uid="{00000000-0005-0000-0000-000098000000}"/>
    <cellStyle name="style1507628877091 3" xfId="309" xr:uid="{00000000-0005-0000-0000-000099000000}"/>
    <cellStyle name="style1507628877091 4" xfId="438" xr:uid="{00000000-0005-0000-0000-00009A000000}"/>
    <cellStyle name="style1507628877262" xfId="46" xr:uid="{00000000-0005-0000-0000-00009B000000}"/>
    <cellStyle name="style1507628877262 2" xfId="47" xr:uid="{00000000-0005-0000-0000-00009C000000}"/>
    <cellStyle name="style1507628877262 2 2" xfId="312" xr:uid="{00000000-0005-0000-0000-00009D000000}"/>
    <cellStyle name="style1507628877262 2 3" xfId="441" xr:uid="{00000000-0005-0000-0000-00009E000000}"/>
    <cellStyle name="style1507628877262 3" xfId="311" xr:uid="{00000000-0005-0000-0000-00009F000000}"/>
    <cellStyle name="style1507628877262 4" xfId="440" xr:uid="{00000000-0005-0000-0000-0000A0000000}"/>
    <cellStyle name="style1507628877477" xfId="48" xr:uid="{00000000-0005-0000-0000-0000A1000000}"/>
    <cellStyle name="style1507628877477 2" xfId="49" xr:uid="{00000000-0005-0000-0000-0000A2000000}"/>
    <cellStyle name="style1507628877477 2 2" xfId="314" xr:uid="{00000000-0005-0000-0000-0000A3000000}"/>
    <cellStyle name="style1507628877477 2 3" xfId="443" xr:uid="{00000000-0005-0000-0000-0000A4000000}"/>
    <cellStyle name="style1507628877477 3" xfId="313" xr:uid="{00000000-0005-0000-0000-0000A5000000}"/>
    <cellStyle name="style1507628877477 4" xfId="442" xr:uid="{00000000-0005-0000-0000-0000A6000000}"/>
    <cellStyle name="style1515050498436" xfId="101" xr:uid="{00000000-0005-0000-0000-0000A7000000}"/>
    <cellStyle name="style1515050498436 2" xfId="362" xr:uid="{00000000-0005-0000-0000-0000A8000000}"/>
    <cellStyle name="style1515050498436 3" xfId="491" xr:uid="{00000000-0005-0000-0000-0000A9000000}"/>
    <cellStyle name="style1515050498627" xfId="102" xr:uid="{00000000-0005-0000-0000-0000AA000000}"/>
    <cellStyle name="style1515050498627 2" xfId="363" xr:uid="{00000000-0005-0000-0000-0000AB000000}"/>
    <cellStyle name="style1515050498627 3" xfId="492" xr:uid="{00000000-0005-0000-0000-0000AC000000}"/>
    <cellStyle name="style1515050498799" xfId="107" xr:uid="{00000000-0005-0000-0000-0000AD000000}"/>
    <cellStyle name="style1515050498799 2" xfId="368" xr:uid="{00000000-0005-0000-0000-0000AE000000}"/>
    <cellStyle name="style1515050498799 3" xfId="497" xr:uid="{00000000-0005-0000-0000-0000AF000000}"/>
    <cellStyle name="style1515050498959" xfId="108" xr:uid="{00000000-0005-0000-0000-0000B0000000}"/>
    <cellStyle name="style1515050498959 2" xfId="369" xr:uid="{00000000-0005-0000-0000-0000B1000000}"/>
    <cellStyle name="style1515050498959 3" xfId="498" xr:uid="{00000000-0005-0000-0000-0000B2000000}"/>
    <cellStyle name="style1515050500463" xfId="86" xr:uid="{00000000-0005-0000-0000-0000B3000000}"/>
    <cellStyle name="style1515050500463 2" xfId="347" xr:uid="{00000000-0005-0000-0000-0000B4000000}"/>
    <cellStyle name="style1515050500463 3" xfId="476" xr:uid="{00000000-0005-0000-0000-0000B5000000}"/>
    <cellStyle name="style1515050500611" xfId="88" xr:uid="{00000000-0005-0000-0000-0000B6000000}"/>
    <cellStyle name="style1515050500611 2" xfId="349" xr:uid="{00000000-0005-0000-0000-0000B7000000}"/>
    <cellStyle name="style1515050500611 3" xfId="478" xr:uid="{00000000-0005-0000-0000-0000B8000000}"/>
    <cellStyle name="style1515050501768" xfId="93" xr:uid="{00000000-0005-0000-0000-0000B9000000}"/>
    <cellStyle name="style1515050501768 2" xfId="354" xr:uid="{00000000-0005-0000-0000-0000BA000000}"/>
    <cellStyle name="style1515050501768 3" xfId="483" xr:uid="{00000000-0005-0000-0000-0000BB000000}"/>
    <cellStyle name="style1515050501908" xfId="92" xr:uid="{00000000-0005-0000-0000-0000BC000000}"/>
    <cellStyle name="style1515050501908 2" xfId="353" xr:uid="{00000000-0005-0000-0000-0000BD000000}"/>
    <cellStyle name="style1515050501908 3" xfId="482" xr:uid="{00000000-0005-0000-0000-0000BE000000}"/>
    <cellStyle name="style1515050502072" xfId="94" xr:uid="{00000000-0005-0000-0000-0000BF000000}"/>
    <cellStyle name="style1515050502072 2" xfId="355" xr:uid="{00000000-0005-0000-0000-0000C0000000}"/>
    <cellStyle name="style1515050502072 3" xfId="484" xr:uid="{00000000-0005-0000-0000-0000C1000000}"/>
    <cellStyle name="style1515050503588" xfId="83" xr:uid="{00000000-0005-0000-0000-0000C2000000}"/>
    <cellStyle name="style1515050503588 2" xfId="344" xr:uid="{00000000-0005-0000-0000-0000C3000000}"/>
    <cellStyle name="style1515050503588 3" xfId="473" xr:uid="{00000000-0005-0000-0000-0000C4000000}"/>
    <cellStyle name="style1515050503740" xfId="84" xr:uid="{00000000-0005-0000-0000-0000C5000000}"/>
    <cellStyle name="style1515050503740 2" xfId="345" xr:uid="{00000000-0005-0000-0000-0000C6000000}"/>
    <cellStyle name="style1515050503740 3" xfId="474" xr:uid="{00000000-0005-0000-0000-0000C7000000}"/>
    <cellStyle name="style1515050503881" xfId="89" xr:uid="{00000000-0005-0000-0000-0000C8000000}"/>
    <cellStyle name="style1515050503881 2" xfId="350" xr:uid="{00000000-0005-0000-0000-0000C9000000}"/>
    <cellStyle name="style1515050503881 3" xfId="479" xr:uid="{00000000-0005-0000-0000-0000CA000000}"/>
    <cellStyle name="style1515050504080" xfId="90" xr:uid="{00000000-0005-0000-0000-0000CB000000}"/>
    <cellStyle name="style1515050504080 2" xfId="351" xr:uid="{00000000-0005-0000-0000-0000CC000000}"/>
    <cellStyle name="style1515050504080 3" xfId="480" xr:uid="{00000000-0005-0000-0000-0000CD000000}"/>
    <cellStyle name="style1515050504318" xfId="85" xr:uid="{00000000-0005-0000-0000-0000CE000000}"/>
    <cellStyle name="style1515050504318 2" xfId="346" xr:uid="{00000000-0005-0000-0000-0000CF000000}"/>
    <cellStyle name="style1515050504318 3" xfId="475" xr:uid="{00000000-0005-0000-0000-0000D0000000}"/>
    <cellStyle name="style1515050504580" xfId="87" xr:uid="{00000000-0005-0000-0000-0000D1000000}"/>
    <cellStyle name="style1515050504580 2" xfId="348" xr:uid="{00000000-0005-0000-0000-0000D2000000}"/>
    <cellStyle name="style1515050504580 3" xfId="477" xr:uid="{00000000-0005-0000-0000-0000D3000000}"/>
    <cellStyle name="style1515050504721" xfId="91" xr:uid="{00000000-0005-0000-0000-0000D4000000}"/>
    <cellStyle name="style1515050504721 2" xfId="352" xr:uid="{00000000-0005-0000-0000-0000D5000000}"/>
    <cellStyle name="style1515050504721 3" xfId="481" xr:uid="{00000000-0005-0000-0000-0000D6000000}"/>
    <cellStyle name="style1515050504869" xfId="95" xr:uid="{00000000-0005-0000-0000-0000D7000000}"/>
    <cellStyle name="style1515050504869 2" xfId="356" xr:uid="{00000000-0005-0000-0000-0000D8000000}"/>
    <cellStyle name="style1515050504869 3" xfId="485" xr:uid="{00000000-0005-0000-0000-0000D9000000}"/>
    <cellStyle name="style1515050505006" xfId="96" xr:uid="{00000000-0005-0000-0000-0000DA000000}"/>
    <cellStyle name="style1515050505006 2" xfId="357" xr:uid="{00000000-0005-0000-0000-0000DB000000}"/>
    <cellStyle name="style1515050505006 3" xfId="486" xr:uid="{00000000-0005-0000-0000-0000DC000000}"/>
    <cellStyle name="style1515050505162" xfId="97" xr:uid="{00000000-0005-0000-0000-0000DD000000}"/>
    <cellStyle name="style1515050505162 2" xfId="358" xr:uid="{00000000-0005-0000-0000-0000DE000000}"/>
    <cellStyle name="style1515050505162 3" xfId="487" xr:uid="{00000000-0005-0000-0000-0000DF000000}"/>
    <cellStyle name="style1515050505279" xfId="98" xr:uid="{00000000-0005-0000-0000-0000E0000000}"/>
    <cellStyle name="style1515050505279 2" xfId="359" xr:uid="{00000000-0005-0000-0000-0000E1000000}"/>
    <cellStyle name="style1515050505279 3" xfId="488" xr:uid="{00000000-0005-0000-0000-0000E2000000}"/>
    <cellStyle name="style1515050505416" xfId="99" xr:uid="{00000000-0005-0000-0000-0000E3000000}"/>
    <cellStyle name="style1515050505416 2" xfId="360" xr:uid="{00000000-0005-0000-0000-0000E4000000}"/>
    <cellStyle name="style1515050505416 3" xfId="489" xr:uid="{00000000-0005-0000-0000-0000E5000000}"/>
    <cellStyle name="style1515050505557" xfId="100" xr:uid="{00000000-0005-0000-0000-0000E6000000}"/>
    <cellStyle name="style1515050505557 2" xfId="361" xr:uid="{00000000-0005-0000-0000-0000E7000000}"/>
    <cellStyle name="style1515050505557 3" xfId="490" xr:uid="{00000000-0005-0000-0000-0000E8000000}"/>
    <cellStyle name="style1515050505717" xfId="103" xr:uid="{00000000-0005-0000-0000-0000E9000000}"/>
    <cellStyle name="style1515050505717 2" xfId="364" xr:uid="{00000000-0005-0000-0000-0000EA000000}"/>
    <cellStyle name="style1515050505717 3" xfId="493" xr:uid="{00000000-0005-0000-0000-0000EB000000}"/>
    <cellStyle name="style1515050505834" xfId="104" xr:uid="{00000000-0005-0000-0000-0000EC000000}"/>
    <cellStyle name="style1515050505834 2" xfId="365" xr:uid="{00000000-0005-0000-0000-0000ED000000}"/>
    <cellStyle name="style1515050505834 3" xfId="494" xr:uid="{00000000-0005-0000-0000-0000EE000000}"/>
    <cellStyle name="style1515050505971" xfId="105" xr:uid="{00000000-0005-0000-0000-0000EF000000}"/>
    <cellStyle name="style1515050505971 2" xfId="366" xr:uid="{00000000-0005-0000-0000-0000F0000000}"/>
    <cellStyle name="style1515050505971 3" xfId="495" xr:uid="{00000000-0005-0000-0000-0000F1000000}"/>
    <cellStyle name="style1515050506107" xfId="106" xr:uid="{00000000-0005-0000-0000-0000F2000000}"/>
    <cellStyle name="style1515050506107 2" xfId="367" xr:uid="{00000000-0005-0000-0000-0000F3000000}"/>
    <cellStyle name="style1515050506107 3" xfId="496" xr:uid="{00000000-0005-0000-0000-0000F4000000}"/>
    <cellStyle name="style1515050506248" xfId="109" xr:uid="{00000000-0005-0000-0000-0000F5000000}"/>
    <cellStyle name="style1515050506248 2" xfId="370" xr:uid="{00000000-0005-0000-0000-0000F6000000}"/>
    <cellStyle name="style1515050506248 3" xfId="499" xr:uid="{00000000-0005-0000-0000-0000F7000000}"/>
    <cellStyle name="style1515050506365" xfId="110" xr:uid="{00000000-0005-0000-0000-0000F8000000}"/>
    <cellStyle name="style1515050506365 2" xfId="371" xr:uid="{00000000-0005-0000-0000-0000F9000000}"/>
    <cellStyle name="style1515050506365 3" xfId="500" xr:uid="{00000000-0005-0000-0000-0000FA000000}"/>
    <cellStyle name="style1515050506553" xfId="111" xr:uid="{00000000-0005-0000-0000-0000FB000000}"/>
    <cellStyle name="style1515050506553 2" xfId="372" xr:uid="{00000000-0005-0000-0000-0000FC000000}"/>
    <cellStyle name="style1515050506553 3" xfId="501" xr:uid="{00000000-0005-0000-0000-0000FD000000}"/>
    <cellStyle name="style1515050506799" xfId="112" xr:uid="{00000000-0005-0000-0000-0000FE000000}"/>
    <cellStyle name="style1515050506799 2" xfId="373" xr:uid="{00000000-0005-0000-0000-0000FF000000}"/>
    <cellStyle name="style1515050506799 3" xfId="502" xr:uid="{00000000-0005-0000-0000-000000010000}"/>
    <cellStyle name="style1533710832073" xfId="55" xr:uid="{00000000-0005-0000-0000-000001010000}"/>
    <cellStyle name="style1533710832073 2" xfId="316" xr:uid="{00000000-0005-0000-0000-000002010000}"/>
    <cellStyle name="style1533710832073 3" xfId="445" xr:uid="{00000000-0005-0000-0000-000003010000}"/>
    <cellStyle name="style1533710832206" xfId="56" xr:uid="{00000000-0005-0000-0000-000004010000}"/>
    <cellStyle name="style1533710832206 2" xfId="317" xr:uid="{00000000-0005-0000-0000-000005010000}"/>
    <cellStyle name="style1533710832206 3" xfId="446" xr:uid="{00000000-0005-0000-0000-000006010000}"/>
    <cellStyle name="style1533710832335" xfId="54" xr:uid="{00000000-0005-0000-0000-000007010000}"/>
    <cellStyle name="style1533710832335 2" xfId="315" xr:uid="{00000000-0005-0000-0000-000008010000}"/>
    <cellStyle name="style1533710832335 3" xfId="444" xr:uid="{00000000-0005-0000-0000-000009010000}"/>
    <cellStyle name="style1533710832698" xfId="73" xr:uid="{00000000-0005-0000-0000-00000A010000}"/>
    <cellStyle name="style1533710832698 2" xfId="334" xr:uid="{00000000-0005-0000-0000-00000B010000}"/>
    <cellStyle name="style1533710832698 3" xfId="463" xr:uid="{00000000-0005-0000-0000-00000C010000}"/>
    <cellStyle name="style1533710832816" xfId="74" xr:uid="{00000000-0005-0000-0000-00000D010000}"/>
    <cellStyle name="style1533710832816 2" xfId="335" xr:uid="{00000000-0005-0000-0000-00000E010000}"/>
    <cellStyle name="style1533710832816 3" xfId="464" xr:uid="{00000000-0005-0000-0000-00000F010000}"/>
    <cellStyle name="style1533710832945" xfId="78" xr:uid="{00000000-0005-0000-0000-000010010000}"/>
    <cellStyle name="style1533710832945 2" xfId="339" xr:uid="{00000000-0005-0000-0000-000011010000}"/>
    <cellStyle name="style1533710832945 3" xfId="468" xr:uid="{00000000-0005-0000-0000-000012010000}"/>
    <cellStyle name="style1533710833066" xfId="79" xr:uid="{00000000-0005-0000-0000-000013010000}"/>
    <cellStyle name="style1533710833066 2" xfId="340" xr:uid="{00000000-0005-0000-0000-000014010000}"/>
    <cellStyle name="style1533710833066 3" xfId="469" xr:uid="{00000000-0005-0000-0000-000015010000}"/>
    <cellStyle name="style1533710834195" xfId="61" xr:uid="{00000000-0005-0000-0000-000016010000}"/>
    <cellStyle name="style1533710834195 2" xfId="322" xr:uid="{00000000-0005-0000-0000-000017010000}"/>
    <cellStyle name="style1533710834195 3" xfId="451" xr:uid="{00000000-0005-0000-0000-000018010000}"/>
    <cellStyle name="style1533710834308" xfId="62" xr:uid="{00000000-0005-0000-0000-000019010000}"/>
    <cellStyle name="style1533710834308 2" xfId="323" xr:uid="{00000000-0005-0000-0000-00001A010000}"/>
    <cellStyle name="style1533710834308 3" xfId="452" xr:uid="{00000000-0005-0000-0000-00001B010000}"/>
    <cellStyle name="style1533710835198" xfId="66" xr:uid="{00000000-0005-0000-0000-00001C010000}"/>
    <cellStyle name="style1533710835198 2" xfId="327" xr:uid="{00000000-0005-0000-0000-00001D010000}"/>
    <cellStyle name="style1533710835198 3" xfId="456" xr:uid="{00000000-0005-0000-0000-00001E010000}"/>
    <cellStyle name="style1533710835312" xfId="67" xr:uid="{00000000-0005-0000-0000-00001F010000}"/>
    <cellStyle name="style1533710835312 2" xfId="328" xr:uid="{00000000-0005-0000-0000-000020010000}"/>
    <cellStyle name="style1533710835312 3" xfId="457" xr:uid="{00000000-0005-0000-0000-000021010000}"/>
    <cellStyle name="style1533710836124" xfId="57" xr:uid="{00000000-0005-0000-0000-000022010000}"/>
    <cellStyle name="style1533710836124 2" xfId="318" xr:uid="{00000000-0005-0000-0000-000023010000}"/>
    <cellStyle name="style1533710836124 3" xfId="447" xr:uid="{00000000-0005-0000-0000-000024010000}"/>
    <cellStyle name="style1533710836253" xfId="58" xr:uid="{00000000-0005-0000-0000-000025010000}"/>
    <cellStyle name="style1533710836253 2" xfId="319" xr:uid="{00000000-0005-0000-0000-000026010000}"/>
    <cellStyle name="style1533710836253 3" xfId="448" xr:uid="{00000000-0005-0000-0000-000027010000}"/>
    <cellStyle name="style1533710836359" xfId="59" xr:uid="{00000000-0005-0000-0000-000028010000}"/>
    <cellStyle name="style1533710836359 2" xfId="320" xr:uid="{00000000-0005-0000-0000-000029010000}"/>
    <cellStyle name="style1533710836359 3" xfId="449" xr:uid="{00000000-0005-0000-0000-00002A010000}"/>
    <cellStyle name="style1533710836464" xfId="63" xr:uid="{00000000-0005-0000-0000-00002B010000}"/>
    <cellStyle name="style1533710836464 2" xfId="324" xr:uid="{00000000-0005-0000-0000-00002C010000}"/>
    <cellStyle name="style1533710836464 3" xfId="453" xr:uid="{00000000-0005-0000-0000-00002D010000}"/>
    <cellStyle name="style1533710836605" xfId="64" xr:uid="{00000000-0005-0000-0000-00002E010000}"/>
    <cellStyle name="style1533710836605 2" xfId="325" xr:uid="{00000000-0005-0000-0000-00002F010000}"/>
    <cellStyle name="style1533710836605 3" xfId="454" xr:uid="{00000000-0005-0000-0000-000030010000}"/>
    <cellStyle name="style1533710836757" xfId="60" xr:uid="{00000000-0005-0000-0000-000031010000}"/>
    <cellStyle name="style1533710836757 2" xfId="321" xr:uid="{00000000-0005-0000-0000-000032010000}"/>
    <cellStyle name="style1533710836757 3" xfId="450" xr:uid="{00000000-0005-0000-0000-000033010000}"/>
    <cellStyle name="style1533710836898" xfId="65" xr:uid="{00000000-0005-0000-0000-000034010000}"/>
    <cellStyle name="style1533710836898 2" xfId="326" xr:uid="{00000000-0005-0000-0000-000035010000}"/>
    <cellStyle name="style1533710836898 3" xfId="455" xr:uid="{00000000-0005-0000-0000-000036010000}"/>
    <cellStyle name="style1533710837042" xfId="68" xr:uid="{00000000-0005-0000-0000-000037010000}"/>
    <cellStyle name="style1533710837042 2" xfId="329" xr:uid="{00000000-0005-0000-0000-000038010000}"/>
    <cellStyle name="style1533710837042 3" xfId="458" xr:uid="{00000000-0005-0000-0000-000039010000}"/>
    <cellStyle name="style1533710837281" xfId="69" xr:uid="{00000000-0005-0000-0000-00003A010000}"/>
    <cellStyle name="style1533710837281 2" xfId="330" xr:uid="{00000000-0005-0000-0000-00003B010000}"/>
    <cellStyle name="style1533710837281 3" xfId="459" xr:uid="{00000000-0005-0000-0000-00003C010000}"/>
    <cellStyle name="style1533710837484" xfId="70" xr:uid="{00000000-0005-0000-0000-00003D010000}"/>
    <cellStyle name="style1533710837484 2" xfId="331" xr:uid="{00000000-0005-0000-0000-00003E010000}"/>
    <cellStyle name="style1533710837484 3" xfId="460" xr:uid="{00000000-0005-0000-0000-00003F010000}"/>
    <cellStyle name="style1533710837585" xfId="71" xr:uid="{00000000-0005-0000-0000-000040010000}"/>
    <cellStyle name="style1533710837585 2" xfId="332" xr:uid="{00000000-0005-0000-0000-000041010000}"/>
    <cellStyle name="style1533710837585 3" xfId="461" xr:uid="{00000000-0005-0000-0000-000042010000}"/>
    <cellStyle name="style1533710837734" xfId="72" xr:uid="{00000000-0005-0000-0000-000043010000}"/>
    <cellStyle name="style1533710837734 2" xfId="333" xr:uid="{00000000-0005-0000-0000-000044010000}"/>
    <cellStyle name="style1533710837734 3" xfId="462" xr:uid="{00000000-0005-0000-0000-000045010000}"/>
    <cellStyle name="style1533710837878" xfId="75" xr:uid="{00000000-0005-0000-0000-000046010000}"/>
    <cellStyle name="style1533710837878 2" xfId="336" xr:uid="{00000000-0005-0000-0000-000047010000}"/>
    <cellStyle name="style1533710837878 3" xfId="465" xr:uid="{00000000-0005-0000-0000-000048010000}"/>
    <cellStyle name="style1533710837991" xfId="76" xr:uid="{00000000-0005-0000-0000-000049010000}"/>
    <cellStyle name="style1533710837991 2" xfId="337" xr:uid="{00000000-0005-0000-0000-00004A010000}"/>
    <cellStyle name="style1533710837991 3" xfId="466" xr:uid="{00000000-0005-0000-0000-00004B010000}"/>
    <cellStyle name="style1533710838136" xfId="77" xr:uid="{00000000-0005-0000-0000-00004C010000}"/>
    <cellStyle name="style1533710838136 2" xfId="338" xr:uid="{00000000-0005-0000-0000-00004D010000}"/>
    <cellStyle name="style1533710838136 3" xfId="467" xr:uid="{00000000-0005-0000-0000-00004E010000}"/>
    <cellStyle name="style1533710838304" xfId="80" xr:uid="{00000000-0005-0000-0000-00004F010000}"/>
    <cellStyle name="style1533710838304 2" xfId="341" xr:uid="{00000000-0005-0000-0000-000050010000}"/>
    <cellStyle name="style1533710838304 3" xfId="470" xr:uid="{00000000-0005-0000-0000-000051010000}"/>
    <cellStyle name="style1533710838433" xfId="81" xr:uid="{00000000-0005-0000-0000-000052010000}"/>
    <cellStyle name="style1533710838433 2" xfId="342" xr:uid="{00000000-0005-0000-0000-000053010000}"/>
    <cellStyle name="style1533710838433 3" xfId="471" xr:uid="{00000000-0005-0000-0000-000054010000}"/>
    <cellStyle name="style1533710838589" xfId="82" xr:uid="{00000000-0005-0000-0000-000055010000}"/>
    <cellStyle name="style1533710838589 2" xfId="343" xr:uid="{00000000-0005-0000-0000-000056010000}"/>
    <cellStyle name="style1533710838589 3" xfId="472" xr:uid="{00000000-0005-0000-0000-000057010000}"/>
    <cellStyle name="style1580457793622" xfId="195" xr:uid="{00000000-0005-0000-0000-000058010000}"/>
    <cellStyle name="style1580457793622 2" xfId="585" xr:uid="{00000000-0005-0000-0000-000059010000}"/>
    <cellStyle name="style1580457793849" xfId="147" xr:uid="{00000000-0005-0000-0000-00005A010000}"/>
    <cellStyle name="style1580457793849 2" xfId="537" xr:uid="{00000000-0005-0000-0000-00005B010000}"/>
    <cellStyle name="style1580457794083" xfId="199" xr:uid="{00000000-0005-0000-0000-00005C010000}"/>
    <cellStyle name="style1580457794083 2" xfId="589" xr:uid="{00000000-0005-0000-0000-00005D010000}"/>
    <cellStyle name="style1580457794357" xfId="148" xr:uid="{00000000-0005-0000-0000-00005E010000}"/>
    <cellStyle name="style1580457794357 2" xfId="538" xr:uid="{00000000-0005-0000-0000-00005F010000}"/>
    <cellStyle name="style1580457795505" xfId="176" xr:uid="{00000000-0005-0000-0000-000060010000}"/>
    <cellStyle name="style1580457795505 2" xfId="566" xr:uid="{00000000-0005-0000-0000-000061010000}"/>
    <cellStyle name="style1580457795661" xfId="177" xr:uid="{00000000-0005-0000-0000-000062010000}"/>
    <cellStyle name="style1580457795661 2" xfId="567" xr:uid="{00000000-0005-0000-0000-000063010000}"/>
    <cellStyle name="style1580457795778" xfId="186" xr:uid="{00000000-0005-0000-0000-000064010000}"/>
    <cellStyle name="style1580457795778 2" xfId="576" xr:uid="{00000000-0005-0000-0000-000065010000}"/>
    <cellStyle name="style1580457795974" xfId="187" xr:uid="{00000000-0005-0000-0000-000066010000}"/>
    <cellStyle name="style1580457795974 2" xfId="577" xr:uid="{00000000-0005-0000-0000-000067010000}"/>
    <cellStyle name="style1580457796193" xfId="178" xr:uid="{00000000-0005-0000-0000-000068010000}"/>
    <cellStyle name="style1580457796193 2" xfId="568" xr:uid="{00000000-0005-0000-0000-000069010000}"/>
    <cellStyle name="style1580457796415" xfId="179" xr:uid="{00000000-0005-0000-0000-00006A010000}"/>
    <cellStyle name="style1580457796415 2" xfId="569" xr:uid="{00000000-0005-0000-0000-00006B010000}"/>
    <cellStyle name="style1580457796677" xfId="180" xr:uid="{00000000-0005-0000-0000-00006C010000}"/>
    <cellStyle name="style1580457796677 2" xfId="570" xr:uid="{00000000-0005-0000-0000-00006D010000}"/>
    <cellStyle name="style1580457796864" xfId="188" xr:uid="{00000000-0005-0000-0000-00006E010000}"/>
    <cellStyle name="style1580457796864 2" xfId="578" xr:uid="{00000000-0005-0000-0000-00006F010000}"/>
    <cellStyle name="style1580457797103" xfId="189" xr:uid="{00000000-0005-0000-0000-000070010000}"/>
    <cellStyle name="style1580457797103 2" xfId="579" xr:uid="{00000000-0005-0000-0000-000071010000}"/>
    <cellStyle name="style1580457797337" xfId="190" xr:uid="{00000000-0005-0000-0000-000072010000}"/>
    <cellStyle name="style1580457797337 2" xfId="580" xr:uid="{00000000-0005-0000-0000-000073010000}"/>
    <cellStyle name="style1580457797509" xfId="191" xr:uid="{00000000-0005-0000-0000-000074010000}"/>
    <cellStyle name="style1580457797509 2" xfId="581" xr:uid="{00000000-0005-0000-0000-000075010000}"/>
    <cellStyle name="style1580457797665" xfId="146" xr:uid="{00000000-0005-0000-0000-000076010000}"/>
    <cellStyle name="style1580457797665 2" xfId="536" xr:uid="{00000000-0005-0000-0000-000077010000}"/>
    <cellStyle name="style1580457797868" xfId="192" xr:uid="{00000000-0005-0000-0000-000078010000}"/>
    <cellStyle name="style1580457797868 2" xfId="582" xr:uid="{00000000-0005-0000-0000-000079010000}"/>
    <cellStyle name="style1580457798114" xfId="193" xr:uid="{00000000-0005-0000-0000-00007A010000}"/>
    <cellStyle name="style1580457798114 2" xfId="583" xr:uid="{00000000-0005-0000-0000-00007B010000}"/>
    <cellStyle name="style1580457798333" xfId="141" xr:uid="{00000000-0005-0000-0000-00007C010000}"/>
    <cellStyle name="style1580457798333 2" xfId="531" xr:uid="{00000000-0005-0000-0000-00007D010000}"/>
    <cellStyle name="style1580457798505" xfId="194" xr:uid="{00000000-0005-0000-0000-00007E010000}"/>
    <cellStyle name="style1580457798505 2" xfId="584" xr:uid="{00000000-0005-0000-0000-00007F010000}"/>
    <cellStyle name="style1580457798677" xfId="196" xr:uid="{00000000-0005-0000-0000-000080010000}"/>
    <cellStyle name="style1580457798677 2" xfId="586" xr:uid="{00000000-0005-0000-0000-000081010000}"/>
    <cellStyle name="style1580457798841" xfId="197" xr:uid="{00000000-0005-0000-0000-000082010000}"/>
    <cellStyle name="style1580457798841 2" xfId="587" xr:uid="{00000000-0005-0000-0000-000083010000}"/>
    <cellStyle name="style1580457799044" xfId="140" xr:uid="{00000000-0005-0000-0000-000084010000}"/>
    <cellStyle name="style1580457799044 2" xfId="530" xr:uid="{00000000-0005-0000-0000-000085010000}"/>
    <cellStyle name="style1580457799208" xfId="198" xr:uid="{00000000-0005-0000-0000-000086010000}"/>
    <cellStyle name="style1580457799208 2" xfId="588" xr:uid="{00000000-0005-0000-0000-000087010000}"/>
    <cellStyle name="style1580457799482" xfId="200" xr:uid="{00000000-0005-0000-0000-000088010000}"/>
    <cellStyle name="style1580457799482 2" xfId="590" xr:uid="{00000000-0005-0000-0000-000089010000}"/>
    <cellStyle name="style1580457799685" xfId="201" xr:uid="{00000000-0005-0000-0000-00008A010000}"/>
    <cellStyle name="style1580457799685 2" xfId="591" xr:uid="{00000000-0005-0000-0000-00008B010000}"/>
    <cellStyle name="style1580457799919" xfId="142" xr:uid="{00000000-0005-0000-0000-00008C010000}"/>
    <cellStyle name="style1580457799919 2" xfId="532" xr:uid="{00000000-0005-0000-0000-00008D010000}"/>
    <cellStyle name="style1580457800091" xfId="202" xr:uid="{00000000-0005-0000-0000-00008E010000}"/>
    <cellStyle name="style1580457800091 2" xfId="592" xr:uid="{00000000-0005-0000-0000-00008F010000}"/>
    <cellStyle name="style1580457800708" xfId="181" xr:uid="{00000000-0005-0000-0000-000090010000}"/>
    <cellStyle name="style1580457800708 2" xfId="571" xr:uid="{00000000-0005-0000-0000-000091010000}"/>
    <cellStyle name="style1580457800857" xfId="182" xr:uid="{00000000-0005-0000-0000-000092010000}"/>
    <cellStyle name="style1580457800857 2" xfId="572" xr:uid="{00000000-0005-0000-0000-000093010000}"/>
    <cellStyle name="style1580457801075" xfId="183" xr:uid="{00000000-0005-0000-0000-000094010000}"/>
    <cellStyle name="style1580457801075 2" xfId="573" xr:uid="{00000000-0005-0000-0000-000095010000}"/>
    <cellStyle name="style1580457801294" xfId="184" xr:uid="{00000000-0005-0000-0000-000096010000}"/>
    <cellStyle name="style1580457801294 2" xfId="574" xr:uid="{00000000-0005-0000-0000-000097010000}"/>
    <cellStyle name="style1580457801489" xfId="185" xr:uid="{00000000-0005-0000-0000-000098010000}"/>
    <cellStyle name="style1580457801489 2" xfId="575" xr:uid="{00000000-0005-0000-0000-000099010000}"/>
    <cellStyle name="style1580457802575" xfId="209" xr:uid="{00000000-0005-0000-0000-00009A010000}"/>
    <cellStyle name="style1580457802575 2" xfId="599" xr:uid="{00000000-0005-0000-0000-00009B010000}"/>
    <cellStyle name="style1580457802669" xfId="210" xr:uid="{00000000-0005-0000-0000-00009C010000}"/>
    <cellStyle name="style1580457802669 2" xfId="600" xr:uid="{00000000-0005-0000-0000-00009D010000}"/>
    <cellStyle name="style1580457802954" xfId="211" xr:uid="{00000000-0005-0000-0000-00009E010000}"/>
    <cellStyle name="style1580457802954 2" xfId="601" xr:uid="{00000000-0005-0000-0000-00009F010000}"/>
    <cellStyle name="style1580457831650" xfId="204" xr:uid="{00000000-0005-0000-0000-0000A0010000}"/>
    <cellStyle name="style1580457831650 2" xfId="594" xr:uid="{00000000-0005-0000-0000-0000A1010000}"/>
    <cellStyle name="style1580457831775" xfId="205" xr:uid="{00000000-0005-0000-0000-0000A2010000}"/>
    <cellStyle name="style1580457831775 2" xfId="595" xr:uid="{00000000-0005-0000-0000-0000A3010000}"/>
    <cellStyle name="style1580457831900" xfId="203" xr:uid="{00000000-0005-0000-0000-0000A4010000}"/>
    <cellStyle name="style1580457831900 2" xfId="593" xr:uid="{00000000-0005-0000-0000-0000A5010000}"/>
    <cellStyle name="style1580457832326" xfId="168" xr:uid="{00000000-0005-0000-0000-0000A6010000}"/>
    <cellStyle name="style1580457832326 2" xfId="558" xr:uid="{00000000-0005-0000-0000-0000A7010000}"/>
    <cellStyle name="style1580457832443" xfId="144" xr:uid="{00000000-0005-0000-0000-0000A8010000}"/>
    <cellStyle name="style1580457832443 2" xfId="534" xr:uid="{00000000-0005-0000-0000-0000A9010000}"/>
    <cellStyle name="style1580457832560" xfId="172" xr:uid="{00000000-0005-0000-0000-0000AA010000}"/>
    <cellStyle name="style1580457832560 2" xfId="562" xr:uid="{00000000-0005-0000-0000-0000AB010000}"/>
    <cellStyle name="style1580457832689" xfId="145" xr:uid="{00000000-0005-0000-0000-0000AC010000}"/>
    <cellStyle name="style1580457832689 2" xfId="535" xr:uid="{00000000-0005-0000-0000-0000AD010000}"/>
    <cellStyle name="style1580457833834" xfId="149" xr:uid="{00000000-0005-0000-0000-0000AE010000}"/>
    <cellStyle name="style1580457833834 2" xfId="539" xr:uid="{00000000-0005-0000-0000-0000AF010000}"/>
    <cellStyle name="style1580457833990" xfId="150" xr:uid="{00000000-0005-0000-0000-0000B0010000}"/>
    <cellStyle name="style1580457833990 2" xfId="540" xr:uid="{00000000-0005-0000-0000-0000B1010000}"/>
    <cellStyle name="style1580457834154" xfId="159" xr:uid="{00000000-0005-0000-0000-0000B2010000}"/>
    <cellStyle name="style1580457834154 2" xfId="549" xr:uid="{00000000-0005-0000-0000-0000B3010000}"/>
    <cellStyle name="style1580457834377" xfId="160" xr:uid="{00000000-0005-0000-0000-0000B4010000}"/>
    <cellStyle name="style1580457834377 2" xfId="550" xr:uid="{00000000-0005-0000-0000-0000B5010000}"/>
    <cellStyle name="style1580457834611" xfId="151" xr:uid="{00000000-0005-0000-0000-0000B6010000}"/>
    <cellStyle name="style1580457834611 2" xfId="541" xr:uid="{00000000-0005-0000-0000-0000B7010000}"/>
    <cellStyle name="style1580457834783" xfId="152" xr:uid="{00000000-0005-0000-0000-0000B8010000}"/>
    <cellStyle name="style1580457834783 2" xfId="542" xr:uid="{00000000-0005-0000-0000-0000B9010000}"/>
    <cellStyle name="style1580457834912" xfId="153" xr:uid="{00000000-0005-0000-0000-0000BA010000}"/>
    <cellStyle name="style1580457834912 2" xfId="543" xr:uid="{00000000-0005-0000-0000-0000BB010000}"/>
    <cellStyle name="style1580457835064" xfId="161" xr:uid="{00000000-0005-0000-0000-0000BC010000}"/>
    <cellStyle name="style1580457835064 2" xfId="551" xr:uid="{00000000-0005-0000-0000-0000BD010000}"/>
    <cellStyle name="style1580457835267" xfId="162" xr:uid="{00000000-0005-0000-0000-0000BE010000}"/>
    <cellStyle name="style1580457835267 2" xfId="552" xr:uid="{00000000-0005-0000-0000-0000BF010000}"/>
    <cellStyle name="style1580457835541" xfId="163" xr:uid="{00000000-0005-0000-0000-0000C0010000}"/>
    <cellStyle name="style1580457835541 2" xfId="553" xr:uid="{00000000-0005-0000-0000-0000C1010000}"/>
    <cellStyle name="style1580457835693" xfId="164" xr:uid="{00000000-0005-0000-0000-0000C2010000}"/>
    <cellStyle name="style1580457835693 2" xfId="554" xr:uid="{00000000-0005-0000-0000-0000C3010000}"/>
    <cellStyle name="style1580457835916" xfId="143" xr:uid="{00000000-0005-0000-0000-0000C4010000}"/>
    <cellStyle name="style1580457835916 2" xfId="533" xr:uid="{00000000-0005-0000-0000-0000C5010000}"/>
    <cellStyle name="style1580457836131" xfId="165" xr:uid="{00000000-0005-0000-0000-0000C6010000}"/>
    <cellStyle name="style1580457836131 2" xfId="555" xr:uid="{00000000-0005-0000-0000-0000C7010000}"/>
    <cellStyle name="style1580457836334" xfId="166" xr:uid="{00000000-0005-0000-0000-0000C8010000}"/>
    <cellStyle name="style1580457836334 2" xfId="556" xr:uid="{00000000-0005-0000-0000-0000C9010000}"/>
    <cellStyle name="style1580457836549" xfId="114" xr:uid="{00000000-0005-0000-0000-0000CA010000}"/>
    <cellStyle name="style1580457836549 2" xfId="504" xr:uid="{00000000-0005-0000-0000-0000CB010000}"/>
    <cellStyle name="style1580457836681" xfId="167" xr:uid="{00000000-0005-0000-0000-0000CC010000}"/>
    <cellStyle name="style1580457836681 2" xfId="557" xr:uid="{00000000-0005-0000-0000-0000CD010000}"/>
    <cellStyle name="style1580457836826" xfId="169" xr:uid="{00000000-0005-0000-0000-0000CE010000}"/>
    <cellStyle name="style1580457836826 2" xfId="559" xr:uid="{00000000-0005-0000-0000-0000CF010000}"/>
    <cellStyle name="style1580457837049" xfId="170" xr:uid="{00000000-0005-0000-0000-0000D0010000}"/>
    <cellStyle name="style1580457837049 2" xfId="560" xr:uid="{00000000-0005-0000-0000-0000D1010000}"/>
    <cellStyle name="style1580457837252" xfId="113" xr:uid="{00000000-0005-0000-0000-0000D2010000}"/>
    <cellStyle name="style1580457837252 2" xfId="503" xr:uid="{00000000-0005-0000-0000-0000D3010000}"/>
    <cellStyle name="style1580457837435" xfId="171" xr:uid="{00000000-0005-0000-0000-0000D4010000}"/>
    <cellStyle name="style1580457837435 2" xfId="561" xr:uid="{00000000-0005-0000-0000-0000D5010000}"/>
    <cellStyle name="style1580457837646" xfId="173" xr:uid="{00000000-0005-0000-0000-0000D6010000}"/>
    <cellStyle name="style1580457837646 2" xfId="563" xr:uid="{00000000-0005-0000-0000-0000D7010000}"/>
    <cellStyle name="style1580457837877" xfId="174" xr:uid="{00000000-0005-0000-0000-0000D8010000}"/>
    <cellStyle name="style1580457837877 2" xfId="564" xr:uid="{00000000-0005-0000-0000-0000D9010000}"/>
    <cellStyle name="style1580457838099" xfId="115" xr:uid="{00000000-0005-0000-0000-0000DA010000}"/>
    <cellStyle name="style1580457838099 2" xfId="505" xr:uid="{00000000-0005-0000-0000-0000DB010000}"/>
    <cellStyle name="style1580457838244" xfId="175" xr:uid="{00000000-0005-0000-0000-0000DC010000}"/>
    <cellStyle name="style1580457838244 2" xfId="565" xr:uid="{00000000-0005-0000-0000-0000DD010000}"/>
    <cellStyle name="style1580457838697" xfId="154" xr:uid="{00000000-0005-0000-0000-0000DE010000}"/>
    <cellStyle name="style1580457838697 2" xfId="544" xr:uid="{00000000-0005-0000-0000-0000DF010000}"/>
    <cellStyle name="style1580457838908" xfId="155" xr:uid="{00000000-0005-0000-0000-0000E0010000}"/>
    <cellStyle name="style1580457838908 2" xfId="545" xr:uid="{00000000-0005-0000-0000-0000E1010000}"/>
    <cellStyle name="style1580457839111" xfId="156" xr:uid="{00000000-0005-0000-0000-0000E2010000}"/>
    <cellStyle name="style1580457839111 2" xfId="546" xr:uid="{00000000-0005-0000-0000-0000E3010000}"/>
    <cellStyle name="style1580457839322" xfId="157" xr:uid="{00000000-0005-0000-0000-0000E4010000}"/>
    <cellStyle name="style1580457839322 2" xfId="547" xr:uid="{00000000-0005-0000-0000-0000E5010000}"/>
    <cellStyle name="style1580457839533" xfId="158" xr:uid="{00000000-0005-0000-0000-0000E6010000}"/>
    <cellStyle name="style1580457839533 2" xfId="548" xr:uid="{00000000-0005-0000-0000-0000E7010000}"/>
    <cellStyle name="style1580457840127" xfId="206" xr:uid="{00000000-0005-0000-0000-0000E8010000}"/>
    <cellStyle name="style1580457840127 2" xfId="596" xr:uid="{00000000-0005-0000-0000-0000E9010000}"/>
    <cellStyle name="style1580457840291" xfId="207" xr:uid="{00000000-0005-0000-0000-0000EA010000}"/>
    <cellStyle name="style1580457840291 2" xfId="597" xr:uid="{00000000-0005-0000-0000-0000EB010000}"/>
    <cellStyle name="style1580457840470" xfId="208" xr:uid="{00000000-0005-0000-0000-0000EC010000}"/>
    <cellStyle name="style1580457840470 2" xfId="598" xr:uid="{00000000-0005-0000-0000-0000ED010000}"/>
    <cellStyle name="style1585650543043" xfId="390" xr:uid="{00000000-0005-0000-0000-0000EE010000}"/>
    <cellStyle name="style1585650543168" xfId="374" xr:uid="{00000000-0005-0000-0000-0000EF010000}"/>
    <cellStyle name="style1585650543402" xfId="391" xr:uid="{00000000-0005-0000-0000-0000F0010000}"/>
    <cellStyle name="style1585650584176" xfId="377" xr:uid="{00000000-0005-0000-0000-0000F1010000}"/>
    <cellStyle name="style1585650584316" xfId="381" xr:uid="{00000000-0005-0000-0000-0000F2010000}"/>
    <cellStyle name="style1585650584676" xfId="378" xr:uid="{00000000-0005-0000-0000-0000F3010000}"/>
    <cellStyle name="style1585650584816" xfId="379" xr:uid="{00000000-0005-0000-0000-0000F4010000}"/>
    <cellStyle name="style1585650585066" xfId="380" xr:uid="{00000000-0005-0000-0000-0000F5010000}"/>
    <cellStyle name="style1585650585191" xfId="382" xr:uid="{00000000-0005-0000-0000-0000F6010000}"/>
    <cellStyle name="style1585650585301" xfId="383" xr:uid="{00000000-0005-0000-0000-0000F7010000}"/>
    <cellStyle name="style1585650585566" xfId="384" xr:uid="{00000000-0005-0000-0000-0000F8010000}"/>
    <cellStyle name="style1585650585738" xfId="385" xr:uid="{00000000-0005-0000-0000-0000F9010000}"/>
    <cellStyle name="style1585650585863" xfId="386" xr:uid="{00000000-0005-0000-0000-0000FA010000}"/>
    <cellStyle name="style1585650586504" xfId="387" xr:uid="{00000000-0005-0000-0000-0000FB010000}"/>
    <cellStyle name="style1585650586926" xfId="392" xr:uid="{00000000-0005-0000-0000-0000FC010000}"/>
    <cellStyle name="style1588178155551" xfId="396" xr:uid="{00000000-0005-0000-0000-0000FD010000}"/>
    <cellStyle name="style1588178155809" xfId="395" xr:uid="{00000000-0005-0000-0000-0000FE010000}"/>
    <cellStyle name="style1589879175738" xfId="216" xr:uid="{00000000-0005-0000-0000-0000FF010000}"/>
    <cellStyle name="style1589879175738 2" xfId="606" xr:uid="{00000000-0005-0000-0000-000000020000}"/>
    <cellStyle name="style1589879175809" xfId="212" xr:uid="{00000000-0005-0000-0000-000001020000}"/>
    <cellStyle name="style1589879175809 2" xfId="602" xr:uid="{00000000-0005-0000-0000-000002020000}"/>
    <cellStyle name="style1589879175887" xfId="213" xr:uid="{00000000-0005-0000-0000-000003020000}"/>
    <cellStyle name="style1589879175887 2" xfId="603" xr:uid="{00000000-0005-0000-0000-000004020000}"/>
    <cellStyle name="style1589879175981" xfId="217" xr:uid="{00000000-0005-0000-0000-000005020000}"/>
    <cellStyle name="style1589879175981 2" xfId="607" xr:uid="{00000000-0005-0000-0000-000006020000}"/>
    <cellStyle name="style1589879176051" xfId="214" xr:uid="{00000000-0005-0000-0000-000007020000}"/>
    <cellStyle name="style1589879176051 2" xfId="604" xr:uid="{00000000-0005-0000-0000-000008020000}"/>
    <cellStyle name="style1589879176137" xfId="215" xr:uid="{00000000-0005-0000-0000-000009020000}"/>
    <cellStyle name="style1589879176137 2" xfId="605" xr:uid="{00000000-0005-0000-0000-00000A020000}"/>
    <cellStyle name="style1589879176348" xfId="134" xr:uid="{00000000-0005-0000-0000-00000B020000}"/>
    <cellStyle name="style1589879176348 2" xfId="524" xr:uid="{00000000-0005-0000-0000-00000C020000}"/>
    <cellStyle name="style1589879176414" xfId="119" xr:uid="{00000000-0005-0000-0000-00000D020000}"/>
    <cellStyle name="style1589879176414 2" xfId="509" xr:uid="{00000000-0005-0000-0000-00000E020000}"/>
    <cellStyle name="style1589879176484" xfId="118" xr:uid="{00000000-0005-0000-0000-00000F020000}"/>
    <cellStyle name="style1589879176484 2" xfId="508" xr:uid="{00000000-0005-0000-0000-000010020000}"/>
    <cellStyle name="style1589879176543" xfId="133" xr:uid="{00000000-0005-0000-0000-000011020000}"/>
    <cellStyle name="style1589879176543 2" xfId="523" xr:uid="{00000000-0005-0000-0000-000012020000}"/>
    <cellStyle name="style1589879176613" xfId="120" xr:uid="{00000000-0005-0000-0000-000013020000}"/>
    <cellStyle name="style1589879176613 2" xfId="510" xr:uid="{00000000-0005-0000-0000-000014020000}"/>
    <cellStyle name="style1589879176684" xfId="116" xr:uid="{00000000-0005-0000-0000-000015020000}"/>
    <cellStyle name="style1589879176684 2" xfId="506" xr:uid="{00000000-0005-0000-0000-000016020000}"/>
    <cellStyle name="style1589879176754" xfId="117" xr:uid="{00000000-0005-0000-0000-000017020000}"/>
    <cellStyle name="style1589879176754 2" xfId="507" xr:uid="{00000000-0005-0000-0000-000018020000}"/>
    <cellStyle name="style1589879176817" xfId="132" xr:uid="{00000000-0005-0000-0000-000019020000}"/>
    <cellStyle name="style1589879176817 2" xfId="522" xr:uid="{00000000-0005-0000-0000-00001A020000}"/>
    <cellStyle name="style1589879177082" xfId="121" xr:uid="{00000000-0005-0000-0000-00001B020000}"/>
    <cellStyle name="style1589879177082 2" xfId="511" xr:uid="{00000000-0005-0000-0000-00001C020000}"/>
    <cellStyle name="style1589879177152" xfId="122" xr:uid="{00000000-0005-0000-0000-00001D020000}"/>
    <cellStyle name="style1589879177152 2" xfId="512" xr:uid="{00000000-0005-0000-0000-00001E020000}"/>
    <cellStyle name="style1589879177219" xfId="123" xr:uid="{00000000-0005-0000-0000-00001F020000}"/>
    <cellStyle name="style1589879177219 2" xfId="513" xr:uid="{00000000-0005-0000-0000-000020020000}"/>
    <cellStyle name="style1589879177277" xfId="135" xr:uid="{00000000-0005-0000-0000-000021020000}"/>
    <cellStyle name="style1589879177277 2" xfId="525" xr:uid="{00000000-0005-0000-0000-000022020000}"/>
    <cellStyle name="style1589879571055" xfId="224" xr:uid="{00000000-0005-0000-0000-000023020000}"/>
    <cellStyle name="style1589879571055 2" xfId="614" xr:uid="{00000000-0005-0000-0000-000024020000}"/>
    <cellStyle name="style1589879571121" xfId="225" xr:uid="{00000000-0005-0000-0000-000025020000}"/>
    <cellStyle name="style1589879571121 2" xfId="615" xr:uid="{00000000-0005-0000-0000-000026020000}"/>
    <cellStyle name="style1589879571211" xfId="226" xr:uid="{00000000-0005-0000-0000-000027020000}"/>
    <cellStyle name="style1589879571211 2" xfId="616" xr:uid="{00000000-0005-0000-0000-000028020000}"/>
    <cellStyle name="style1589879571281" xfId="222" xr:uid="{00000000-0005-0000-0000-000029020000}"/>
    <cellStyle name="style1589879571281 2" xfId="612" xr:uid="{00000000-0005-0000-0000-00002A020000}"/>
    <cellStyle name="style1589879571352" xfId="218" xr:uid="{00000000-0005-0000-0000-00002B020000}"/>
    <cellStyle name="style1589879571352 2" xfId="608" xr:uid="{00000000-0005-0000-0000-00002C020000}"/>
    <cellStyle name="style1589879571437" xfId="219" xr:uid="{00000000-0005-0000-0000-00002D020000}"/>
    <cellStyle name="style1589879571437 2" xfId="609" xr:uid="{00000000-0005-0000-0000-00002E020000}"/>
    <cellStyle name="style1589879571562" xfId="223" xr:uid="{00000000-0005-0000-0000-00002F020000}"/>
    <cellStyle name="style1589879571562 2" xfId="613" xr:uid="{00000000-0005-0000-0000-000030020000}"/>
    <cellStyle name="style1589879571641" xfId="220" xr:uid="{00000000-0005-0000-0000-000031020000}"/>
    <cellStyle name="style1589879571641 2" xfId="610" xr:uid="{00000000-0005-0000-0000-000032020000}"/>
    <cellStyle name="style1589879571734" xfId="221" xr:uid="{00000000-0005-0000-0000-000033020000}"/>
    <cellStyle name="style1589879571734 2" xfId="611" xr:uid="{00000000-0005-0000-0000-000034020000}"/>
    <cellStyle name="style1589879571969" xfId="136" xr:uid="{00000000-0005-0000-0000-000035020000}"/>
    <cellStyle name="style1589879571969 2" xfId="526" xr:uid="{00000000-0005-0000-0000-000036020000}"/>
    <cellStyle name="style1589879572039" xfId="127" xr:uid="{00000000-0005-0000-0000-000037020000}"/>
    <cellStyle name="style1589879572039 2" xfId="517" xr:uid="{00000000-0005-0000-0000-000038020000}"/>
    <cellStyle name="style1589879572113" xfId="126" xr:uid="{00000000-0005-0000-0000-000039020000}"/>
    <cellStyle name="style1589879572113 2" xfId="516" xr:uid="{00000000-0005-0000-0000-00003A020000}"/>
    <cellStyle name="style1589879572180" xfId="138" xr:uid="{00000000-0005-0000-0000-00003B020000}"/>
    <cellStyle name="style1589879572180 2" xfId="528" xr:uid="{00000000-0005-0000-0000-00003C020000}"/>
    <cellStyle name="style1589879572250" xfId="128" xr:uid="{00000000-0005-0000-0000-00003D020000}"/>
    <cellStyle name="style1589879572250 2" xfId="518" xr:uid="{00000000-0005-0000-0000-00003E020000}"/>
    <cellStyle name="style1589879572320" xfId="124" xr:uid="{00000000-0005-0000-0000-00003F020000}"/>
    <cellStyle name="style1589879572320 2" xfId="514" xr:uid="{00000000-0005-0000-0000-000040020000}"/>
    <cellStyle name="style1589879572387" xfId="125" xr:uid="{00000000-0005-0000-0000-000041020000}"/>
    <cellStyle name="style1589879572387 2" xfId="515" xr:uid="{00000000-0005-0000-0000-000042020000}"/>
    <cellStyle name="style1589879572449" xfId="137" xr:uid="{00000000-0005-0000-0000-000043020000}"/>
    <cellStyle name="style1589879572449 2" xfId="527" xr:uid="{00000000-0005-0000-0000-000044020000}"/>
    <cellStyle name="style1589879572715" xfId="129" xr:uid="{00000000-0005-0000-0000-000045020000}"/>
    <cellStyle name="style1589879572715 2" xfId="519" xr:uid="{00000000-0005-0000-0000-000046020000}"/>
    <cellStyle name="style1589879572789" xfId="130" xr:uid="{00000000-0005-0000-0000-000047020000}"/>
    <cellStyle name="style1589879572789 2" xfId="520" xr:uid="{00000000-0005-0000-0000-000048020000}"/>
    <cellStyle name="style1589879572855" xfId="131" xr:uid="{00000000-0005-0000-0000-000049020000}"/>
    <cellStyle name="style1589879572855 2" xfId="521" xr:uid="{00000000-0005-0000-0000-00004A020000}"/>
    <cellStyle name="style1589879572918" xfId="139" xr:uid="{00000000-0005-0000-0000-00004B020000}"/>
    <cellStyle name="style1589879572918 2" xfId="529" xr:uid="{00000000-0005-0000-0000-00004C020000}"/>
    <cellStyle name="style1590475934409" xfId="388" xr:uid="{00000000-0005-0000-0000-00004D020000}"/>
    <cellStyle name="style1590475936071" xfId="389" xr:uid="{00000000-0005-0000-0000-00004E020000}"/>
    <cellStyle name="style1590475936285" xfId="376" xr:uid="{00000000-0005-0000-0000-00004F020000}"/>
    <cellStyle name="style1590475936597" xfId="375" xr:uid="{00000000-0005-0000-0000-000050020000}"/>
    <cellStyle name="style1590475936862" xfId="393" xr:uid="{00000000-0005-0000-0000-000051020000}"/>
    <cellStyle name="style1590674752020" xfId="234" xr:uid="{00000000-0005-0000-0000-000052020000}"/>
    <cellStyle name="style1590674752020 2" xfId="624" xr:uid="{00000000-0005-0000-0000-000053020000}"/>
    <cellStyle name="style1590674752087" xfId="233" xr:uid="{00000000-0005-0000-0000-000054020000}"/>
    <cellStyle name="style1590674752087 2" xfId="623" xr:uid="{00000000-0005-0000-0000-000055020000}"/>
    <cellStyle name="style1590674752278" xfId="236" xr:uid="{00000000-0005-0000-0000-000056020000}"/>
    <cellStyle name="style1590674752278 2" xfId="626" xr:uid="{00000000-0005-0000-0000-000057020000}"/>
    <cellStyle name="style1590674752344" xfId="235" xr:uid="{00000000-0005-0000-0000-000058020000}"/>
    <cellStyle name="style1590674752344 2" xfId="625" xr:uid="{00000000-0005-0000-0000-000059020000}"/>
    <cellStyle name="style1590674752641" xfId="238" xr:uid="{00000000-0005-0000-0000-00005A020000}"/>
    <cellStyle name="style1590674752641 2" xfId="628" xr:uid="{00000000-0005-0000-0000-00005B020000}"/>
    <cellStyle name="style1590674752704" xfId="237" xr:uid="{00000000-0005-0000-0000-00005C020000}"/>
    <cellStyle name="style1590674752704 2" xfId="627" xr:uid="{00000000-0005-0000-0000-00005D020000}"/>
    <cellStyle name="style1590674805076" xfId="228" xr:uid="{00000000-0005-0000-0000-00005E020000}"/>
    <cellStyle name="style1590674805076 2" xfId="618" xr:uid="{00000000-0005-0000-0000-00005F020000}"/>
    <cellStyle name="style1590674805134" xfId="227" xr:uid="{00000000-0005-0000-0000-000060020000}"/>
    <cellStyle name="style1590674805134 2" xfId="617" xr:uid="{00000000-0005-0000-0000-000061020000}"/>
    <cellStyle name="style1590674805310" xfId="230" xr:uid="{00000000-0005-0000-0000-000062020000}"/>
    <cellStyle name="style1590674805310 2" xfId="620" xr:uid="{00000000-0005-0000-0000-000063020000}"/>
    <cellStyle name="style1590674805372" xfId="229" xr:uid="{00000000-0005-0000-0000-000064020000}"/>
    <cellStyle name="style1590674805372 2" xfId="619" xr:uid="{00000000-0005-0000-0000-000065020000}"/>
    <cellStyle name="style1590674805646" xfId="232" xr:uid="{00000000-0005-0000-0000-000066020000}"/>
    <cellStyle name="style1590674805646 2" xfId="622" xr:uid="{00000000-0005-0000-0000-000067020000}"/>
    <cellStyle name="style1590674805705" xfId="231" xr:uid="{00000000-0005-0000-0000-000068020000}"/>
    <cellStyle name="style1590674805705 2" xfId="621" xr:uid="{00000000-0005-0000-0000-000069020000}"/>
    <cellStyle name="style1595232207979" xfId="255" xr:uid="{00000000-0005-0000-0000-00006A020000}"/>
    <cellStyle name="style1595232207979 2" xfId="645" xr:uid="{00000000-0005-0000-0000-00006B020000}"/>
    <cellStyle name="style1612520253087" xfId="245" xr:uid="{00000000-0005-0000-0000-00006C020000}"/>
    <cellStyle name="style1612520253087 2" xfId="635" xr:uid="{00000000-0005-0000-0000-00006D020000}"/>
    <cellStyle name="style1612520253363" xfId="246" xr:uid="{00000000-0005-0000-0000-00006E020000}"/>
    <cellStyle name="style1612520253363 2" xfId="636" xr:uid="{00000000-0005-0000-0000-00006F020000}"/>
    <cellStyle name="style1612520253595" xfId="250" xr:uid="{00000000-0005-0000-0000-000070020000}"/>
    <cellStyle name="style1612520253595 2" xfId="640" xr:uid="{00000000-0005-0000-0000-000071020000}"/>
    <cellStyle name="style1612520253802" xfId="251" xr:uid="{00000000-0005-0000-0000-000072020000}"/>
    <cellStyle name="style1612520253802 2" xfId="641" xr:uid="{00000000-0005-0000-0000-000073020000}"/>
    <cellStyle name="style1612520255421" xfId="261" xr:uid="{00000000-0005-0000-0000-000074020000}"/>
    <cellStyle name="style1612520255421 2" xfId="651" xr:uid="{00000000-0005-0000-0000-000075020000}"/>
    <cellStyle name="style1612520255635" xfId="262" xr:uid="{00000000-0005-0000-0000-000076020000}"/>
    <cellStyle name="style1612520255635 2" xfId="652" xr:uid="{00000000-0005-0000-0000-000077020000}"/>
    <cellStyle name="style1612520255886" xfId="271" xr:uid="{00000000-0005-0000-0000-000078020000}"/>
    <cellStyle name="style1612520255886 2" xfId="661" xr:uid="{00000000-0005-0000-0000-000079020000}"/>
    <cellStyle name="style1612520256163" xfId="272" xr:uid="{00000000-0005-0000-0000-00007A020000}"/>
    <cellStyle name="style1612520256163 2" xfId="662" xr:uid="{00000000-0005-0000-0000-00007B020000}"/>
    <cellStyle name="style1612520256374" xfId="263" xr:uid="{00000000-0005-0000-0000-00007C020000}"/>
    <cellStyle name="style1612520256374 2" xfId="653" xr:uid="{00000000-0005-0000-0000-00007D020000}"/>
    <cellStyle name="style1612520256656" xfId="264" xr:uid="{00000000-0005-0000-0000-00007E020000}"/>
    <cellStyle name="style1612520256656 2" xfId="654" xr:uid="{00000000-0005-0000-0000-00007F020000}"/>
    <cellStyle name="style1612520256908" xfId="265" xr:uid="{00000000-0005-0000-0000-000080020000}"/>
    <cellStyle name="style1612520256908 2" xfId="655" xr:uid="{00000000-0005-0000-0000-000081020000}"/>
    <cellStyle name="style1612520257141" xfId="273" xr:uid="{00000000-0005-0000-0000-000082020000}"/>
    <cellStyle name="style1612520257141 2" xfId="663" xr:uid="{00000000-0005-0000-0000-000083020000}"/>
    <cellStyle name="style1612520257426" xfId="274" xr:uid="{00000000-0005-0000-0000-000084020000}"/>
    <cellStyle name="style1612520257426 2" xfId="664" xr:uid="{00000000-0005-0000-0000-000085020000}"/>
    <cellStyle name="style1612520257653" xfId="275" xr:uid="{00000000-0005-0000-0000-000086020000}"/>
    <cellStyle name="style1612520257653 2" xfId="665" xr:uid="{00000000-0005-0000-0000-000087020000}"/>
    <cellStyle name="style1612520257881" xfId="240" xr:uid="{00000000-0005-0000-0000-000088020000}"/>
    <cellStyle name="style1612520257881 2" xfId="630" xr:uid="{00000000-0005-0000-0000-000089020000}"/>
    <cellStyle name="style1612520258096" xfId="241" xr:uid="{00000000-0005-0000-0000-00008A020000}"/>
    <cellStyle name="style1612520258096 2" xfId="631" xr:uid="{00000000-0005-0000-0000-00008B020000}"/>
    <cellStyle name="style1612520258405" xfId="242" xr:uid="{00000000-0005-0000-0000-00008C020000}"/>
    <cellStyle name="style1612520258405 2" xfId="632" xr:uid="{00000000-0005-0000-0000-00008D020000}"/>
    <cellStyle name="style1612520258611" xfId="243" xr:uid="{00000000-0005-0000-0000-00008E020000}"/>
    <cellStyle name="style1612520258611 2" xfId="633" xr:uid="{00000000-0005-0000-0000-00008F020000}"/>
    <cellStyle name="style1612520258810" xfId="244" xr:uid="{00000000-0005-0000-0000-000090020000}"/>
    <cellStyle name="style1612520258810 2" xfId="634" xr:uid="{00000000-0005-0000-0000-000091020000}"/>
    <cellStyle name="style1612520258985" xfId="258" xr:uid="{00000000-0005-0000-0000-000092020000}"/>
    <cellStyle name="style1612520258985 2" xfId="648" xr:uid="{00000000-0005-0000-0000-000093020000}"/>
    <cellStyle name="style1612520259233" xfId="247" xr:uid="{00000000-0005-0000-0000-000094020000}"/>
    <cellStyle name="style1612520259233 2" xfId="637" xr:uid="{00000000-0005-0000-0000-000095020000}"/>
    <cellStyle name="style1612520259572" xfId="248" xr:uid="{00000000-0005-0000-0000-000096020000}"/>
    <cellStyle name="style1612520259572 2" xfId="638" xr:uid="{00000000-0005-0000-0000-000097020000}"/>
    <cellStyle name="style1612520259818" xfId="249" xr:uid="{00000000-0005-0000-0000-000098020000}"/>
    <cellStyle name="style1612520259818 2" xfId="639" xr:uid="{00000000-0005-0000-0000-000099020000}"/>
    <cellStyle name="style1612520259989" xfId="259" xr:uid="{00000000-0005-0000-0000-00009A020000}"/>
    <cellStyle name="style1612520259989 2" xfId="649" xr:uid="{00000000-0005-0000-0000-00009B020000}"/>
    <cellStyle name="style1612520260386" xfId="252" xr:uid="{00000000-0005-0000-0000-00009C020000}"/>
    <cellStyle name="style1612520260386 2" xfId="642" xr:uid="{00000000-0005-0000-0000-00009D020000}"/>
    <cellStyle name="style1612520260655" xfId="253" xr:uid="{00000000-0005-0000-0000-00009E020000}"/>
    <cellStyle name="style1612520260655 2" xfId="643" xr:uid="{00000000-0005-0000-0000-00009F020000}"/>
    <cellStyle name="style1612520260873" xfId="254" xr:uid="{00000000-0005-0000-0000-0000A0020000}"/>
    <cellStyle name="style1612520260873 2" xfId="644" xr:uid="{00000000-0005-0000-0000-0000A1020000}"/>
    <cellStyle name="style1612520261029" xfId="260" xr:uid="{00000000-0005-0000-0000-0000A2020000}"/>
    <cellStyle name="style1612520261029 2" xfId="650" xr:uid="{00000000-0005-0000-0000-0000A3020000}"/>
    <cellStyle name="style1612520261438" xfId="266" xr:uid="{00000000-0005-0000-0000-0000A4020000}"/>
    <cellStyle name="style1612520261438 2" xfId="656" xr:uid="{00000000-0005-0000-0000-0000A5020000}"/>
    <cellStyle name="style1612520261655" xfId="267" xr:uid="{00000000-0005-0000-0000-0000A6020000}"/>
    <cellStyle name="style1612520261655 2" xfId="657" xr:uid="{00000000-0005-0000-0000-0000A7020000}"/>
    <cellStyle name="style1612520261904" xfId="268" xr:uid="{00000000-0005-0000-0000-0000A8020000}"/>
    <cellStyle name="style1612520261904 2" xfId="658" xr:uid="{00000000-0005-0000-0000-0000A9020000}"/>
    <cellStyle name="style1612520262094" xfId="269" xr:uid="{00000000-0005-0000-0000-0000AA020000}"/>
    <cellStyle name="style1612520262094 2" xfId="659" xr:uid="{00000000-0005-0000-0000-0000AB020000}"/>
    <cellStyle name="style1612520262341" xfId="270" xr:uid="{00000000-0005-0000-0000-0000AC020000}"/>
    <cellStyle name="style1612520262341 2" xfId="660" xr:uid="{00000000-0005-0000-0000-0000AD020000}"/>
    <cellStyle name="style1646744876450" xfId="677" xr:uid="{00000000-0005-0000-0000-0000AE020000}"/>
    <cellStyle name="style1646744876540" xfId="401" xr:uid="{00000000-0005-0000-0000-0000AF020000}"/>
    <cellStyle name="style1646744876540 2" xfId="671" xr:uid="{00000000-0005-0000-0000-0000B0020000}"/>
    <cellStyle name="style1646744876620" xfId="674" xr:uid="{00000000-0005-0000-0000-0000B1020000}"/>
    <cellStyle name="style1646744876660" xfId="673" xr:uid="{00000000-0005-0000-0000-0000B2020000}"/>
    <cellStyle name="style1646744876705" xfId="672" xr:uid="{00000000-0005-0000-0000-0000B3020000}"/>
    <cellStyle name="style1646744876835" xfId="676" xr:uid="{00000000-0005-0000-0000-0000B4020000}"/>
    <cellStyle name="style1646744876925" xfId="675" xr:uid="{00000000-0005-0000-0000-0000B5020000}"/>
    <cellStyle name="style1679330791900" xfId="681" xr:uid="{00000000-0005-0000-0000-0000B6020000}"/>
    <cellStyle name="style1679330792015" xfId="684" xr:uid="{00000000-0005-0000-0000-0000B7020000}"/>
    <cellStyle name="style1679330792060" xfId="682" xr:uid="{00000000-0005-0000-0000-0000B8020000}"/>
    <cellStyle name="style1679330792265" xfId="683" xr:uid="{00000000-0005-0000-0000-0000B9020000}"/>
  </cellStyles>
  <dxfs count="0"/>
  <tableStyles count="0" defaultTableStyle="TableStyleMedium2" defaultPivotStyle="PivotStyleLight16"/>
  <colors>
    <mruColors>
      <color rgb="FFA59D97"/>
      <color rgb="FFFFFFFF"/>
      <color rgb="FF0070C0"/>
      <color rgb="FFC5D9F1"/>
      <color rgb="FFF2F2F2"/>
      <color rgb="FF1F497D"/>
      <color rgb="FFEB912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2016125" cy="883731"/>
    <xdr:pic>
      <xdr:nvPicPr>
        <xdr:cNvPr id="2" name="Grafik 1">
          <a:extLst>
            <a:ext uri="{FF2B5EF4-FFF2-40B4-BE49-F238E27FC236}">
              <a16:creationId xmlns:a16="http://schemas.microsoft.com/office/drawing/2014/main" id="{16FFFC7E-4399-4913-89AE-605989DD7B88}"/>
            </a:ext>
          </a:extLst>
        </xdr:cNvPr>
        <xdr:cNvPicPr>
          <a:picLocks noChangeAspect="1"/>
        </xdr:cNvPicPr>
      </xdr:nvPicPr>
      <xdr:blipFill>
        <a:blip xmlns:r="http://schemas.openxmlformats.org/officeDocument/2006/relationships" r:embed="rId1"/>
        <a:stretch>
          <a:fillRect/>
        </a:stretch>
      </xdr:blipFill>
      <xdr:spPr>
        <a:xfrm>
          <a:off x="0" y="0"/>
          <a:ext cx="2016125" cy="883731"/>
        </a:xfrm>
        <a:prstGeom prst="rect">
          <a:avLst/>
        </a:prstGeom>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forschungsverbund.tu-dortmund.de/forschungsfelder/kindertagesbetreuung/aktuelle-projekte/kindertagesbetreuung-indikatorengestuetzte-dauerbeobachtung-mit-amtlichen-daten-k-ida/" TargetMode="External"/><Relationship Id="rId2" Type="http://schemas.openxmlformats.org/officeDocument/2006/relationships/hyperlink" Target="https://www.dji.de/ueber-uns/projekte/projekte/entwicklung-von-rahmenbedingungen-in-der-kindertagesbetreuung-erik/aktueller-stand-des-forschungsprojektes.html" TargetMode="External"/><Relationship Id="rId1" Type="http://schemas.openxmlformats.org/officeDocument/2006/relationships/hyperlink" Target="https://www.dji.de/ueber-uns/projekte/projekte/entwicklung-von-rahmenbedingungen-in-der-kindertagesbetreuung-erik.html"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C5D9F1"/>
  </sheetPr>
  <dimension ref="A1:M63"/>
  <sheetViews>
    <sheetView showGridLines="0" tabSelected="1" zoomScale="80" zoomScaleNormal="80" workbookViewId="0">
      <pane ySplit="14" topLeftCell="A15" activePane="bottomLeft" state="frozen"/>
      <selection pane="bottomLeft" activeCell="A11" sqref="A11:L11"/>
    </sheetView>
  </sheetViews>
  <sheetFormatPr baseColWidth="10" defaultColWidth="11" defaultRowHeight="14.5"/>
  <cols>
    <col min="1" max="1" width="5.58203125" style="663" customWidth="1"/>
    <col min="2" max="2" width="30.58203125" style="663" customWidth="1"/>
    <col min="3" max="3" width="7.58203125" style="663" customWidth="1"/>
    <col min="4" max="4" width="55.58203125" style="848" customWidth="1"/>
    <col min="5" max="5" width="25.58203125" style="663" customWidth="1"/>
    <col min="6" max="12" width="10.58203125" style="663" customWidth="1"/>
    <col min="13" max="16384" width="11" style="663"/>
  </cols>
  <sheetData>
    <row r="1" spans="1:12" ht="14.5" customHeight="1">
      <c r="A1" s="117"/>
      <c r="B1" s="1072"/>
      <c r="C1" s="117"/>
      <c r="D1" s="847"/>
      <c r="E1" s="117"/>
      <c r="F1" s="117"/>
      <c r="G1" s="117"/>
      <c r="H1" s="117"/>
      <c r="I1" s="117"/>
      <c r="J1" s="117"/>
      <c r="K1" s="117"/>
      <c r="L1" s="117"/>
    </row>
    <row r="2" spans="1:12" ht="14.5" customHeight="1">
      <c r="A2" s="117"/>
      <c r="B2" s="117"/>
      <c r="C2" s="117"/>
      <c r="D2" s="847"/>
      <c r="E2" s="117"/>
      <c r="F2" s="117"/>
      <c r="G2" s="117"/>
      <c r="H2" s="117"/>
      <c r="I2" s="117"/>
      <c r="J2" s="117"/>
      <c r="K2" s="117"/>
      <c r="L2" s="117"/>
    </row>
    <row r="3" spans="1:12" ht="14.5" customHeight="1">
      <c r="A3" s="117"/>
      <c r="B3" s="117"/>
      <c r="C3" s="117"/>
      <c r="D3" s="847"/>
      <c r="E3" s="117"/>
      <c r="F3" s="117"/>
      <c r="G3" s="117"/>
      <c r="H3" s="117"/>
      <c r="I3" s="117"/>
      <c r="J3" s="117"/>
      <c r="K3" s="117"/>
      <c r="L3" s="117"/>
    </row>
    <row r="4" spans="1:12" ht="14.5" customHeight="1">
      <c r="A4" s="117"/>
      <c r="B4" s="117"/>
      <c r="C4" s="117"/>
      <c r="D4" s="847"/>
      <c r="E4" s="117"/>
      <c r="F4" s="117"/>
      <c r="G4" s="117"/>
      <c r="H4" s="117"/>
      <c r="I4" s="117"/>
      <c r="J4" s="117"/>
      <c r="K4" s="117"/>
      <c r="L4" s="117"/>
    </row>
    <row r="5" spans="1:12" ht="14.5" customHeight="1">
      <c r="A5" s="117"/>
      <c r="B5" s="117"/>
      <c r="C5" s="117"/>
      <c r="D5" s="847"/>
      <c r="E5" s="117"/>
      <c r="F5" s="117"/>
      <c r="G5" s="117"/>
      <c r="H5" s="117"/>
      <c r="I5" s="117"/>
      <c r="J5" s="117"/>
      <c r="K5" s="117"/>
      <c r="L5" s="117"/>
    </row>
    <row r="6" spans="1:12" ht="14.5" customHeight="1">
      <c r="A6" s="1052"/>
      <c r="B6" s="117"/>
      <c r="C6" s="117"/>
      <c r="D6" s="847"/>
      <c r="E6" s="117"/>
      <c r="F6" s="117"/>
      <c r="G6" s="117"/>
      <c r="H6" s="117"/>
      <c r="I6" s="117"/>
      <c r="J6" s="117"/>
      <c r="K6" s="117"/>
      <c r="L6" s="117"/>
    </row>
    <row r="7" spans="1:12" ht="17.25" customHeight="1">
      <c r="A7" s="1101" t="s">
        <v>935</v>
      </c>
      <c r="B7" s="1101"/>
      <c r="C7" s="1101"/>
      <c r="D7" s="1101"/>
      <c r="E7" s="1101"/>
      <c r="F7" s="1101"/>
      <c r="G7" s="1101"/>
      <c r="H7" s="1101"/>
      <c r="I7" s="1101"/>
      <c r="J7" s="1101"/>
      <c r="K7" s="1101"/>
      <c r="L7" s="1101"/>
    </row>
    <row r="8" spans="1:12" ht="14.5" customHeight="1">
      <c r="A8" s="117"/>
      <c r="B8" s="117"/>
      <c r="C8" s="117"/>
      <c r="D8" s="847"/>
      <c r="E8" s="117"/>
      <c r="F8" s="117"/>
      <c r="G8" s="117"/>
      <c r="H8" s="117"/>
      <c r="I8" s="117"/>
      <c r="J8" s="117"/>
      <c r="K8" s="117"/>
      <c r="L8" s="117"/>
    </row>
    <row r="9" spans="1:12" ht="36" customHeight="1">
      <c r="A9" s="1108" t="s">
        <v>952</v>
      </c>
      <c r="B9" s="1109"/>
      <c r="C9" s="1109"/>
      <c r="D9" s="1109"/>
      <c r="E9" s="1109"/>
      <c r="F9" s="1109"/>
      <c r="G9" s="1109"/>
      <c r="H9" s="1109"/>
      <c r="I9" s="1109"/>
      <c r="J9" s="1109"/>
      <c r="K9" s="1109"/>
      <c r="L9" s="1109"/>
    </row>
    <row r="11" spans="1:12" ht="15" customHeight="1">
      <c r="A11" s="1110" t="s">
        <v>953</v>
      </c>
      <c r="B11" s="1111"/>
      <c r="C11" s="1111"/>
      <c r="D11" s="1111"/>
      <c r="E11" s="1111"/>
      <c r="F11" s="1111"/>
      <c r="G11" s="1111"/>
      <c r="H11" s="1111"/>
      <c r="I11" s="1111"/>
      <c r="J11" s="1111"/>
      <c r="K11" s="1111"/>
      <c r="L11" s="1111"/>
    </row>
    <row r="12" spans="1:12" ht="15" customHeight="1" thickBot="1">
      <c r="A12" s="1052"/>
      <c r="B12" s="117"/>
      <c r="C12" s="117"/>
      <c r="D12" s="847"/>
      <c r="E12" s="117"/>
      <c r="F12" s="117"/>
      <c r="G12" s="117"/>
      <c r="H12" s="117"/>
      <c r="I12" s="117"/>
      <c r="J12" s="117"/>
      <c r="K12" s="117"/>
      <c r="L12" s="117"/>
    </row>
    <row r="13" spans="1:12" s="1071" customFormat="1" ht="30" customHeight="1">
      <c r="A13" s="1080" t="s">
        <v>950</v>
      </c>
      <c r="B13" s="1081"/>
      <c r="C13" s="1080" t="s">
        <v>951</v>
      </c>
      <c r="D13" s="1081"/>
      <c r="E13" s="1112" t="s">
        <v>566</v>
      </c>
      <c r="F13" s="1373" t="s">
        <v>949</v>
      </c>
      <c r="G13" s="1374"/>
      <c r="H13" s="1374"/>
      <c r="I13" s="1374"/>
      <c r="J13" s="1374"/>
      <c r="K13" s="1374"/>
      <c r="L13" s="1375"/>
    </row>
    <row r="14" spans="1:12" s="1071" customFormat="1" ht="30" customHeight="1" thickBot="1">
      <c r="A14" s="1082"/>
      <c r="B14" s="1083"/>
      <c r="C14" s="1082"/>
      <c r="D14" s="1083"/>
      <c r="E14" s="1113"/>
      <c r="F14" s="1376">
        <v>2018</v>
      </c>
      <c r="G14" s="1070">
        <v>2019</v>
      </c>
      <c r="H14" s="1070">
        <v>2020</v>
      </c>
      <c r="I14" s="1070">
        <v>2021</v>
      </c>
      <c r="J14" s="1070">
        <v>2022</v>
      </c>
      <c r="K14" s="1070">
        <v>2023</v>
      </c>
      <c r="L14" s="1377">
        <v>2024</v>
      </c>
    </row>
    <row r="15" spans="1:12" ht="30" customHeight="1">
      <c r="A15" s="1095" t="s">
        <v>19</v>
      </c>
      <c r="B15" s="1098" t="s">
        <v>18</v>
      </c>
      <c r="C15" s="1064" t="s">
        <v>3</v>
      </c>
      <c r="D15" s="1069" t="s">
        <v>2</v>
      </c>
      <c r="E15" s="857" t="s">
        <v>567</v>
      </c>
      <c r="F15" s="687" t="s">
        <v>1</v>
      </c>
      <c r="G15" s="370" t="s">
        <v>1</v>
      </c>
      <c r="H15" s="370" t="s">
        <v>1</v>
      </c>
      <c r="I15" s="370" t="s">
        <v>1</v>
      </c>
      <c r="J15" s="370" t="s">
        <v>1</v>
      </c>
      <c r="K15" s="370" t="s">
        <v>1</v>
      </c>
      <c r="L15" s="371" t="s">
        <v>1</v>
      </c>
    </row>
    <row r="16" spans="1:12" ht="30" customHeight="1">
      <c r="A16" s="1096"/>
      <c r="B16" s="1099"/>
      <c r="C16" s="1075" t="s">
        <v>4</v>
      </c>
      <c r="D16" s="1085" t="s">
        <v>0</v>
      </c>
      <c r="E16" s="853" t="s">
        <v>567</v>
      </c>
      <c r="F16" s="665" t="s">
        <v>1</v>
      </c>
      <c r="G16" s="360" t="s">
        <v>1</v>
      </c>
      <c r="H16" s="360" t="s">
        <v>1</v>
      </c>
      <c r="I16" s="360" t="s">
        <v>1</v>
      </c>
      <c r="J16" s="360" t="s">
        <v>1</v>
      </c>
      <c r="K16" s="360" t="s">
        <v>1</v>
      </c>
      <c r="L16" s="369" t="s">
        <v>1</v>
      </c>
    </row>
    <row r="17" spans="1:12" ht="30" customHeight="1">
      <c r="A17" s="1096"/>
      <c r="B17" s="1099"/>
      <c r="C17" s="1087"/>
      <c r="D17" s="1086"/>
      <c r="E17" s="854" t="s">
        <v>567</v>
      </c>
      <c r="F17" s="670"/>
      <c r="G17" s="358" t="s">
        <v>1</v>
      </c>
      <c r="H17" s="358" t="s">
        <v>1</v>
      </c>
      <c r="I17" s="358" t="s">
        <v>1</v>
      </c>
      <c r="J17" s="358" t="s">
        <v>1</v>
      </c>
      <c r="K17" s="358" t="s">
        <v>1</v>
      </c>
      <c r="L17" s="357" t="s">
        <v>1</v>
      </c>
    </row>
    <row r="18" spans="1:12" ht="30" customHeight="1">
      <c r="A18" s="1096"/>
      <c r="B18" s="1099"/>
      <c r="C18" s="1084" t="s">
        <v>5</v>
      </c>
      <c r="D18" s="1016" t="s">
        <v>14</v>
      </c>
      <c r="E18" s="855" t="s">
        <v>567</v>
      </c>
      <c r="F18" s="671" t="s">
        <v>1</v>
      </c>
      <c r="G18" s="376" t="s">
        <v>1</v>
      </c>
      <c r="H18" s="376" t="s">
        <v>1</v>
      </c>
      <c r="I18" s="376" t="s">
        <v>1</v>
      </c>
      <c r="J18" s="376" t="s">
        <v>1</v>
      </c>
      <c r="K18" s="376" t="s">
        <v>1</v>
      </c>
      <c r="L18" s="377" t="s">
        <v>1</v>
      </c>
    </row>
    <row r="19" spans="1:12" ht="30" customHeight="1">
      <c r="A19" s="1096"/>
      <c r="B19" s="1099"/>
      <c r="C19" s="1078"/>
      <c r="D19" s="1062" t="s">
        <v>15</v>
      </c>
      <c r="E19" s="856" t="s">
        <v>567</v>
      </c>
      <c r="F19" s="677"/>
      <c r="G19" s="367"/>
      <c r="H19" s="367" t="s">
        <v>1</v>
      </c>
      <c r="I19" s="367" t="s">
        <v>1</v>
      </c>
      <c r="J19" s="367" t="s">
        <v>1</v>
      </c>
      <c r="K19" s="367" t="s">
        <v>1</v>
      </c>
      <c r="L19" s="368" t="s">
        <v>1</v>
      </c>
    </row>
    <row r="20" spans="1:12" ht="30" customHeight="1">
      <c r="A20" s="1096"/>
      <c r="B20" s="1099"/>
      <c r="C20" s="1079"/>
      <c r="D20" s="1061" t="s">
        <v>16</v>
      </c>
      <c r="E20" s="856" t="s">
        <v>567</v>
      </c>
      <c r="F20" s="363"/>
      <c r="G20" s="367" t="s">
        <v>1</v>
      </c>
      <c r="H20" s="367" t="s">
        <v>1</v>
      </c>
      <c r="I20" s="370" t="s">
        <v>1</v>
      </c>
      <c r="J20" s="370" t="s">
        <v>1</v>
      </c>
      <c r="K20" s="370" t="s">
        <v>1</v>
      </c>
      <c r="L20" s="371" t="s">
        <v>1</v>
      </c>
    </row>
    <row r="21" spans="1:12" ht="30" customHeight="1" thickBot="1">
      <c r="A21" s="1097"/>
      <c r="B21" s="1100"/>
      <c r="C21" s="1059" t="s">
        <v>6</v>
      </c>
      <c r="D21" s="1018" t="s">
        <v>731</v>
      </c>
      <c r="E21" s="866" t="s">
        <v>730</v>
      </c>
      <c r="F21" s="867"/>
      <c r="G21" s="868"/>
      <c r="H21" s="868" t="s">
        <v>1</v>
      </c>
      <c r="I21" s="869"/>
      <c r="J21" s="869"/>
      <c r="K21" s="869"/>
      <c r="L21" s="870" t="s">
        <v>1</v>
      </c>
    </row>
    <row r="22" spans="1:12" ht="30" customHeight="1">
      <c r="A22" s="1095" t="s">
        <v>22</v>
      </c>
      <c r="B22" s="1098" t="s">
        <v>54</v>
      </c>
      <c r="C22" s="1077" t="s">
        <v>571</v>
      </c>
      <c r="D22" s="1106" t="s">
        <v>572</v>
      </c>
      <c r="E22" s="856" t="s">
        <v>732</v>
      </c>
      <c r="F22" s="677"/>
      <c r="G22" s="367"/>
      <c r="H22" s="367" t="s">
        <v>1</v>
      </c>
      <c r="I22" s="367"/>
      <c r="J22" s="367" t="s">
        <v>1</v>
      </c>
      <c r="K22" s="367"/>
      <c r="L22" s="368" t="s">
        <v>1</v>
      </c>
    </row>
    <row r="23" spans="1:12" ht="30" customHeight="1">
      <c r="A23" s="1096"/>
      <c r="B23" s="1099"/>
      <c r="C23" s="1079"/>
      <c r="D23" s="1107"/>
      <c r="E23" s="857" t="s">
        <v>733</v>
      </c>
      <c r="F23" s="687"/>
      <c r="G23" s="370"/>
      <c r="H23" s="370" t="s">
        <v>1</v>
      </c>
      <c r="I23" s="370"/>
      <c r="J23" s="370" t="s">
        <v>1</v>
      </c>
      <c r="K23" s="367"/>
      <c r="L23" s="368" t="s">
        <v>1</v>
      </c>
    </row>
    <row r="24" spans="1:12" ht="30" customHeight="1">
      <c r="A24" s="1096"/>
      <c r="B24" s="1099"/>
      <c r="C24" s="1060" t="s">
        <v>9</v>
      </c>
      <c r="D24" s="1019" t="s">
        <v>933</v>
      </c>
      <c r="E24" s="858" t="s">
        <v>732</v>
      </c>
      <c r="F24" s="365"/>
      <c r="G24" s="849"/>
      <c r="H24" s="849" t="s">
        <v>1</v>
      </c>
      <c r="I24" s="850"/>
      <c r="J24" s="849" t="s">
        <v>1</v>
      </c>
      <c r="K24" s="849"/>
      <c r="L24" s="851" t="s">
        <v>1</v>
      </c>
    </row>
    <row r="25" spans="1:12" ht="30" customHeight="1">
      <c r="A25" s="1096"/>
      <c r="B25" s="1099"/>
      <c r="C25" s="1064" t="s">
        <v>17</v>
      </c>
      <c r="D25" s="1063" t="s">
        <v>46</v>
      </c>
      <c r="E25" s="857" t="s">
        <v>732</v>
      </c>
      <c r="F25" s="687"/>
      <c r="G25" s="370"/>
      <c r="H25" s="370" t="s">
        <v>1</v>
      </c>
      <c r="I25" s="370"/>
      <c r="J25" s="370" t="s">
        <v>1</v>
      </c>
      <c r="K25" s="370"/>
      <c r="L25" s="371" t="s">
        <v>1</v>
      </c>
    </row>
    <row r="26" spans="1:12" ht="30" customHeight="1" thickBot="1">
      <c r="A26" s="1097"/>
      <c r="B26" s="1100"/>
      <c r="C26" s="1066" t="s">
        <v>10</v>
      </c>
      <c r="D26" s="1020" t="s">
        <v>49</v>
      </c>
      <c r="E26" s="859" t="s">
        <v>734</v>
      </c>
      <c r="F26" s="359"/>
      <c r="G26" s="871"/>
      <c r="H26" s="871" t="s">
        <v>1</v>
      </c>
      <c r="I26" s="872"/>
      <c r="J26" s="871" t="s">
        <v>1</v>
      </c>
      <c r="K26" s="871"/>
      <c r="L26" s="873" t="s">
        <v>1</v>
      </c>
    </row>
    <row r="27" spans="1:12" ht="30" customHeight="1">
      <c r="A27" s="1095" t="s">
        <v>23</v>
      </c>
      <c r="B27" s="1098" t="s">
        <v>735</v>
      </c>
      <c r="C27" s="1077" t="s">
        <v>25</v>
      </c>
      <c r="D27" s="1021" t="s">
        <v>905</v>
      </c>
      <c r="E27" s="996" t="s">
        <v>736</v>
      </c>
      <c r="F27" s="875" t="s">
        <v>1</v>
      </c>
      <c r="G27" s="876" t="s">
        <v>1</v>
      </c>
      <c r="H27" s="876" t="s">
        <v>1</v>
      </c>
      <c r="I27" s="876" t="s">
        <v>1</v>
      </c>
      <c r="J27" s="876" t="s">
        <v>1</v>
      </c>
      <c r="K27" s="876" t="s">
        <v>1</v>
      </c>
      <c r="L27" s="877" t="s">
        <v>1</v>
      </c>
    </row>
    <row r="28" spans="1:12" ht="30" customHeight="1">
      <c r="A28" s="1096"/>
      <c r="B28" s="1099"/>
      <c r="C28" s="1078"/>
      <c r="D28" s="1022" t="s">
        <v>908</v>
      </c>
      <c r="E28" s="995" t="s">
        <v>736</v>
      </c>
      <c r="F28" s="664"/>
      <c r="G28" s="367" t="s">
        <v>1</v>
      </c>
      <c r="H28" s="367" t="s">
        <v>1</v>
      </c>
      <c r="I28" s="367" t="s">
        <v>1</v>
      </c>
      <c r="J28" s="367" t="s">
        <v>1</v>
      </c>
      <c r="K28" s="367" t="s">
        <v>1</v>
      </c>
      <c r="L28" s="368" t="s">
        <v>1</v>
      </c>
    </row>
    <row r="29" spans="1:12" ht="30" customHeight="1">
      <c r="A29" s="1096"/>
      <c r="B29" s="1099"/>
      <c r="C29" s="1078"/>
      <c r="D29" s="1022" t="s">
        <v>903</v>
      </c>
      <c r="E29" s="995" t="s">
        <v>736</v>
      </c>
      <c r="F29" s="664" t="s">
        <v>1</v>
      </c>
      <c r="G29" s="367" t="s">
        <v>1</v>
      </c>
      <c r="H29" s="367" t="s">
        <v>1</v>
      </c>
      <c r="I29" s="367" t="s">
        <v>1</v>
      </c>
      <c r="J29" s="367" t="s">
        <v>1</v>
      </c>
      <c r="K29" s="367" t="s">
        <v>1</v>
      </c>
      <c r="L29" s="368" t="s">
        <v>1</v>
      </c>
    </row>
    <row r="30" spans="1:12" ht="30" customHeight="1">
      <c r="A30" s="1096"/>
      <c r="B30" s="1099"/>
      <c r="C30" s="1079"/>
      <c r="D30" s="1017" t="s">
        <v>904</v>
      </c>
      <c r="E30" s="857" t="s">
        <v>736</v>
      </c>
      <c r="F30" s="666" t="s">
        <v>1</v>
      </c>
      <c r="G30" s="370" t="s">
        <v>1</v>
      </c>
      <c r="H30" s="370" t="s">
        <v>1</v>
      </c>
      <c r="I30" s="370" t="s">
        <v>1</v>
      </c>
      <c r="J30" s="370" t="s">
        <v>1</v>
      </c>
      <c r="K30" s="370" t="s">
        <v>1</v>
      </c>
      <c r="L30" s="371" t="s">
        <v>1</v>
      </c>
    </row>
    <row r="31" spans="1:12" ht="30" customHeight="1">
      <c r="A31" s="1096"/>
      <c r="B31" s="1099"/>
      <c r="C31" s="1066" t="s">
        <v>26</v>
      </c>
      <c r="D31" s="1065" t="s">
        <v>58</v>
      </c>
      <c r="E31" s="859" t="s">
        <v>567</v>
      </c>
      <c r="F31" s="372" t="s">
        <v>1</v>
      </c>
      <c r="G31" s="360" t="s">
        <v>1</v>
      </c>
      <c r="H31" s="360" t="s">
        <v>1</v>
      </c>
      <c r="I31" s="360" t="s">
        <v>1</v>
      </c>
      <c r="J31" s="360" t="s">
        <v>1</v>
      </c>
      <c r="K31" s="360" t="s">
        <v>1</v>
      </c>
      <c r="L31" s="369" t="s">
        <v>1</v>
      </c>
    </row>
    <row r="32" spans="1:12" ht="30" customHeight="1">
      <c r="A32" s="1096"/>
      <c r="B32" s="1099"/>
      <c r="C32" s="1057" t="s">
        <v>27</v>
      </c>
      <c r="D32" s="1023" t="s">
        <v>7</v>
      </c>
      <c r="E32" s="860" t="s">
        <v>567</v>
      </c>
      <c r="F32" s="373" t="s">
        <v>1</v>
      </c>
      <c r="G32" s="374" t="s">
        <v>1</v>
      </c>
      <c r="H32" s="374" t="s">
        <v>1</v>
      </c>
      <c r="I32" s="374" t="s">
        <v>1</v>
      </c>
      <c r="J32" s="374" t="s">
        <v>1</v>
      </c>
      <c r="K32" s="374" t="s">
        <v>1</v>
      </c>
      <c r="L32" s="375" t="s">
        <v>1</v>
      </c>
    </row>
    <row r="33" spans="1:12" ht="30" customHeight="1" thickBot="1">
      <c r="A33" s="1097"/>
      <c r="B33" s="1100"/>
      <c r="C33" s="1059" t="s">
        <v>28</v>
      </c>
      <c r="D33" s="1024" t="s">
        <v>20</v>
      </c>
      <c r="E33" s="878" t="s">
        <v>734</v>
      </c>
      <c r="F33" s="879"/>
      <c r="G33" s="868"/>
      <c r="H33" s="868" t="s">
        <v>1</v>
      </c>
      <c r="I33" s="868"/>
      <c r="J33" s="868" t="s">
        <v>1</v>
      </c>
      <c r="K33" s="868"/>
      <c r="L33" s="870" t="s">
        <v>1</v>
      </c>
    </row>
    <row r="34" spans="1:12" ht="30" customHeight="1">
      <c r="A34" s="1095" t="s">
        <v>35</v>
      </c>
      <c r="B34" s="1098" t="s">
        <v>24</v>
      </c>
      <c r="C34" s="1064" t="s">
        <v>36</v>
      </c>
      <c r="D34" s="1063" t="s">
        <v>29</v>
      </c>
      <c r="E34" s="857" t="s">
        <v>734</v>
      </c>
      <c r="F34" s="364"/>
      <c r="G34" s="370"/>
      <c r="H34" s="370" t="s">
        <v>1</v>
      </c>
      <c r="I34" s="370"/>
      <c r="J34" s="370" t="s">
        <v>1</v>
      </c>
      <c r="K34" s="370"/>
      <c r="L34" s="371" t="s">
        <v>1</v>
      </c>
    </row>
    <row r="35" spans="1:12" ht="30" customHeight="1">
      <c r="A35" s="1096"/>
      <c r="B35" s="1099"/>
      <c r="C35" s="1053" t="s">
        <v>37</v>
      </c>
      <c r="D35" s="1065" t="s">
        <v>30</v>
      </c>
      <c r="E35" s="858" t="s">
        <v>733</v>
      </c>
      <c r="F35" s="365"/>
      <c r="G35" s="356"/>
      <c r="H35" s="356" t="s">
        <v>1</v>
      </c>
      <c r="I35" s="356"/>
      <c r="J35" s="356" t="s">
        <v>1</v>
      </c>
      <c r="K35" s="356"/>
      <c r="L35" s="683" t="s">
        <v>1</v>
      </c>
    </row>
    <row r="36" spans="1:12" ht="30" customHeight="1">
      <c r="A36" s="1096"/>
      <c r="B36" s="1099"/>
      <c r="C36" s="1054" t="s">
        <v>163</v>
      </c>
      <c r="D36" s="1025" t="s">
        <v>31</v>
      </c>
      <c r="E36" s="861" t="s">
        <v>734</v>
      </c>
      <c r="F36" s="470"/>
      <c r="G36" s="471"/>
      <c r="H36" s="471" t="s">
        <v>1</v>
      </c>
      <c r="I36" s="471"/>
      <c r="J36" s="471" t="s">
        <v>1</v>
      </c>
      <c r="K36" s="471"/>
      <c r="L36" s="472" t="s">
        <v>1</v>
      </c>
    </row>
    <row r="37" spans="1:12" ht="30" customHeight="1">
      <c r="A37" s="1096"/>
      <c r="B37" s="1099"/>
      <c r="C37" s="1053" t="s">
        <v>55</v>
      </c>
      <c r="D37" s="1026" t="s">
        <v>32</v>
      </c>
      <c r="E37" s="858" t="s">
        <v>734</v>
      </c>
      <c r="F37" s="365"/>
      <c r="G37" s="356"/>
      <c r="H37" s="356" t="s">
        <v>1</v>
      </c>
      <c r="I37" s="356"/>
      <c r="J37" s="356" t="s">
        <v>1</v>
      </c>
      <c r="K37" s="356"/>
      <c r="L37" s="683" t="s">
        <v>1</v>
      </c>
    </row>
    <row r="38" spans="1:12" ht="30" customHeight="1">
      <c r="A38" s="1096"/>
      <c r="B38" s="1099"/>
      <c r="C38" s="1055" t="s">
        <v>56</v>
      </c>
      <c r="D38" s="1063" t="s">
        <v>33</v>
      </c>
      <c r="E38" s="852" t="s">
        <v>734</v>
      </c>
      <c r="F38" s="366"/>
      <c r="G38" s="378"/>
      <c r="H38" s="378" t="s">
        <v>1</v>
      </c>
      <c r="I38" s="378"/>
      <c r="J38" s="378" t="s">
        <v>1</v>
      </c>
      <c r="K38" s="378"/>
      <c r="L38" s="379" t="s">
        <v>1</v>
      </c>
    </row>
    <row r="39" spans="1:12" ht="30" customHeight="1">
      <c r="A39" s="1096"/>
      <c r="B39" s="1099"/>
      <c r="C39" s="1075" t="s">
        <v>57</v>
      </c>
      <c r="D39" s="1073" t="s">
        <v>34</v>
      </c>
      <c r="E39" s="859" t="s">
        <v>734</v>
      </c>
      <c r="F39" s="359"/>
      <c r="G39" s="360"/>
      <c r="H39" s="360" t="s">
        <v>1</v>
      </c>
      <c r="I39" s="360"/>
      <c r="J39" s="360" t="s">
        <v>1</v>
      </c>
      <c r="K39" s="360"/>
      <c r="L39" s="369" t="s">
        <v>1</v>
      </c>
    </row>
    <row r="40" spans="1:12" ht="30" customHeight="1" thickBot="1">
      <c r="A40" s="1097"/>
      <c r="B40" s="1100"/>
      <c r="C40" s="1076"/>
      <c r="D40" s="1074"/>
      <c r="E40" s="859" t="s">
        <v>733</v>
      </c>
      <c r="F40" s="359"/>
      <c r="G40" s="360"/>
      <c r="H40" s="360" t="s">
        <v>1</v>
      </c>
      <c r="I40" s="360"/>
      <c r="J40" s="360" t="s">
        <v>1</v>
      </c>
      <c r="K40" s="360"/>
      <c r="L40" s="369" t="s">
        <v>1</v>
      </c>
    </row>
    <row r="41" spans="1:12" ht="30" customHeight="1">
      <c r="A41" s="1095" t="s">
        <v>38</v>
      </c>
      <c r="B41" s="1098" t="s">
        <v>916</v>
      </c>
      <c r="C41" s="1077" t="s">
        <v>39</v>
      </c>
      <c r="D41" s="1092" t="s">
        <v>45</v>
      </c>
      <c r="E41" s="874" t="s">
        <v>568</v>
      </c>
      <c r="F41" s="880"/>
      <c r="G41" s="876" t="s">
        <v>1</v>
      </c>
      <c r="H41" s="876" t="s">
        <v>1</v>
      </c>
      <c r="I41" s="876" t="s">
        <v>1</v>
      </c>
      <c r="J41" s="876" t="s">
        <v>1</v>
      </c>
      <c r="K41" s="876" t="s">
        <v>1</v>
      </c>
      <c r="L41" s="877" t="s">
        <v>1</v>
      </c>
    </row>
    <row r="42" spans="1:12" ht="30" customHeight="1">
      <c r="A42" s="1096"/>
      <c r="B42" s="1099"/>
      <c r="C42" s="1079"/>
      <c r="D42" s="1093"/>
      <c r="E42" s="857" t="s">
        <v>568</v>
      </c>
      <c r="F42" s="672"/>
      <c r="G42" s="370" t="s">
        <v>1</v>
      </c>
      <c r="H42" s="370" t="s">
        <v>1</v>
      </c>
      <c r="I42" s="370" t="s">
        <v>1</v>
      </c>
      <c r="J42" s="370" t="s">
        <v>1</v>
      </c>
      <c r="K42" s="370" t="s">
        <v>1</v>
      </c>
      <c r="L42" s="371" t="s">
        <v>1</v>
      </c>
    </row>
    <row r="43" spans="1:12" ht="30" customHeight="1">
      <c r="A43" s="1096"/>
      <c r="B43" s="1099"/>
      <c r="C43" s="1056" t="s">
        <v>11</v>
      </c>
      <c r="D43" s="1026" t="s">
        <v>8</v>
      </c>
      <c r="E43" s="859" t="s">
        <v>567</v>
      </c>
      <c r="F43" s="673" t="s">
        <v>1</v>
      </c>
      <c r="G43" s="356" t="s">
        <v>1</v>
      </c>
      <c r="H43" s="356" t="s">
        <v>1</v>
      </c>
      <c r="I43" s="356" t="s">
        <v>1</v>
      </c>
      <c r="J43" s="356" t="s">
        <v>1</v>
      </c>
      <c r="K43" s="356" t="s">
        <v>1</v>
      </c>
      <c r="L43" s="683" t="s">
        <v>1</v>
      </c>
    </row>
    <row r="44" spans="1:12" ht="30" customHeight="1">
      <c r="A44" s="1096"/>
      <c r="B44" s="1099"/>
      <c r="C44" s="1057" t="s">
        <v>12</v>
      </c>
      <c r="D44" s="1027" t="s">
        <v>13</v>
      </c>
      <c r="E44" s="860" t="s">
        <v>569</v>
      </c>
      <c r="F44" s="373" t="s">
        <v>1</v>
      </c>
      <c r="G44" s="674" t="s">
        <v>1</v>
      </c>
      <c r="H44" s="674" t="s">
        <v>1</v>
      </c>
      <c r="I44" s="675" t="s">
        <v>1</v>
      </c>
      <c r="J44" s="675" t="s">
        <v>1</v>
      </c>
      <c r="K44" s="675" t="s">
        <v>1</v>
      </c>
      <c r="L44" s="676" t="s">
        <v>1</v>
      </c>
    </row>
    <row r="45" spans="1:12" ht="30" customHeight="1">
      <c r="A45" s="1096"/>
      <c r="B45" s="1099"/>
      <c r="C45" s="1056" t="s">
        <v>40</v>
      </c>
      <c r="D45" s="1028" t="s">
        <v>47</v>
      </c>
      <c r="E45" s="853" t="s">
        <v>732</v>
      </c>
      <c r="F45" s="361"/>
      <c r="G45" s="756"/>
      <c r="H45" s="756" t="s">
        <v>1</v>
      </c>
      <c r="I45" s="757"/>
      <c r="J45" s="756" t="s">
        <v>1</v>
      </c>
      <c r="K45" s="756"/>
      <c r="L45" s="688" t="s">
        <v>1</v>
      </c>
    </row>
    <row r="46" spans="1:12" ht="30" customHeight="1">
      <c r="A46" s="1096"/>
      <c r="B46" s="1099"/>
      <c r="C46" s="1102" t="s">
        <v>41</v>
      </c>
      <c r="D46" s="1104" t="s">
        <v>48</v>
      </c>
      <c r="E46" s="855" t="s">
        <v>733</v>
      </c>
      <c r="F46" s="348"/>
      <c r="G46" s="376"/>
      <c r="H46" s="376" t="s">
        <v>1</v>
      </c>
      <c r="I46" s="376"/>
      <c r="J46" s="376" t="s">
        <v>1</v>
      </c>
      <c r="K46" s="376"/>
      <c r="L46" s="377" t="s">
        <v>1</v>
      </c>
    </row>
    <row r="47" spans="1:12" ht="30" customHeight="1">
      <c r="A47" s="1096"/>
      <c r="B47" s="1099"/>
      <c r="C47" s="1103"/>
      <c r="D47" s="1105"/>
      <c r="E47" s="857" t="s">
        <v>732</v>
      </c>
      <c r="F47" s="672"/>
      <c r="G47" s="370"/>
      <c r="H47" s="370"/>
      <c r="I47" s="370"/>
      <c r="J47" s="370"/>
      <c r="K47" s="370"/>
      <c r="L47" s="371" t="s">
        <v>1</v>
      </c>
    </row>
    <row r="48" spans="1:12" ht="30" customHeight="1">
      <c r="A48" s="1096"/>
      <c r="B48" s="1099"/>
      <c r="C48" s="1068" t="s">
        <v>42</v>
      </c>
      <c r="D48" s="1028" t="s">
        <v>52</v>
      </c>
      <c r="E48" s="854" t="s">
        <v>734</v>
      </c>
      <c r="F48" s="362"/>
      <c r="G48" s="349"/>
      <c r="H48" s="349" t="s">
        <v>1</v>
      </c>
      <c r="I48" s="351"/>
      <c r="J48" s="349" t="s">
        <v>1</v>
      </c>
      <c r="K48" s="349"/>
      <c r="L48" s="353" t="s">
        <v>1</v>
      </c>
    </row>
    <row r="49" spans="1:13" ht="30" customHeight="1">
      <c r="A49" s="1096"/>
      <c r="B49" s="1099"/>
      <c r="C49" s="1067" t="s">
        <v>43</v>
      </c>
      <c r="D49" s="1027" t="s">
        <v>53</v>
      </c>
      <c r="E49" s="857" t="s">
        <v>734</v>
      </c>
      <c r="F49" s="364"/>
      <c r="G49" s="350"/>
      <c r="H49" s="350" t="s">
        <v>1</v>
      </c>
      <c r="I49" s="352"/>
      <c r="J49" s="350" t="s">
        <v>1</v>
      </c>
      <c r="K49" s="350"/>
      <c r="L49" s="354" t="s">
        <v>1</v>
      </c>
    </row>
    <row r="50" spans="1:13" ht="30" customHeight="1">
      <c r="A50" s="1096"/>
      <c r="B50" s="1099"/>
      <c r="C50" s="1056" t="s">
        <v>44</v>
      </c>
      <c r="D50" s="1028" t="s">
        <v>50</v>
      </c>
      <c r="E50" s="854" t="s">
        <v>734</v>
      </c>
      <c r="F50" s="362"/>
      <c r="G50" s="349"/>
      <c r="H50" s="349" t="s">
        <v>1</v>
      </c>
      <c r="I50" s="351"/>
      <c r="J50" s="349" t="s">
        <v>1</v>
      </c>
      <c r="K50" s="349"/>
      <c r="L50" s="353" t="s">
        <v>1</v>
      </c>
    </row>
    <row r="51" spans="1:13" ht="30" customHeight="1" thickBot="1">
      <c r="A51" s="1097"/>
      <c r="B51" s="1100"/>
      <c r="C51" s="1058" t="s">
        <v>59</v>
      </c>
      <c r="D51" s="1029" t="s">
        <v>51</v>
      </c>
      <c r="E51" s="862" t="s">
        <v>734</v>
      </c>
      <c r="F51" s="863"/>
      <c r="G51" s="686"/>
      <c r="H51" s="686" t="s">
        <v>1</v>
      </c>
      <c r="I51" s="864"/>
      <c r="J51" s="686" t="s">
        <v>1</v>
      </c>
      <c r="K51" s="686"/>
      <c r="L51" s="865" t="s">
        <v>1</v>
      </c>
    </row>
    <row r="52" spans="1:13" ht="30" customHeight="1">
      <c r="A52" s="1090" t="s">
        <v>932</v>
      </c>
      <c r="B52" s="1090"/>
      <c r="C52" s="1090"/>
      <c r="D52" s="1090"/>
      <c r="E52" s="1090"/>
      <c r="F52" s="1090"/>
      <c r="G52" s="1090"/>
      <c r="H52" s="1090"/>
      <c r="I52" s="1090"/>
      <c r="J52" s="1090"/>
      <c r="K52" s="1090"/>
      <c r="L52" s="1090"/>
    </row>
    <row r="53" spans="1:13" ht="15" customHeight="1">
      <c r="A53" s="881"/>
      <c r="B53" s="881"/>
      <c r="C53" s="882"/>
      <c r="D53" s="881"/>
      <c r="E53" s="881"/>
      <c r="F53" s="881"/>
      <c r="G53" s="881"/>
      <c r="H53" s="881"/>
      <c r="I53" s="881"/>
      <c r="J53" s="881"/>
      <c r="K53" s="881"/>
      <c r="L53" s="881"/>
    </row>
    <row r="54" spans="1:13" ht="14.5" customHeight="1">
      <c r="A54" s="1091" t="s">
        <v>934</v>
      </c>
      <c r="B54" s="1091"/>
      <c r="C54" s="1091"/>
      <c r="D54" s="1091"/>
      <c r="E54" s="1091"/>
      <c r="F54" s="1091"/>
      <c r="G54" s="1091"/>
      <c r="H54" s="1091"/>
      <c r="I54" s="1091"/>
      <c r="J54" s="1091"/>
      <c r="K54" s="1091"/>
      <c r="L54" s="1091"/>
    </row>
    <row r="55" spans="1:13">
      <c r="A55" s="881"/>
      <c r="B55" s="881"/>
      <c r="C55" s="882"/>
      <c r="D55" s="881"/>
      <c r="E55" s="881"/>
      <c r="F55" s="881"/>
      <c r="G55" s="881"/>
      <c r="H55" s="881"/>
      <c r="I55" s="881"/>
      <c r="J55" s="881"/>
      <c r="K55" s="881"/>
      <c r="L55" s="881"/>
    </row>
    <row r="56" spans="1:13">
      <c r="A56" s="883" t="s">
        <v>515</v>
      </c>
      <c r="B56" s="883"/>
      <c r="C56" s="883"/>
      <c r="D56" s="883"/>
      <c r="E56" s="883"/>
      <c r="F56" s="883"/>
      <c r="G56" s="883"/>
      <c r="H56" s="883"/>
      <c r="I56" s="883"/>
      <c r="J56" s="883"/>
      <c r="K56" s="883"/>
      <c r="L56" s="881"/>
    </row>
    <row r="57" spans="1:13">
      <c r="A57" s="1088" t="s">
        <v>516</v>
      </c>
      <c r="B57" s="1088"/>
      <c r="C57" s="884"/>
      <c r="D57" s="884"/>
      <c r="E57" s="884"/>
      <c r="F57" s="884"/>
      <c r="G57" s="884"/>
      <c r="H57" s="884"/>
      <c r="I57" s="884"/>
      <c r="J57" s="884"/>
      <c r="K57" s="884"/>
      <c r="L57" s="881"/>
    </row>
    <row r="58" spans="1:13">
      <c r="A58" s="1088" t="s">
        <v>517</v>
      </c>
      <c r="B58" s="1088"/>
      <c r="C58" s="884"/>
      <c r="D58" s="884"/>
      <c r="E58" s="884"/>
      <c r="F58" s="884"/>
      <c r="G58" s="884"/>
      <c r="H58" s="884"/>
      <c r="I58" s="884"/>
      <c r="J58" s="884"/>
      <c r="K58" s="884"/>
      <c r="L58" s="881"/>
      <c r="M58" s="478"/>
    </row>
    <row r="59" spans="1:13">
      <c r="A59" s="1088" t="s">
        <v>518</v>
      </c>
      <c r="B59" s="1088"/>
      <c r="C59" s="884"/>
      <c r="D59" s="884"/>
      <c r="E59" s="884"/>
      <c r="F59" s="884"/>
      <c r="G59" s="884"/>
      <c r="H59" s="884"/>
      <c r="I59" s="884"/>
      <c r="J59" s="884"/>
      <c r="K59" s="884"/>
      <c r="L59" s="881"/>
      <c r="M59" s="477"/>
    </row>
    <row r="60" spans="1:13">
      <c r="A60" s="667"/>
      <c r="B60" s="667"/>
      <c r="C60" s="668"/>
      <c r="D60" s="669"/>
      <c r="E60" s="669"/>
      <c r="F60" s="667"/>
      <c r="G60" s="667"/>
      <c r="H60" s="667"/>
      <c r="I60" s="667"/>
      <c r="J60" s="667"/>
      <c r="K60" s="667"/>
      <c r="L60" s="667"/>
      <c r="M60" s="667"/>
    </row>
    <row r="61" spans="1:13">
      <c r="A61" s="667"/>
      <c r="B61" s="667"/>
      <c r="C61" s="668"/>
      <c r="D61" s="669"/>
      <c r="E61" s="669"/>
      <c r="F61" s="667"/>
      <c r="G61" s="667"/>
      <c r="H61" s="667"/>
      <c r="I61" s="667"/>
      <c r="J61" s="667"/>
      <c r="K61" s="667"/>
      <c r="L61" s="667"/>
      <c r="M61" s="667"/>
    </row>
    <row r="62" spans="1:13" ht="14.5" customHeight="1">
      <c r="A62" s="1094" t="s">
        <v>954</v>
      </c>
      <c r="B62" s="1089"/>
      <c r="C62" s="1089"/>
      <c r="D62" s="1089"/>
      <c r="E62" s="1089"/>
      <c r="F62" s="1089"/>
      <c r="G62" s="1089"/>
      <c r="H62" s="1089"/>
      <c r="I62" s="1089"/>
      <c r="J62" s="1089"/>
      <c r="K62" s="1089"/>
      <c r="L62" s="1089"/>
      <c r="M62" s="667"/>
    </row>
    <row r="63" spans="1:13">
      <c r="A63" s="1089" t="s">
        <v>931</v>
      </c>
      <c r="B63" s="1089"/>
      <c r="C63" s="1089"/>
      <c r="D63" s="1089"/>
      <c r="E63" s="1089"/>
      <c r="F63" s="1089"/>
      <c r="G63" s="1089"/>
      <c r="H63" s="1089"/>
      <c r="I63" s="1089"/>
      <c r="J63" s="1089"/>
      <c r="K63" s="1089"/>
      <c r="L63" s="1089"/>
      <c r="M63" s="667"/>
    </row>
  </sheetData>
  <mergeCells count="36">
    <mergeCell ref="A7:L7"/>
    <mergeCell ref="C46:C47"/>
    <mergeCell ref="A15:A21"/>
    <mergeCell ref="B15:B21"/>
    <mergeCell ref="A22:A26"/>
    <mergeCell ref="B22:B26"/>
    <mergeCell ref="A27:A33"/>
    <mergeCell ref="B27:B33"/>
    <mergeCell ref="D46:D47"/>
    <mergeCell ref="D22:D23"/>
    <mergeCell ref="C22:C23"/>
    <mergeCell ref="A34:A40"/>
    <mergeCell ref="B34:B40"/>
    <mergeCell ref="A9:L9"/>
    <mergeCell ref="A11:L11"/>
    <mergeCell ref="E13:E14"/>
    <mergeCell ref="A57:B57"/>
    <mergeCell ref="A63:L63"/>
    <mergeCell ref="A52:L52"/>
    <mergeCell ref="A54:L54"/>
    <mergeCell ref="C41:C42"/>
    <mergeCell ref="D41:D42"/>
    <mergeCell ref="A62:L62"/>
    <mergeCell ref="A58:B58"/>
    <mergeCell ref="A59:B59"/>
    <mergeCell ref="A41:A51"/>
    <mergeCell ref="B41:B51"/>
    <mergeCell ref="F13:L13"/>
    <mergeCell ref="D39:D40"/>
    <mergeCell ref="C39:C40"/>
    <mergeCell ref="C27:C30"/>
    <mergeCell ref="A13:B14"/>
    <mergeCell ref="C13:D14"/>
    <mergeCell ref="C18:C20"/>
    <mergeCell ref="D16:D17"/>
    <mergeCell ref="C16:C17"/>
  </mergeCells>
  <phoneticPr fontId="78" type="noConversion"/>
  <hyperlinks>
    <hyperlink ref="D15" location="'HF-03.1.1'!A1" display="Personalvolumen" xr:uid="{00000000-0004-0000-0000-000000000000}"/>
    <hyperlink ref="D18" location="'HF-03.1.3-1'!A1" display="Personal nach Alter" xr:uid="{00000000-0004-0000-0000-000001000000}"/>
    <hyperlink ref="D19" location="'HF-03.1.3-2'!A1" display="Personal nach Einrichtungsgröße" xr:uid="{00000000-0004-0000-0000-000002000000}"/>
    <hyperlink ref="D20" location="'HF-03.1.3-3'!A1" display="Personal nach Trägerart" xr:uid="{00000000-0004-0000-0000-000003000000}"/>
    <hyperlink ref="D32" location="'HF-03.3.3'!A1" display="Teamzusammensetzung in KiTas nach Qualifikation des Personals" xr:uid="{00000000-0004-0000-0000-000004000000}"/>
    <hyperlink ref="D44" location="'HF-03.5.3'!A1" display="Befristung des Personals" xr:uid="{00000000-0004-0000-0000-000005000000}"/>
    <hyperlink ref="D21" location="'HF-03.1.4'!A1" display="Personalvorausberechnungen" xr:uid="{00000000-0004-0000-0000-000006000000}"/>
    <hyperlink ref="D43" location="'HF-03.5.2'!A1" display="Beschäftigungsumfang des Personals" xr:uid="{00000000-0004-0000-0000-000007000000}"/>
    <hyperlink ref="D34" location="'HF-03.4.1'!A1" display="Teilnahme an Weiterbildungen in den letzten 12 Monaten" xr:uid="{00000000-0004-0000-0000-000008000000}"/>
    <hyperlink ref="D37" location="'HF-03.4.4'!A1" display="Inhalte der Fort- und Weiterbildung in den letzten 12 Monaten" xr:uid="{00000000-0004-0000-0000-000009000000}"/>
    <hyperlink ref="D38" location="'HF-03.4.5'!A1" display="Hinderung an Fort-  und Weiterbildungen" xr:uid="{00000000-0004-0000-0000-00000A000000}"/>
    <hyperlink ref="D39" location="'Daten HF3.3.6'!A1" display="Finanzierung von Fort- und Weiterbildungen" xr:uid="{00000000-0004-0000-0000-00000B000000}"/>
    <hyperlink ref="D24" location="'HF-03.2.2'!A1" display="Personalfuktuation " xr:uid="{00000000-0004-0000-0000-00000C000000}"/>
    <hyperlink ref="D45" location="'HF-03.5.4'!A1" display="Einarbeitungsaktivitäten" xr:uid="{00000000-0004-0000-0000-00000D000000}"/>
    <hyperlink ref="D46" location="'Daten HF-03.5.5'!A1" display="Zeitkontingente der PraxisanleiterInnen" xr:uid="{00000000-0004-0000-0000-00000E000000}"/>
    <hyperlink ref="D26" location="'HF-03.2.4'!A1" display="Suche nach neuem Arbeitsgeber mit dem Ziel, bessere Arbeitsbedingungen zu haben" xr:uid="{00000000-0004-0000-0000-00000F000000}"/>
    <hyperlink ref="D49" location="'HF-03.5.6-HF-03.5.8'!A1" display="Regelmäßige Feedbackrunden" xr:uid="{00000000-0004-0000-0000-000010000000}"/>
    <hyperlink ref="D50" location="'HF-03.5.6-HF-03.5.8'!A1" display="Gesundheitsförderliche Präventionsmaßnahmen" xr:uid="{00000000-0004-0000-0000-000011000000}"/>
    <hyperlink ref="D51" location="'HF-03.5.9'!A1" display="Zufriedenheit mit der Tätigkeit" xr:uid="{00000000-0004-0000-0000-000012000000}"/>
    <hyperlink ref="D33" location="'HF-03.3.4'!A1" display="Berufserfahrung" xr:uid="{00000000-0004-0000-0000-000013000000}"/>
    <hyperlink ref="D39:D40" location="'HF-03.4.6'!A1" display="Finanzierung von Fort- und Weiterbildungen" xr:uid="{00000000-0004-0000-0000-000014000000}"/>
    <hyperlink ref="D36" location="'HF-03.4.3'!A1" display="Bedarf an Fort- und Weiterbildungen" xr:uid="{00000000-0004-0000-0000-000015000000}"/>
    <hyperlink ref="D25" location="'HF-03.2.3'!A1" display="Einschätzung der Leitung bzgl. Fachkräftegewinnung (Langfristig unbesetzte Stellen)" xr:uid="{00000000-0004-0000-0000-000016000000}"/>
    <hyperlink ref="D35" location="'HF-03.4.2'!A1" display="Verpflichtung zur Fort- und Weiterbildung - Feste Anzahl an Fort- und Weiterbildungstagen" xr:uid="{00000000-0004-0000-0000-000017000000}"/>
    <hyperlink ref="A57" r:id="rId1" display="Projekt-Webseite" xr:uid="{00000000-0004-0000-0000-000018000000}"/>
    <hyperlink ref="A59" r:id="rId2" xr:uid="{00000000-0004-0000-0000-000019000000}"/>
    <hyperlink ref="A58" r:id="rId3" xr:uid="{00000000-0004-0000-0000-00001A000000}"/>
    <hyperlink ref="D22:D23" location="'HF-03.2.1'!A1" display="Bindungsmaßnahmen" xr:uid="{00000000-0004-0000-0000-00001C000000}"/>
    <hyperlink ref="D31" location="'HF-03.3.2'!A1" display=" Qualifikation des Personals" xr:uid="{00000000-0004-0000-0000-00001D000000}"/>
    <hyperlink ref="D41:D42" location="'HF-03.5.1-1'!A1" display="Entlohnung der Fachkräfte" xr:uid="{00000000-0004-0000-0000-00001E000000}"/>
    <hyperlink ref="D46:D47" location="'HF-03.5.5'!A1" display="Zeitkontingente der PraxisanleiterInnen" xr:uid="{00000000-0004-0000-0000-00001F000000}"/>
    <hyperlink ref="D48" location="'HF-03.5.6-HF-03.5.8'!A1" display="Wertschätzende Atmosphäre" xr:uid="{00000000-0004-0000-0000-000020000000}"/>
    <hyperlink ref="D27" location="'HF-03.3.1-1'!A1" display="'HF-03.3.1-1'!A1" xr:uid="{00000000-0004-0000-0000-000021000000}"/>
    <hyperlink ref="D28" location="'HF-03.3.1-2a'!A1" display="Anzahl Schüler/-innen einer praxisintegrierten Ausbildung (PiA) zum/zur Erzieher/-in  " xr:uid="{00000000-0004-0000-0000-000022000000}"/>
    <hyperlink ref="D29" location="'HF-03.3.1-3'!A1" display="Anzahl Schüler/-innen &amp; Absolvent/-innen zum Sozialassistent/zur Sozialassistentin" xr:uid="{00000000-0004-0000-0000-000023000000}"/>
    <hyperlink ref="D30" location="'HF-03.3.1-4'!A1" display="Anzahl Schüler/-innen &amp; Absolvent/-innen zum/zur Kinderpfleger/-in" xr:uid="{00000000-0004-0000-0000-000024000000}"/>
  </hyperlinks>
  <pageMargins left="0.7" right="0.7" top="0.78740157499999996" bottom="0.78740157499999996" header="0.3" footer="0.3"/>
  <pageSetup paperSize="9" scale="75" orientation="landscape" r:id="rId4"/>
  <ignoredErrors>
    <ignoredError sqref="C18 C15:C16 C31:C34 C48:C51 C27 C21 C36 C38:C39 C40:C45" twoDigitTextYear="1"/>
  </ignoredErrors>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9"/>
  <dimension ref="A1:AE163"/>
  <sheetViews>
    <sheetView showGridLines="0" zoomScale="80" zoomScaleNormal="80" workbookViewId="0">
      <pane xSplit="1" topLeftCell="B1" activePane="topRight" state="frozen"/>
      <selection pane="topRight"/>
    </sheetView>
  </sheetViews>
  <sheetFormatPr baseColWidth="10" defaultColWidth="11" defaultRowHeight="14.5" customHeight="1"/>
  <cols>
    <col min="1" max="1" width="23.5" style="418" customWidth="1"/>
    <col min="2" max="31" width="11.08203125" style="418" customWidth="1"/>
    <col min="32" max="16384" width="11" style="418"/>
  </cols>
  <sheetData>
    <row r="1" spans="1:31" ht="14.5" customHeight="1">
      <c r="A1" s="758" t="s">
        <v>512</v>
      </c>
    </row>
    <row r="3" spans="1:31" ht="25" customHeight="1">
      <c r="A3" s="1231">
        <v>2024</v>
      </c>
      <c r="B3" s="1231"/>
      <c r="C3" s="1231"/>
      <c r="D3" s="1231"/>
      <c r="E3" s="1231"/>
      <c r="F3" s="1231"/>
      <c r="G3" s="1231"/>
      <c r="H3" s="1231"/>
      <c r="I3" s="1231"/>
      <c r="J3" s="1231"/>
      <c r="K3" s="1231"/>
      <c r="L3" s="1231"/>
      <c r="M3" s="1231"/>
      <c r="N3" s="1231"/>
      <c r="O3" s="1231"/>
      <c r="P3" s="1231"/>
      <c r="Q3" s="1231"/>
      <c r="R3" s="1231"/>
      <c r="S3" s="1231"/>
      <c r="T3" s="1231"/>
      <c r="U3" s="1231"/>
      <c r="V3" s="1231"/>
      <c r="W3" s="1231"/>
      <c r="X3" s="1231"/>
      <c r="Y3" s="1231"/>
      <c r="Z3" s="1231"/>
      <c r="AA3" s="1231"/>
      <c r="AB3" s="1231"/>
      <c r="AC3" s="1231"/>
      <c r="AD3" s="1231"/>
      <c r="AE3" s="1231"/>
    </row>
    <row r="4" spans="1:31" ht="14.5" customHeight="1">
      <c r="A4" s="183"/>
    </row>
    <row r="5" spans="1:31" ht="29.15" customHeight="1">
      <c r="A5" s="1240" t="s">
        <v>581</v>
      </c>
      <c r="B5" s="1240"/>
      <c r="C5" s="1240"/>
      <c r="D5" s="1240"/>
    </row>
    <row r="6" spans="1:31" ht="14.5" customHeight="1" thickBot="1">
      <c r="A6" s="1229" t="s">
        <v>273</v>
      </c>
      <c r="B6" s="1226" t="s">
        <v>439</v>
      </c>
      <c r="C6" s="1226" t="s">
        <v>229</v>
      </c>
      <c r="D6" s="1227" t="s">
        <v>229</v>
      </c>
    </row>
    <row r="7" spans="1:31" ht="14.5" customHeight="1" thickBot="1">
      <c r="A7" s="1230" t="s">
        <v>273</v>
      </c>
      <c r="B7" s="59" t="s">
        <v>92</v>
      </c>
      <c r="C7" s="59" t="s">
        <v>62</v>
      </c>
      <c r="D7" s="59" t="s">
        <v>63</v>
      </c>
    </row>
    <row r="8" spans="1:31" ht="14.5" customHeight="1">
      <c r="A8" s="184" t="s">
        <v>64</v>
      </c>
      <c r="B8" s="692">
        <v>39.199865135869487</v>
      </c>
      <c r="C8" s="94">
        <v>2.9127795774848391</v>
      </c>
      <c r="D8" s="111">
        <v>311</v>
      </c>
    </row>
    <row r="9" spans="1:31" ht="14.5" customHeight="1">
      <c r="A9" s="189" t="s">
        <v>65</v>
      </c>
      <c r="B9" s="696">
        <v>39.460497897154539</v>
      </c>
      <c r="C9" s="96">
        <v>2.7852732578838628</v>
      </c>
      <c r="D9" s="112">
        <v>348</v>
      </c>
    </row>
    <row r="10" spans="1:31" ht="14.5" customHeight="1">
      <c r="A10" s="184" t="s">
        <v>66</v>
      </c>
      <c r="B10" s="692">
        <v>29.64524154802297</v>
      </c>
      <c r="C10" s="94">
        <v>2.642597388553348</v>
      </c>
      <c r="D10" s="111">
        <v>321</v>
      </c>
    </row>
    <row r="11" spans="1:31" ht="14.5" customHeight="1">
      <c r="A11" s="189" t="s">
        <v>67</v>
      </c>
      <c r="B11" s="106">
        <v>45.027044832635198</v>
      </c>
      <c r="C11" s="96">
        <v>2.8050396645887159</v>
      </c>
      <c r="D11" s="112">
        <v>352</v>
      </c>
    </row>
    <row r="12" spans="1:31" ht="14.5" customHeight="1">
      <c r="A12" s="184" t="s">
        <v>68</v>
      </c>
      <c r="B12" s="691">
        <v>22.62941759709884</v>
      </c>
      <c r="C12" s="94">
        <v>4.2519067808008701</v>
      </c>
      <c r="D12" s="111">
        <v>107</v>
      </c>
    </row>
    <row r="13" spans="1:31" ht="14.5" customHeight="1">
      <c r="A13" s="189" t="s">
        <v>69</v>
      </c>
      <c r="B13" s="696">
        <v>25.117386516461071</v>
      </c>
      <c r="C13" s="96">
        <v>3.3678987877724791</v>
      </c>
      <c r="D13" s="112">
        <v>217</v>
      </c>
    </row>
    <row r="14" spans="1:31" ht="14.5" customHeight="1">
      <c r="A14" s="184" t="s">
        <v>70</v>
      </c>
      <c r="B14" s="691">
        <v>32.784829913804487</v>
      </c>
      <c r="C14" s="94">
        <v>2.4732475583249509</v>
      </c>
      <c r="D14" s="111">
        <v>398</v>
      </c>
    </row>
    <row r="15" spans="1:31" ht="14.5" customHeight="1">
      <c r="A15" s="189" t="s">
        <v>71</v>
      </c>
      <c r="B15" s="106">
        <v>39.60804355356975</v>
      </c>
      <c r="C15" s="96">
        <v>3.2826047365217521</v>
      </c>
      <c r="D15" s="112">
        <v>236</v>
      </c>
    </row>
    <row r="16" spans="1:31" ht="14.5" customHeight="1">
      <c r="A16" s="184" t="s">
        <v>72</v>
      </c>
      <c r="B16" s="691">
        <v>33.176973506128029</v>
      </c>
      <c r="C16" s="94">
        <v>2.5748118544022911</v>
      </c>
      <c r="D16" s="111">
        <v>383</v>
      </c>
    </row>
    <row r="17" spans="1:31" ht="14.5" customHeight="1">
      <c r="A17" s="189" t="s">
        <v>73</v>
      </c>
      <c r="B17" s="695">
        <v>33.055300637949877</v>
      </c>
      <c r="C17" s="96">
        <v>2.7425194476707149</v>
      </c>
      <c r="D17" s="112">
        <v>322</v>
      </c>
    </row>
    <row r="18" spans="1:31" ht="14.5" customHeight="1">
      <c r="A18" s="184" t="s">
        <v>74</v>
      </c>
      <c r="B18" s="692">
        <v>35.931334498256042</v>
      </c>
      <c r="C18" s="94">
        <v>2.9708944749155601</v>
      </c>
      <c r="D18" s="111">
        <v>302</v>
      </c>
    </row>
    <row r="19" spans="1:31" ht="14.5" customHeight="1">
      <c r="A19" s="189" t="s">
        <v>75</v>
      </c>
      <c r="B19" s="696">
        <v>25.794265601896331</v>
      </c>
      <c r="C19" s="96">
        <v>4.2763492554920939</v>
      </c>
      <c r="D19" s="112">
        <v>123</v>
      </c>
    </row>
    <row r="20" spans="1:31" ht="14.5" customHeight="1">
      <c r="A20" s="184" t="s">
        <v>76</v>
      </c>
      <c r="B20" s="691">
        <v>40.034017729227919</v>
      </c>
      <c r="C20" s="94">
        <v>2.7933586308474232</v>
      </c>
      <c r="D20" s="111">
        <v>333</v>
      </c>
    </row>
    <row r="21" spans="1:31" ht="14.5" customHeight="1">
      <c r="A21" s="189" t="s">
        <v>77</v>
      </c>
      <c r="B21" s="696">
        <v>50.05764561984364</v>
      </c>
      <c r="C21" s="96">
        <v>2.7919248530941969</v>
      </c>
      <c r="D21" s="112">
        <v>373</v>
      </c>
    </row>
    <row r="22" spans="1:31" ht="14.5" customHeight="1">
      <c r="A22" s="184" t="s">
        <v>78</v>
      </c>
      <c r="B22" s="692">
        <v>28.983995856577749</v>
      </c>
      <c r="C22" s="94">
        <v>2.3748398527157741</v>
      </c>
      <c r="D22" s="111">
        <v>406</v>
      </c>
    </row>
    <row r="23" spans="1:31" ht="14.5" customHeight="1" thickBot="1">
      <c r="A23" s="194" t="s">
        <v>79</v>
      </c>
      <c r="B23" s="698">
        <v>47.823964249255361</v>
      </c>
      <c r="C23" s="98">
        <v>2.8536558830902101</v>
      </c>
      <c r="D23" s="113">
        <v>335</v>
      </c>
    </row>
    <row r="24" spans="1:31" ht="14.5" customHeight="1">
      <c r="A24" s="199" t="s">
        <v>80</v>
      </c>
      <c r="B24" s="708">
        <v>35.235844939335422</v>
      </c>
      <c r="C24" s="100">
        <v>1.1360815873228221</v>
      </c>
      <c r="D24" s="179">
        <v>2917</v>
      </c>
    </row>
    <row r="25" spans="1:31" ht="14.5" customHeight="1">
      <c r="A25" s="199" t="s">
        <v>81</v>
      </c>
      <c r="B25" s="702">
        <v>40.283696642474382</v>
      </c>
      <c r="C25" s="100">
        <v>1.201996446330178</v>
      </c>
      <c r="D25" s="179">
        <v>1950</v>
      </c>
    </row>
    <row r="26" spans="1:31" ht="14.5" customHeight="1">
      <c r="A26" s="204" t="s">
        <v>82</v>
      </c>
      <c r="B26" s="978">
        <v>36.190655586953007</v>
      </c>
      <c r="C26" s="114">
        <v>0.94870480648958921</v>
      </c>
      <c r="D26" s="115">
        <v>4867</v>
      </c>
    </row>
    <row r="27" spans="1:31" ht="24.65" customHeight="1">
      <c r="A27" s="1238" t="s">
        <v>230</v>
      </c>
      <c r="B27" s="1239"/>
      <c r="C27" s="1239"/>
      <c r="D27" s="1239"/>
    </row>
    <row r="28" spans="1:31" ht="48.65" customHeight="1">
      <c r="A28" s="1238" t="s">
        <v>598</v>
      </c>
      <c r="B28" s="1239"/>
      <c r="C28" s="1239"/>
      <c r="D28" s="1239"/>
    </row>
    <row r="29" spans="1:31" ht="38.15" customHeight="1">
      <c r="A29" s="1238" t="s">
        <v>599</v>
      </c>
      <c r="B29" s="1239"/>
      <c r="C29" s="1239"/>
      <c r="D29" s="1239"/>
    </row>
    <row r="31" spans="1:31" ht="14.5" customHeight="1">
      <c r="A31" s="1189" t="s">
        <v>582</v>
      </c>
      <c r="B31" s="1189"/>
      <c r="C31" s="1189"/>
      <c r="D31" s="1189"/>
      <c r="E31" s="1189"/>
      <c r="F31" s="1189"/>
      <c r="G31" s="1189"/>
      <c r="H31" s="1189"/>
      <c r="I31" s="1189"/>
      <c r="J31" s="1189"/>
      <c r="K31" s="1189"/>
      <c r="L31" s="1189"/>
      <c r="M31" s="1189"/>
      <c r="N31" s="1189"/>
      <c r="O31" s="1189"/>
      <c r="P31" s="1189"/>
      <c r="Q31" s="1189"/>
      <c r="R31" s="1189"/>
      <c r="S31" s="1189"/>
      <c r="T31" s="1189"/>
      <c r="U31" s="1189"/>
      <c r="V31" s="1189"/>
      <c r="W31" s="1189"/>
      <c r="X31" s="1189"/>
      <c r="Y31" s="1189"/>
      <c r="Z31" s="1189"/>
      <c r="AA31" s="1189"/>
      <c r="AB31" s="1189"/>
      <c r="AC31" s="1189"/>
      <c r="AD31" s="1189"/>
      <c r="AE31" s="1189"/>
    </row>
    <row r="32" spans="1:31" ht="59.5" customHeight="1" thickBot="1">
      <c r="A32" s="1229" t="s">
        <v>273</v>
      </c>
      <c r="B32" s="1226" t="s">
        <v>440</v>
      </c>
      <c r="C32" s="1226" t="s">
        <v>232</v>
      </c>
      <c r="D32" s="1226" t="s">
        <v>232</v>
      </c>
      <c r="E32" s="1226" t="s">
        <v>441</v>
      </c>
      <c r="F32" s="1226" t="s">
        <v>233</v>
      </c>
      <c r="G32" s="1226" t="s">
        <v>233</v>
      </c>
      <c r="H32" s="1226" t="s">
        <v>442</v>
      </c>
      <c r="I32" s="1226" t="s">
        <v>234</v>
      </c>
      <c r="J32" s="1226" t="s">
        <v>234</v>
      </c>
      <c r="K32" s="1226" t="s">
        <v>443</v>
      </c>
      <c r="L32" s="1226" t="s">
        <v>235</v>
      </c>
      <c r="M32" s="1226" t="s">
        <v>235</v>
      </c>
      <c r="N32" s="1226" t="s">
        <v>600</v>
      </c>
      <c r="O32" s="1226" t="s">
        <v>236</v>
      </c>
      <c r="P32" s="1226" t="s">
        <v>236</v>
      </c>
      <c r="Q32" s="1226" t="s">
        <v>445</v>
      </c>
      <c r="R32" s="1226" t="s">
        <v>237</v>
      </c>
      <c r="S32" s="1226" t="s">
        <v>237</v>
      </c>
      <c r="T32" s="1226" t="s">
        <v>446</v>
      </c>
      <c r="U32" s="1226" t="s">
        <v>238</v>
      </c>
      <c r="V32" s="1226" t="s">
        <v>238</v>
      </c>
      <c r="W32" s="1226" t="s">
        <v>447</v>
      </c>
      <c r="X32" s="1226" t="s">
        <v>239</v>
      </c>
      <c r="Y32" s="1226" t="s">
        <v>239</v>
      </c>
      <c r="Z32" s="1226" t="s">
        <v>448</v>
      </c>
      <c r="AA32" s="1226" t="s">
        <v>240</v>
      </c>
      <c r="AB32" s="1226" t="s">
        <v>240</v>
      </c>
      <c r="AC32" s="1226" t="s">
        <v>353</v>
      </c>
      <c r="AD32" s="1226" t="s">
        <v>241</v>
      </c>
      <c r="AE32" s="1227" t="s">
        <v>241</v>
      </c>
    </row>
    <row r="33" spans="1:31" ht="14.5" customHeight="1" thickBot="1">
      <c r="A33" s="1230" t="s">
        <v>273</v>
      </c>
      <c r="B33" s="59" t="s">
        <v>92</v>
      </c>
      <c r="C33" s="59" t="s">
        <v>62</v>
      </c>
      <c r="D33" s="60" t="s">
        <v>63</v>
      </c>
      <c r="E33" s="59" t="s">
        <v>92</v>
      </c>
      <c r="F33" s="59" t="s">
        <v>62</v>
      </c>
      <c r="G33" s="60" t="s">
        <v>63</v>
      </c>
      <c r="H33" s="59" t="s">
        <v>92</v>
      </c>
      <c r="I33" s="59" t="s">
        <v>62</v>
      </c>
      <c r="J33" s="60" t="s">
        <v>63</v>
      </c>
      <c r="K33" s="59" t="s">
        <v>92</v>
      </c>
      <c r="L33" s="59" t="s">
        <v>62</v>
      </c>
      <c r="M33" s="60" t="s">
        <v>63</v>
      </c>
      <c r="N33" s="59" t="s">
        <v>92</v>
      </c>
      <c r="O33" s="59" t="s">
        <v>62</v>
      </c>
      <c r="P33" s="60" t="s">
        <v>63</v>
      </c>
      <c r="Q33" s="59" t="s">
        <v>92</v>
      </c>
      <c r="R33" s="59" t="s">
        <v>62</v>
      </c>
      <c r="S33" s="60" t="s">
        <v>63</v>
      </c>
      <c r="T33" s="59" t="s">
        <v>92</v>
      </c>
      <c r="U33" s="59" t="s">
        <v>62</v>
      </c>
      <c r="V33" s="60" t="s">
        <v>63</v>
      </c>
      <c r="W33" s="59" t="s">
        <v>92</v>
      </c>
      <c r="X33" s="59" t="s">
        <v>62</v>
      </c>
      <c r="Y33" s="60" t="s">
        <v>63</v>
      </c>
      <c r="Z33" s="59" t="s">
        <v>92</v>
      </c>
      <c r="AA33" s="59" t="s">
        <v>62</v>
      </c>
      <c r="AB33" s="60" t="s">
        <v>63</v>
      </c>
      <c r="AC33" s="59" t="s">
        <v>92</v>
      </c>
      <c r="AD33" s="59" t="s">
        <v>62</v>
      </c>
      <c r="AE33" s="59" t="s">
        <v>63</v>
      </c>
    </row>
    <row r="34" spans="1:31" ht="14.5" customHeight="1">
      <c r="A34" s="184" t="s">
        <v>64</v>
      </c>
      <c r="B34" s="691">
        <v>22.55714406049999</v>
      </c>
      <c r="C34" s="94">
        <v>3.2411697218297748</v>
      </c>
      <c r="D34" s="95">
        <v>181</v>
      </c>
      <c r="E34" s="692">
        <v>68.724207266649785</v>
      </c>
      <c r="F34" s="94">
        <v>3.6004891312171159</v>
      </c>
      <c r="G34" s="95">
        <v>178</v>
      </c>
      <c r="H34" s="692">
        <v>16.152939500307401</v>
      </c>
      <c r="I34" s="94">
        <v>2.9230547588917291</v>
      </c>
      <c r="J34" s="95">
        <v>178</v>
      </c>
      <c r="K34" s="692">
        <v>11.105846613794281</v>
      </c>
      <c r="L34" s="94">
        <v>2.555174488156283</v>
      </c>
      <c r="M34" s="95">
        <v>178</v>
      </c>
      <c r="N34" s="692">
        <v>18.258910711928831</v>
      </c>
      <c r="O34" s="94">
        <v>3.064898434468438</v>
      </c>
      <c r="P34" s="95">
        <v>178</v>
      </c>
      <c r="Q34" s="692">
        <v>31.06270807923713</v>
      </c>
      <c r="R34" s="94">
        <v>3.6122442149307701</v>
      </c>
      <c r="S34" s="95">
        <v>183</v>
      </c>
      <c r="T34" s="692">
        <v>22.777775818222281</v>
      </c>
      <c r="U34" s="94">
        <v>3.2456525420850881</v>
      </c>
      <c r="V34" s="95">
        <v>179</v>
      </c>
      <c r="W34" s="692">
        <v>17.652620647225699</v>
      </c>
      <c r="X34" s="94">
        <v>2.8482153924443669</v>
      </c>
      <c r="Y34" s="95">
        <v>182</v>
      </c>
      <c r="Z34" s="692">
        <v>41.830941525406011</v>
      </c>
      <c r="AA34" s="94">
        <v>3.8147813136109909</v>
      </c>
      <c r="AB34" s="95">
        <v>183</v>
      </c>
      <c r="AC34" s="693">
        <v>24.896565554373559</v>
      </c>
      <c r="AD34" s="94">
        <v>3.4141506364285839</v>
      </c>
      <c r="AE34" s="111">
        <v>177</v>
      </c>
    </row>
    <row r="35" spans="1:31" ht="14.5" customHeight="1">
      <c r="A35" s="189" t="s">
        <v>65</v>
      </c>
      <c r="B35" s="695">
        <v>23.978908387805941</v>
      </c>
      <c r="C35" s="96">
        <v>3.1197348733745951</v>
      </c>
      <c r="D35" s="97">
        <v>202</v>
      </c>
      <c r="E35" s="696">
        <v>62.229686292182031</v>
      </c>
      <c r="F35" s="96">
        <v>3.6127967817127602</v>
      </c>
      <c r="G35" s="97">
        <v>201</v>
      </c>
      <c r="H35" s="696">
        <v>8.7314726369268616</v>
      </c>
      <c r="I35" s="96">
        <v>2.155781991082748</v>
      </c>
      <c r="J35" s="97">
        <v>195</v>
      </c>
      <c r="K35" s="696">
        <v>6.8726086541030451</v>
      </c>
      <c r="L35" s="96">
        <v>2.0026242952085922</v>
      </c>
      <c r="M35" s="97">
        <v>198</v>
      </c>
      <c r="N35" s="696">
        <v>20.866176777819291</v>
      </c>
      <c r="O35" s="96">
        <v>3.067183006619393</v>
      </c>
      <c r="P35" s="97">
        <v>200</v>
      </c>
      <c r="Q35" s="695">
        <v>29.289287127037419</v>
      </c>
      <c r="R35" s="96">
        <v>3.361110652274911</v>
      </c>
      <c r="S35" s="97">
        <v>201</v>
      </c>
      <c r="T35" s="694">
        <v>33.079850325593853</v>
      </c>
      <c r="U35" s="96">
        <v>3.4969394029964258</v>
      </c>
      <c r="V35" s="97">
        <v>201</v>
      </c>
      <c r="W35" s="695">
        <v>14.83308125810858</v>
      </c>
      <c r="X35" s="96">
        <v>2.4578606413814348</v>
      </c>
      <c r="Y35" s="97">
        <v>199</v>
      </c>
      <c r="Z35" s="696">
        <v>42.016640626689338</v>
      </c>
      <c r="AA35" s="96">
        <v>3.6909468658565578</v>
      </c>
      <c r="AB35" s="97">
        <v>203</v>
      </c>
      <c r="AC35" s="696">
        <v>19.45622599319675</v>
      </c>
      <c r="AD35" s="96">
        <v>3.0039706181663859</v>
      </c>
      <c r="AE35" s="112">
        <v>194</v>
      </c>
    </row>
    <row r="36" spans="1:31" ht="14.5" customHeight="1">
      <c r="A36" s="184" t="s">
        <v>66</v>
      </c>
      <c r="B36" s="692">
        <v>26.094067098087962</v>
      </c>
      <c r="C36" s="94">
        <v>3.170066433548385</v>
      </c>
      <c r="D36" s="95">
        <v>216</v>
      </c>
      <c r="E36" s="692">
        <v>62.943126775811962</v>
      </c>
      <c r="F36" s="94">
        <v>3.481353523689092</v>
      </c>
      <c r="G36" s="95">
        <v>209</v>
      </c>
      <c r="H36" s="692">
        <v>11.41947451303666</v>
      </c>
      <c r="I36" s="94">
        <v>2.2816221781045032</v>
      </c>
      <c r="J36" s="95">
        <v>207</v>
      </c>
      <c r="K36" s="107">
        <v>11.32614322131923</v>
      </c>
      <c r="L36" s="94">
        <v>2.3177743000280988</v>
      </c>
      <c r="M36" s="95">
        <v>212</v>
      </c>
      <c r="N36" s="692">
        <v>24.05340645249073</v>
      </c>
      <c r="O36" s="94">
        <v>3.0150628989394659</v>
      </c>
      <c r="P36" s="95">
        <v>215</v>
      </c>
      <c r="Q36" s="691">
        <v>38.696976357165788</v>
      </c>
      <c r="R36" s="94">
        <v>3.4595081715043752</v>
      </c>
      <c r="S36" s="95">
        <v>216</v>
      </c>
      <c r="T36" s="692">
        <v>33.558968065935098</v>
      </c>
      <c r="U36" s="94">
        <v>3.3658573855149552</v>
      </c>
      <c r="V36" s="95">
        <v>211</v>
      </c>
      <c r="W36" s="107">
        <v>21.785752403193239</v>
      </c>
      <c r="X36" s="94">
        <v>2.86796043347469</v>
      </c>
      <c r="Y36" s="95">
        <v>215</v>
      </c>
      <c r="Z36" s="692">
        <v>48.397189855759727</v>
      </c>
      <c r="AA36" s="94">
        <v>3.5334078802164228</v>
      </c>
      <c r="AB36" s="95">
        <v>216</v>
      </c>
      <c r="AC36" s="692">
        <v>22.798141271246429</v>
      </c>
      <c r="AD36" s="94">
        <v>2.9869097972054188</v>
      </c>
      <c r="AE36" s="111">
        <v>210</v>
      </c>
    </row>
    <row r="37" spans="1:31" ht="14.5" customHeight="1">
      <c r="A37" s="189" t="s">
        <v>67</v>
      </c>
      <c r="B37" s="696">
        <v>26.128335527374269</v>
      </c>
      <c r="C37" s="96">
        <v>3.4844261920246691</v>
      </c>
      <c r="D37" s="97">
        <v>184</v>
      </c>
      <c r="E37" s="696">
        <v>49.277541205770923</v>
      </c>
      <c r="F37" s="96">
        <v>3.9733657212562838</v>
      </c>
      <c r="G37" s="97">
        <v>177</v>
      </c>
      <c r="H37" s="696">
        <v>9.472288757065467</v>
      </c>
      <c r="I37" s="96">
        <v>2.4562823809737799</v>
      </c>
      <c r="J37" s="97">
        <v>177</v>
      </c>
      <c r="K37" s="106">
        <v>14.563173289029089</v>
      </c>
      <c r="L37" s="96">
        <v>2.9181981345117651</v>
      </c>
      <c r="M37" s="97">
        <v>177</v>
      </c>
      <c r="N37" s="696">
        <v>24.760059527805382</v>
      </c>
      <c r="O37" s="96">
        <v>3.6271031220735881</v>
      </c>
      <c r="P37" s="97">
        <v>175</v>
      </c>
      <c r="Q37" s="695">
        <v>32.364815294853308</v>
      </c>
      <c r="R37" s="96">
        <v>3.6848059217205469</v>
      </c>
      <c r="S37" s="97">
        <v>179</v>
      </c>
      <c r="T37" s="696">
        <v>28.608986257067571</v>
      </c>
      <c r="U37" s="96">
        <v>3.5970388563420861</v>
      </c>
      <c r="V37" s="97">
        <v>181</v>
      </c>
      <c r="W37" s="694">
        <v>18.50552385597673</v>
      </c>
      <c r="X37" s="96">
        <v>2.9385579804711872</v>
      </c>
      <c r="Y37" s="97">
        <v>184</v>
      </c>
      <c r="Z37" s="696">
        <v>33.882068509113587</v>
      </c>
      <c r="AA37" s="96">
        <v>3.7387053626529978</v>
      </c>
      <c r="AB37" s="97">
        <v>180</v>
      </c>
      <c r="AC37" s="696">
        <v>12.977698586393331</v>
      </c>
      <c r="AD37" s="96">
        <v>2.6766256511744162</v>
      </c>
      <c r="AE37" s="112">
        <v>174</v>
      </c>
    </row>
    <row r="38" spans="1:31" ht="14.5" customHeight="1">
      <c r="A38" s="184" t="s">
        <v>68</v>
      </c>
      <c r="B38" s="692">
        <v>20.367675028033101</v>
      </c>
      <c r="C38" s="94">
        <v>4.5948455641085921</v>
      </c>
      <c r="D38" s="95">
        <v>81</v>
      </c>
      <c r="E38" s="692">
        <v>62.684840110725659</v>
      </c>
      <c r="F38" s="94">
        <v>5.804600436376111</v>
      </c>
      <c r="G38" s="95">
        <v>75</v>
      </c>
      <c r="H38" s="692">
        <v>16.381739452702949</v>
      </c>
      <c r="I38" s="94">
        <v>4.7382472034667691</v>
      </c>
      <c r="J38" s="95">
        <v>79</v>
      </c>
      <c r="K38" s="692">
        <v>12.83554316490908</v>
      </c>
      <c r="L38" s="94">
        <v>3.95257635230438</v>
      </c>
      <c r="M38" s="95">
        <v>79</v>
      </c>
      <c r="N38" s="692">
        <v>21.854013235376961</v>
      </c>
      <c r="O38" s="94">
        <v>4.6122803844043121</v>
      </c>
      <c r="P38" s="95">
        <v>77</v>
      </c>
      <c r="Q38" s="692">
        <v>32.501952124504449</v>
      </c>
      <c r="R38" s="94">
        <v>5.5989168039136867</v>
      </c>
      <c r="S38" s="95">
        <v>76</v>
      </c>
      <c r="T38" s="692">
        <v>30.758833077473131</v>
      </c>
      <c r="U38" s="94">
        <v>5.5398253690338271</v>
      </c>
      <c r="V38" s="95">
        <v>81</v>
      </c>
      <c r="W38" s="692">
        <v>23.372772496914109</v>
      </c>
      <c r="X38" s="94">
        <v>5.2101266924741614</v>
      </c>
      <c r="Y38" s="95">
        <v>78</v>
      </c>
      <c r="Z38" s="692">
        <v>38.148318895378218</v>
      </c>
      <c r="AA38" s="94">
        <v>5.7705184681881292</v>
      </c>
      <c r="AB38" s="95">
        <v>78</v>
      </c>
      <c r="AC38" s="691">
        <v>22.439572733757242</v>
      </c>
      <c r="AD38" s="94">
        <v>4.8820672057119037</v>
      </c>
      <c r="AE38" s="111">
        <v>81</v>
      </c>
    </row>
    <row r="39" spans="1:31" ht="14.5" customHeight="1">
      <c r="A39" s="189" t="s">
        <v>69</v>
      </c>
      <c r="B39" s="696">
        <v>24.767091271448511</v>
      </c>
      <c r="C39" s="96">
        <v>3.5793169057639651</v>
      </c>
      <c r="D39" s="97">
        <v>156</v>
      </c>
      <c r="E39" s="696">
        <v>58.354323610589553</v>
      </c>
      <c r="F39" s="96">
        <v>4.2648850063512258</v>
      </c>
      <c r="G39" s="97">
        <v>148</v>
      </c>
      <c r="H39" s="106">
        <v>17.18656254272225</v>
      </c>
      <c r="I39" s="96">
        <v>3.1257205284141789</v>
      </c>
      <c r="J39" s="97">
        <v>155</v>
      </c>
      <c r="K39" s="696">
        <v>9.3464478738861061</v>
      </c>
      <c r="L39" s="96">
        <v>2.5862012358637712</v>
      </c>
      <c r="M39" s="97">
        <v>150</v>
      </c>
      <c r="N39" s="696">
        <v>24.147641579816629</v>
      </c>
      <c r="O39" s="96">
        <v>3.520108037387041</v>
      </c>
      <c r="P39" s="97">
        <v>154</v>
      </c>
      <c r="Q39" s="106">
        <v>40.677289671716167</v>
      </c>
      <c r="R39" s="96">
        <v>4.0890740653933761</v>
      </c>
      <c r="S39" s="97">
        <v>153</v>
      </c>
      <c r="T39" s="696">
        <v>44.20446469303203</v>
      </c>
      <c r="U39" s="96">
        <v>4.182784697507917</v>
      </c>
      <c r="V39" s="97">
        <v>155</v>
      </c>
      <c r="W39" s="696">
        <v>17.62062749989088</v>
      </c>
      <c r="X39" s="96">
        <v>3.3405312217638108</v>
      </c>
      <c r="Y39" s="97">
        <v>152</v>
      </c>
      <c r="Z39" s="696">
        <v>47.349162037912592</v>
      </c>
      <c r="AA39" s="96">
        <v>4.1622792140491747</v>
      </c>
      <c r="AB39" s="97">
        <v>155</v>
      </c>
      <c r="AC39" s="696">
        <v>23.482312047782589</v>
      </c>
      <c r="AD39" s="96">
        <v>3.652054932973221</v>
      </c>
      <c r="AE39" s="112">
        <v>147</v>
      </c>
    </row>
    <row r="40" spans="1:31" ht="14.5" customHeight="1">
      <c r="A40" s="184" t="s">
        <v>70</v>
      </c>
      <c r="B40" s="691">
        <v>25.938448414020879</v>
      </c>
      <c r="C40" s="94">
        <v>2.9507691303026409</v>
      </c>
      <c r="D40" s="95">
        <v>252</v>
      </c>
      <c r="E40" s="691">
        <v>62.014110979841902</v>
      </c>
      <c r="F40" s="94">
        <v>3.3232001349126108</v>
      </c>
      <c r="G40" s="95">
        <v>248</v>
      </c>
      <c r="H40" s="692">
        <v>13.967165377530669</v>
      </c>
      <c r="I40" s="94">
        <v>2.3683757598132309</v>
      </c>
      <c r="J40" s="95">
        <v>245</v>
      </c>
      <c r="K40" s="107">
        <v>11.100460959475219</v>
      </c>
      <c r="L40" s="94">
        <v>2.0809463494973688</v>
      </c>
      <c r="M40" s="95">
        <v>242</v>
      </c>
      <c r="N40" s="692">
        <v>16.816365375793701</v>
      </c>
      <c r="O40" s="94">
        <v>2.6170072665655</v>
      </c>
      <c r="P40" s="95">
        <v>247</v>
      </c>
      <c r="Q40" s="693">
        <v>32.444700632688459</v>
      </c>
      <c r="R40" s="94">
        <v>3.2585222916302259</v>
      </c>
      <c r="S40" s="95">
        <v>247</v>
      </c>
      <c r="T40" s="692">
        <v>25.776270610991741</v>
      </c>
      <c r="U40" s="94">
        <v>3.079475044235704</v>
      </c>
      <c r="V40" s="95">
        <v>245</v>
      </c>
      <c r="W40" s="691">
        <v>17.377564676234709</v>
      </c>
      <c r="X40" s="94">
        <v>2.5154145353223272</v>
      </c>
      <c r="Y40" s="95">
        <v>246</v>
      </c>
      <c r="Z40" s="692">
        <v>34.782038460872172</v>
      </c>
      <c r="AA40" s="94">
        <v>3.286308867847719</v>
      </c>
      <c r="AB40" s="95">
        <v>247</v>
      </c>
      <c r="AC40" s="692">
        <v>14.94221019115035</v>
      </c>
      <c r="AD40" s="94">
        <v>2.4709331830186798</v>
      </c>
      <c r="AE40" s="111">
        <v>240</v>
      </c>
    </row>
    <row r="41" spans="1:31" ht="14.5" customHeight="1">
      <c r="A41" s="189" t="s">
        <v>71</v>
      </c>
      <c r="B41" s="696">
        <v>18.35775288831266</v>
      </c>
      <c r="C41" s="96">
        <v>3.4824830627905778</v>
      </c>
      <c r="D41" s="97">
        <v>128</v>
      </c>
      <c r="E41" s="696">
        <v>54.107968597775759</v>
      </c>
      <c r="F41" s="96">
        <v>4.7108725834010237</v>
      </c>
      <c r="G41" s="97">
        <v>123</v>
      </c>
      <c r="H41" s="696">
        <v>7.0815223318697136</v>
      </c>
      <c r="I41" s="96">
        <v>2.3432368223509861</v>
      </c>
      <c r="J41" s="97">
        <v>125</v>
      </c>
      <c r="K41" s="696">
        <v>7.1584950457590057</v>
      </c>
      <c r="L41" s="96">
        <v>2.2662990453932159</v>
      </c>
      <c r="M41" s="97">
        <v>124</v>
      </c>
      <c r="N41" s="696">
        <v>16.948521496236591</v>
      </c>
      <c r="O41" s="96">
        <v>3.690449084292911</v>
      </c>
      <c r="P41" s="97">
        <v>127</v>
      </c>
      <c r="Q41" s="696">
        <v>32.874505773420118</v>
      </c>
      <c r="R41" s="96">
        <v>4.4951442978323302</v>
      </c>
      <c r="S41" s="97">
        <v>127</v>
      </c>
      <c r="T41" s="696">
        <v>27.101711952202599</v>
      </c>
      <c r="U41" s="96">
        <v>4.1604032467356182</v>
      </c>
      <c r="V41" s="97">
        <v>130</v>
      </c>
      <c r="W41" s="696">
        <v>30.451887765656839</v>
      </c>
      <c r="X41" s="96">
        <v>4.2088686091644556</v>
      </c>
      <c r="Y41" s="97">
        <v>130</v>
      </c>
      <c r="Z41" s="696">
        <v>33.614034615071901</v>
      </c>
      <c r="AA41" s="96">
        <v>4.2854656530966304</v>
      </c>
      <c r="AB41" s="97">
        <v>129</v>
      </c>
      <c r="AC41" s="696">
        <v>18.459485381733419</v>
      </c>
      <c r="AD41" s="96">
        <v>3.7794745527616729</v>
      </c>
      <c r="AE41" s="112">
        <v>126</v>
      </c>
    </row>
    <row r="42" spans="1:31" ht="14.5" customHeight="1">
      <c r="A42" s="184" t="s">
        <v>72</v>
      </c>
      <c r="B42" s="691">
        <v>18.856972405077229</v>
      </c>
      <c r="C42" s="94">
        <v>2.489398179276856</v>
      </c>
      <c r="D42" s="95">
        <v>251</v>
      </c>
      <c r="E42" s="107">
        <v>71.071240845127164</v>
      </c>
      <c r="F42" s="94">
        <v>2.968379325933411</v>
      </c>
      <c r="G42" s="95">
        <v>254</v>
      </c>
      <c r="H42" s="692">
        <v>9.1526038017494766</v>
      </c>
      <c r="I42" s="94">
        <v>1.8917057018649071</v>
      </c>
      <c r="J42" s="95">
        <v>247</v>
      </c>
      <c r="K42" s="692">
        <v>7.2375956348366479</v>
      </c>
      <c r="L42" s="94">
        <v>1.6666826298427719</v>
      </c>
      <c r="M42" s="95">
        <v>249</v>
      </c>
      <c r="N42" s="692">
        <v>9.4193667560741705</v>
      </c>
      <c r="O42" s="94">
        <v>1.850136809676626</v>
      </c>
      <c r="P42" s="95">
        <v>248</v>
      </c>
      <c r="Q42" s="692">
        <v>24.435114810975421</v>
      </c>
      <c r="R42" s="94">
        <v>2.8624222937254009</v>
      </c>
      <c r="S42" s="95">
        <v>252</v>
      </c>
      <c r="T42" s="692">
        <v>23.413385284622311</v>
      </c>
      <c r="U42" s="94">
        <v>2.8953162401035542</v>
      </c>
      <c r="V42" s="95">
        <v>249</v>
      </c>
      <c r="W42" s="692">
        <v>20.22859426579631</v>
      </c>
      <c r="X42" s="94">
        <v>2.7336548716625062</v>
      </c>
      <c r="Y42" s="95">
        <v>249</v>
      </c>
      <c r="Z42" s="692">
        <v>38.85208211887565</v>
      </c>
      <c r="AA42" s="94">
        <v>3.2991744541627099</v>
      </c>
      <c r="AB42" s="95">
        <v>250</v>
      </c>
      <c r="AC42" s="692">
        <v>14.32882619709267</v>
      </c>
      <c r="AD42" s="94">
        <v>2.423640441331838</v>
      </c>
      <c r="AE42" s="111">
        <v>245</v>
      </c>
    </row>
    <row r="43" spans="1:31" ht="14.5" customHeight="1">
      <c r="A43" s="189" t="s">
        <v>73</v>
      </c>
      <c r="B43" s="695">
        <v>25.287527986068749</v>
      </c>
      <c r="C43" s="96">
        <v>3.1596927273890252</v>
      </c>
      <c r="D43" s="97">
        <v>205</v>
      </c>
      <c r="E43" s="696">
        <v>56.051315180406803</v>
      </c>
      <c r="F43" s="96">
        <v>3.66753491031323</v>
      </c>
      <c r="G43" s="97">
        <v>196</v>
      </c>
      <c r="H43" s="696">
        <v>12.21508513817575</v>
      </c>
      <c r="I43" s="96">
        <v>2.4111261558102459</v>
      </c>
      <c r="J43" s="97">
        <v>200</v>
      </c>
      <c r="K43" s="695">
        <v>13.765848697780839</v>
      </c>
      <c r="L43" s="96">
        <v>2.6158304273394459</v>
      </c>
      <c r="M43" s="97">
        <v>196</v>
      </c>
      <c r="N43" s="696">
        <v>23.09418531412426</v>
      </c>
      <c r="O43" s="96">
        <v>3.092980104534532</v>
      </c>
      <c r="P43" s="97">
        <v>202</v>
      </c>
      <c r="Q43" s="694">
        <v>40.599591854187373</v>
      </c>
      <c r="R43" s="96">
        <v>3.602132200848831</v>
      </c>
      <c r="S43" s="97">
        <v>200</v>
      </c>
      <c r="T43" s="696">
        <v>25.956284326327872</v>
      </c>
      <c r="U43" s="96">
        <v>3.1855263279035668</v>
      </c>
      <c r="V43" s="97">
        <v>203</v>
      </c>
      <c r="W43" s="696">
        <v>20.912979045558298</v>
      </c>
      <c r="X43" s="96">
        <v>2.963869602989325</v>
      </c>
      <c r="Y43" s="97">
        <v>203</v>
      </c>
      <c r="Z43" s="696">
        <v>34.68764816902835</v>
      </c>
      <c r="AA43" s="96">
        <v>3.4626087643065522</v>
      </c>
      <c r="AB43" s="97">
        <v>204</v>
      </c>
      <c r="AC43" s="106">
        <v>27.28931201545727</v>
      </c>
      <c r="AD43" s="96">
        <v>3.281715542088198</v>
      </c>
      <c r="AE43" s="112">
        <v>201</v>
      </c>
    </row>
    <row r="44" spans="1:31" ht="14.5" customHeight="1">
      <c r="A44" s="184" t="s">
        <v>74</v>
      </c>
      <c r="B44" s="691">
        <v>34.071877254011397</v>
      </c>
      <c r="C44" s="94">
        <v>3.704421773874313</v>
      </c>
      <c r="D44" s="95">
        <v>187</v>
      </c>
      <c r="E44" s="692">
        <v>56.641046152991137</v>
      </c>
      <c r="F44" s="94">
        <v>3.958456809131436</v>
      </c>
      <c r="G44" s="95">
        <v>178</v>
      </c>
      <c r="H44" s="692">
        <v>7.1114975798130562</v>
      </c>
      <c r="I44" s="94">
        <v>1.924522550220533</v>
      </c>
      <c r="J44" s="95">
        <v>183</v>
      </c>
      <c r="K44" s="691">
        <v>9.9970053833448898</v>
      </c>
      <c r="L44" s="94">
        <v>2.2615353093561792</v>
      </c>
      <c r="M44" s="95">
        <v>183</v>
      </c>
      <c r="N44" s="692">
        <v>19.108824971167781</v>
      </c>
      <c r="O44" s="94">
        <v>3.0843321025803898</v>
      </c>
      <c r="P44" s="95">
        <v>183</v>
      </c>
      <c r="Q44" s="692">
        <v>30.409275508373501</v>
      </c>
      <c r="R44" s="94">
        <v>3.5455193536474909</v>
      </c>
      <c r="S44" s="95">
        <v>186</v>
      </c>
      <c r="T44" s="692">
        <v>20.808846319240939</v>
      </c>
      <c r="U44" s="94">
        <v>3.1763916396314622</v>
      </c>
      <c r="V44" s="95">
        <v>184</v>
      </c>
      <c r="W44" s="692">
        <v>31.13967214618398</v>
      </c>
      <c r="X44" s="94">
        <v>3.6555670446541479</v>
      </c>
      <c r="Y44" s="95">
        <v>188</v>
      </c>
      <c r="Z44" s="692">
        <v>31.01144383576445</v>
      </c>
      <c r="AA44" s="94">
        <v>3.6673017745088701</v>
      </c>
      <c r="AB44" s="95">
        <v>182</v>
      </c>
      <c r="AC44" s="692">
        <v>15.40029155293008</v>
      </c>
      <c r="AD44" s="94">
        <v>2.9555970423426512</v>
      </c>
      <c r="AE44" s="111">
        <v>176</v>
      </c>
    </row>
    <row r="45" spans="1:31" ht="14.5" customHeight="1">
      <c r="A45" s="189" t="s">
        <v>75</v>
      </c>
      <c r="B45" s="696">
        <v>32.772411899035689</v>
      </c>
      <c r="C45" s="96">
        <v>5.2580327427592826</v>
      </c>
      <c r="D45" s="97">
        <v>84</v>
      </c>
      <c r="E45" s="696">
        <v>64.307149463643512</v>
      </c>
      <c r="F45" s="96">
        <v>5.3591724373845757</v>
      </c>
      <c r="G45" s="97">
        <v>83</v>
      </c>
      <c r="H45" s="696">
        <v>7.0344771880329251</v>
      </c>
      <c r="I45" s="96">
        <v>3.0444282036055239</v>
      </c>
      <c r="J45" s="97">
        <v>82</v>
      </c>
      <c r="K45" s="696">
        <v>10.311867506228021</v>
      </c>
      <c r="L45" s="96">
        <v>3.364215227253299</v>
      </c>
      <c r="M45" s="97">
        <v>82</v>
      </c>
      <c r="N45" s="696">
        <v>26.641793211270301</v>
      </c>
      <c r="O45" s="96">
        <v>4.9135792154821782</v>
      </c>
      <c r="P45" s="97">
        <v>85</v>
      </c>
      <c r="Q45" s="696">
        <v>21.03874868381158</v>
      </c>
      <c r="R45" s="96">
        <v>4.6547785036418334</v>
      </c>
      <c r="S45" s="97">
        <v>82</v>
      </c>
      <c r="T45" s="106">
        <v>31.0226475062864</v>
      </c>
      <c r="U45" s="96">
        <v>5.1298309033578144</v>
      </c>
      <c r="V45" s="97">
        <v>83</v>
      </c>
      <c r="W45" s="694">
        <v>16.326861764121841</v>
      </c>
      <c r="X45" s="96">
        <v>4.0412935851886838</v>
      </c>
      <c r="Y45" s="97">
        <v>84</v>
      </c>
      <c r="Z45" s="696">
        <v>33.576467188571968</v>
      </c>
      <c r="AA45" s="96">
        <v>5.4063565230822519</v>
      </c>
      <c r="AB45" s="97">
        <v>84</v>
      </c>
      <c r="AC45" s="696">
        <v>19.112553712524761</v>
      </c>
      <c r="AD45" s="96">
        <v>4.374601521846742</v>
      </c>
      <c r="AE45" s="112">
        <v>81</v>
      </c>
    </row>
    <row r="46" spans="1:31" ht="14.5" customHeight="1">
      <c r="A46" s="184" t="s">
        <v>76</v>
      </c>
      <c r="B46" s="693">
        <v>38.992504343050989</v>
      </c>
      <c r="C46" s="94">
        <v>3.7827127891761201</v>
      </c>
      <c r="D46" s="95">
        <v>182</v>
      </c>
      <c r="E46" s="691">
        <v>46.630238718028423</v>
      </c>
      <c r="F46" s="94">
        <v>3.8593007864137192</v>
      </c>
      <c r="G46" s="95">
        <v>182</v>
      </c>
      <c r="H46" s="692">
        <v>6.8028310464128783</v>
      </c>
      <c r="I46" s="94">
        <v>2.1044304877971629</v>
      </c>
      <c r="J46" s="95">
        <v>176</v>
      </c>
      <c r="K46" s="692">
        <v>5.8363278691881124</v>
      </c>
      <c r="L46" s="94">
        <v>1.788253660436089</v>
      </c>
      <c r="M46" s="95">
        <v>177</v>
      </c>
      <c r="N46" s="692">
        <v>14.46296647123552</v>
      </c>
      <c r="O46" s="94">
        <v>2.798622891910771</v>
      </c>
      <c r="P46" s="95">
        <v>176</v>
      </c>
      <c r="Q46" s="692">
        <v>23.620007466386479</v>
      </c>
      <c r="R46" s="94">
        <v>3.2978865599644949</v>
      </c>
      <c r="S46" s="95">
        <v>181</v>
      </c>
      <c r="T46" s="107">
        <v>27.726607729466298</v>
      </c>
      <c r="U46" s="94">
        <v>3.6009371436009618</v>
      </c>
      <c r="V46" s="95">
        <v>179</v>
      </c>
      <c r="W46" s="692">
        <v>29.752187427287581</v>
      </c>
      <c r="X46" s="94">
        <v>3.5158633304518592</v>
      </c>
      <c r="Y46" s="95">
        <v>184</v>
      </c>
      <c r="Z46" s="692">
        <v>38.159731697634989</v>
      </c>
      <c r="AA46" s="94">
        <v>3.8643462943389371</v>
      </c>
      <c r="AB46" s="95">
        <v>178</v>
      </c>
      <c r="AC46" s="693">
        <v>27.164627139992469</v>
      </c>
      <c r="AD46" s="94">
        <v>3.5267298187205638</v>
      </c>
      <c r="AE46" s="111">
        <v>178</v>
      </c>
    </row>
    <row r="47" spans="1:31" ht="14.5" customHeight="1">
      <c r="A47" s="189" t="s">
        <v>77</v>
      </c>
      <c r="B47" s="696">
        <v>23.877095716359289</v>
      </c>
      <c r="C47" s="96">
        <v>3.313885049836288</v>
      </c>
      <c r="D47" s="97">
        <v>182</v>
      </c>
      <c r="E47" s="696">
        <v>47.337390186866998</v>
      </c>
      <c r="F47" s="96">
        <v>3.978319899219473</v>
      </c>
      <c r="G47" s="97">
        <v>175</v>
      </c>
      <c r="H47" s="696">
        <v>8.4938373086380103</v>
      </c>
      <c r="I47" s="96">
        <v>2.2391071118415091</v>
      </c>
      <c r="J47" s="97">
        <v>174</v>
      </c>
      <c r="K47" s="696">
        <v>4.0684984916435658</v>
      </c>
      <c r="L47" s="96">
        <v>1.4947607929343281</v>
      </c>
      <c r="M47" s="97">
        <v>177</v>
      </c>
      <c r="N47" s="696">
        <v>18.218096392243488</v>
      </c>
      <c r="O47" s="96">
        <v>3.048777793959661</v>
      </c>
      <c r="P47" s="97">
        <v>176</v>
      </c>
      <c r="Q47" s="696">
        <v>23.991887257238851</v>
      </c>
      <c r="R47" s="96">
        <v>3.502394836258294</v>
      </c>
      <c r="S47" s="97">
        <v>176</v>
      </c>
      <c r="T47" s="696">
        <v>24.725703506028029</v>
      </c>
      <c r="U47" s="96">
        <v>3.479215831471318</v>
      </c>
      <c r="V47" s="97">
        <v>176</v>
      </c>
      <c r="W47" s="694">
        <v>26.835927264060821</v>
      </c>
      <c r="X47" s="96">
        <v>3.4284409743310831</v>
      </c>
      <c r="Y47" s="97">
        <v>181</v>
      </c>
      <c r="Z47" s="696">
        <v>35.27557451724465</v>
      </c>
      <c r="AA47" s="96">
        <v>3.7988552042074279</v>
      </c>
      <c r="AB47" s="97">
        <v>178</v>
      </c>
      <c r="AC47" s="696">
        <v>17.299228706928769</v>
      </c>
      <c r="AD47" s="96">
        <v>3.0392982500379748</v>
      </c>
      <c r="AE47" s="112">
        <v>171</v>
      </c>
    </row>
    <row r="48" spans="1:31" ht="14.5" customHeight="1">
      <c r="A48" s="184" t="s">
        <v>78</v>
      </c>
      <c r="B48" s="691">
        <v>17.18966588751022</v>
      </c>
      <c r="C48" s="94">
        <v>2.423446447485897</v>
      </c>
      <c r="D48" s="95">
        <v>267</v>
      </c>
      <c r="E48" s="691">
        <v>60.137320912918291</v>
      </c>
      <c r="F48" s="94">
        <v>3.173284035869409</v>
      </c>
      <c r="G48" s="95">
        <v>266</v>
      </c>
      <c r="H48" s="691">
        <v>10.950936310188951</v>
      </c>
      <c r="I48" s="94">
        <v>2.048765813661475</v>
      </c>
      <c r="J48" s="95">
        <v>259</v>
      </c>
      <c r="K48" s="693">
        <v>9.666063089741872</v>
      </c>
      <c r="L48" s="94">
        <v>1.9102070096189361</v>
      </c>
      <c r="M48" s="95">
        <v>256</v>
      </c>
      <c r="N48" s="692">
        <v>22.552398799432851</v>
      </c>
      <c r="O48" s="94">
        <v>2.637756332188733</v>
      </c>
      <c r="P48" s="95">
        <v>263</v>
      </c>
      <c r="Q48" s="693">
        <v>37.877207304383788</v>
      </c>
      <c r="R48" s="94">
        <v>3.073997769304174</v>
      </c>
      <c r="S48" s="95">
        <v>268</v>
      </c>
      <c r="T48" s="692">
        <v>28.745304415973429</v>
      </c>
      <c r="U48" s="94">
        <v>2.9409373671840529</v>
      </c>
      <c r="V48" s="95">
        <v>265</v>
      </c>
      <c r="W48" s="692">
        <v>15.611564781638119</v>
      </c>
      <c r="X48" s="94">
        <v>2.3354946873258138</v>
      </c>
      <c r="Y48" s="95">
        <v>262</v>
      </c>
      <c r="Z48" s="692">
        <v>41.869434584015167</v>
      </c>
      <c r="AA48" s="94">
        <v>3.225179857935812</v>
      </c>
      <c r="AB48" s="95">
        <v>263</v>
      </c>
      <c r="AC48" s="692">
        <v>20.188745682070749</v>
      </c>
      <c r="AD48" s="94">
        <v>2.700645730126138</v>
      </c>
      <c r="AE48" s="111">
        <v>254</v>
      </c>
    </row>
    <row r="49" spans="1:31" ht="14.5" customHeight="1" thickBot="1">
      <c r="A49" s="194" t="s">
        <v>79</v>
      </c>
      <c r="B49" s="698">
        <v>40.853942465434358</v>
      </c>
      <c r="C49" s="98">
        <v>4.1320753673737469</v>
      </c>
      <c r="D49" s="99">
        <v>158</v>
      </c>
      <c r="E49" s="698">
        <v>47.532723367377862</v>
      </c>
      <c r="F49" s="98">
        <v>4.2196840532433706</v>
      </c>
      <c r="G49" s="99">
        <v>155</v>
      </c>
      <c r="H49" s="698">
        <v>8.5315662146803533</v>
      </c>
      <c r="I49" s="98">
        <v>2.325489510614227</v>
      </c>
      <c r="J49" s="99">
        <v>155</v>
      </c>
      <c r="K49" s="699">
        <v>2.2655281878502529</v>
      </c>
      <c r="L49" s="98">
        <v>1.296449525534813</v>
      </c>
      <c r="M49" s="99">
        <v>156</v>
      </c>
      <c r="N49" s="698">
        <v>16.43176069277348</v>
      </c>
      <c r="O49" s="98">
        <v>3.0604480116070771</v>
      </c>
      <c r="P49" s="99">
        <v>153</v>
      </c>
      <c r="Q49" s="698">
        <v>22.103879107349769</v>
      </c>
      <c r="R49" s="98">
        <v>3.3583074216154052</v>
      </c>
      <c r="S49" s="99">
        <v>159</v>
      </c>
      <c r="T49" s="699">
        <v>22.648902562270091</v>
      </c>
      <c r="U49" s="98">
        <v>3.530355372774729</v>
      </c>
      <c r="V49" s="99">
        <v>157</v>
      </c>
      <c r="W49" s="697">
        <v>26.48400934720053</v>
      </c>
      <c r="X49" s="98">
        <v>3.7511409303601062</v>
      </c>
      <c r="Y49" s="99">
        <v>157</v>
      </c>
      <c r="Z49" s="698">
        <v>29.125170253659491</v>
      </c>
      <c r="AA49" s="98">
        <v>3.7900063235046169</v>
      </c>
      <c r="AB49" s="99">
        <v>152</v>
      </c>
      <c r="AC49" s="698">
        <v>14.43276267639601</v>
      </c>
      <c r="AD49" s="98">
        <v>3.1421840453804459</v>
      </c>
      <c r="AE49" s="113">
        <v>154</v>
      </c>
    </row>
    <row r="50" spans="1:31" ht="14.5" customHeight="1">
      <c r="A50" s="199" t="s">
        <v>80</v>
      </c>
      <c r="B50" s="708">
        <v>23.97367265710437</v>
      </c>
      <c r="C50" s="100">
        <v>1.2672933234475261</v>
      </c>
      <c r="D50" s="101">
        <v>1866</v>
      </c>
      <c r="E50" s="701">
        <v>62.596136356133208</v>
      </c>
      <c r="F50" s="100">
        <v>1.4416547451702471</v>
      </c>
      <c r="G50" s="101">
        <v>1827</v>
      </c>
      <c r="H50" s="708">
        <v>11.93839994995415</v>
      </c>
      <c r="I50" s="100">
        <v>0.99657507437988613</v>
      </c>
      <c r="J50" s="101">
        <v>1823</v>
      </c>
      <c r="K50" s="701">
        <v>10.374451001324459</v>
      </c>
      <c r="L50" s="100">
        <v>0.96275848728873026</v>
      </c>
      <c r="M50" s="101">
        <v>1813</v>
      </c>
      <c r="N50" s="702">
        <v>19.260753092434548</v>
      </c>
      <c r="O50" s="100">
        <v>1.2052079504432609</v>
      </c>
      <c r="P50" s="101">
        <v>1837</v>
      </c>
      <c r="Q50" s="701">
        <v>32.857179732322287</v>
      </c>
      <c r="R50" s="100">
        <v>1.410510715998162</v>
      </c>
      <c r="S50" s="101">
        <v>1848</v>
      </c>
      <c r="T50" s="708">
        <v>26.645897414135341</v>
      </c>
      <c r="U50" s="100">
        <v>1.3152897806766279</v>
      </c>
      <c r="V50" s="101">
        <v>1845</v>
      </c>
      <c r="W50" s="708">
        <v>19.08394656732403</v>
      </c>
      <c r="X50" s="100">
        <v>1.151783238371064</v>
      </c>
      <c r="Y50" s="101">
        <v>1843</v>
      </c>
      <c r="Z50" s="708">
        <v>38.375702174580553</v>
      </c>
      <c r="AA50" s="100">
        <v>1.4596117823951089</v>
      </c>
      <c r="AB50" s="101">
        <v>1849</v>
      </c>
      <c r="AC50" s="701">
        <v>21.42638227186222</v>
      </c>
      <c r="AD50" s="100">
        <v>1.2865750142135739</v>
      </c>
      <c r="AE50" s="179">
        <v>1796</v>
      </c>
    </row>
    <row r="51" spans="1:31" ht="14.5" customHeight="1">
      <c r="A51" s="199" t="s">
        <v>81</v>
      </c>
      <c r="B51" s="702">
        <v>29.424959912333929</v>
      </c>
      <c r="C51" s="100">
        <v>1.585518764191898</v>
      </c>
      <c r="D51" s="101">
        <v>1050</v>
      </c>
      <c r="E51" s="702">
        <v>53.470958657444982</v>
      </c>
      <c r="F51" s="100">
        <v>1.7366313192494489</v>
      </c>
      <c r="G51" s="101">
        <v>1021</v>
      </c>
      <c r="H51" s="702">
        <v>9.1622630301216077</v>
      </c>
      <c r="I51" s="100">
        <v>1.050941660901066</v>
      </c>
      <c r="J51" s="101">
        <v>1014</v>
      </c>
      <c r="K51" s="702">
        <v>8.5138946077305846</v>
      </c>
      <c r="L51" s="100">
        <v>1.027724154238308</v>
      </c>
      <c r="M51" s="101">
        <v>1023</v>
      </c>
      <c r="N51" s="702">
        <v>20.09114974469912</v>
      </c>
      <c r="O51" s="100">
        <v>1.4316254374008619</v>
      </c>
      <c r="P51" s="101">
        <v>1022</v>
      </c>
      <c r="Q51" s="701">
        <v>30.79073422909596</v>
      </c>
      <c r="R51" s="100">
        <v>1.6310988736536089</v>
      </c>
      <c r="S51" s="101">
        <v>1038</v>
      </c>
      <c r="T51" s="701">
        <v>28.97055331174403</v>
      </c>
      <c r="U51" s="100">
        <v>1.6159638896697319</v>
      </c>
      <c r="V51" s="101">
        <v>1034</v>
      </c>
      <c r="W51" s="708">
        <v>24.852147868101611</v>
      </c>
      <c r="X51" s="100">
        <v>1.469809513175329</v>
      </c>
      <c r="Y51" s="101">
        <v>1051</v>
      </c>
      <c r="Z51" s="708">
        <v>39.586884202774101</v>
      </c>
      <c r="AA51" s="100">
        <v>1.7256019788289729</v>
      </c>
      <c r="AB51" s="101">
        <v>1033</v>
      </c>
      <c r="AC51" s="108">
        <v>20.58155078846384</v>
      </c>
      <c r="AD51" s="100">
        <v>1.458418761566</v>
      </c>
      <c r="AE51" s="179">
        <v>1013</v>
      </c>
    </row>
    <row r="52" spans="1:31" ht="14.5" customHeight="1">
      <c r="A52" s="204" t="s">
        <v>82</v>
      </c>
      <c r="B52" s="978">
        <v>24.856570121780731</v>
      </c>
      <c r="C52" s="114">
        <v>1.0929837374366109</v>
      </c>
      <c r="D52" s="110">
        <v>2916</v>
      </c>
      <c r="E52" s="974">
        <v>61.12446487934249</v>
      </c>
      <c r="F52" s="114">
        <v>1.242120846013189</v>
      </c>
      <c r="G52" s="110">
        <v>2848</v>
      </c>
      <c r="H52" s="978">
        <v>11.495390678791299</v>
      </c>
      <c r="I52" s="114">
        <v>0.85423188309869702</v>
      </c>
      <c r="J52" s="110">
        <v>2837</v>
      </c>
      <c r="K52" s="974">
        <v>10.07226266292451</v>
      </c>
      <c r="L52" s="114">
        <v>0.82361163008353588</v>
      </c>
      <c r="M52" s="110">
        <v>2836</v>
      </c>
      <c r="N52" s="975">
        <v>19.394180869992692</v>
      </c>
      <c r="O52" s="114">
        <v>1.037361526147466</v>
      </c>
      <c r="P52" s="110">
        <v>2859</v>
      </c>
      <c r="Q52" s="974">
        <v>32.523597852820387</v>
      </c>
      <c r="R52" s="114">
        <v>1.2117656887095509</v>
      </c>
      <c r="S52" s="110">
        <v>2886</v>
      </c>
      <c r="T52" s="974">
        <v>27.019673081576212</v>
      </c>
      <c r="U52" s="114">
        <v>1.1340477754764819</v>
      </c>
      <c r="V52" s="110">
        <v>2879</v>
      </c>
      <c r="W52" s="978">
        <v>20.023046562257498</v>
      </c>
      <c r="X52" s="114">
        <v>0.99394896311236636</v>
      </c>
      <c r="Y52" s="110">
        <v>2894</v>
      </c>
      <c r="Z52" s="978">
        <v>38.569386182036347</v>
      </c>
      <c r="AA52" s="114">
        <v>1.2567948912006259</v>
      </c>
      <c r="AB52" s="110">
        <v>2882</v>
      </c>
      <c r="AC52" s="974">
        <v>21.289885705536609</v>
      </c>
      <c r="AD52" s="114">
        <v>1.104178669141209</v>
      </c>
      <c r="AE52" s="115">
        <v>2809</v>
      </c>
    </row>
    <row r="53" spans="1:31" ht="14.5" customHeight="1">
      <c r="A53" s="1234" t="s">
        <v>242</v>
      </c>
      <c r="B53" s="1235"/>
      <c r="C53" s="1235"/>
      <c r="D53" s="1235"/>
      <c r="E53" s="1235"/>
      <c r="F53" s="1235"/>
      <c r="G53" s="1235"/>
      <c r="H53" s="1235"/>
      <c r="I53" s="1235"/>
      <c r="J53" s="1235"/>
      <c r="K53" s="1235"/>
      <c r="L53" s="1235"/>
      <c r="M53" s="1235"/>
      <c r="N53" s="1235"/>
      <c r="O53" s="1235"/>
      <c r="P53" s="1235"/>
      <c r="Q53" s="1235"/>
      <c r="R53" s="1235"/>
      <c r="S53" s="1235"/>
      <c r="T53" s="1235"/>
      <c r="U53" s="1235"/>
      <c r="V53" s="1235"/>
      <c r="W53" s="1235"/>
      <c r="X53" s="1235"/>
      <c r="Y53" s="1235"/>
      <c r="Z53" s="1235"/>
      <c r="AA53" s="1235"/>
      <c r="AB53" s="1235"/>
      <c r="AC53" s="1235"/>
      <c r="AD53" s="1235"/>
      <c r="AE53" s="1235"/>
    </row>
    <row r="54" spans="1:31" ht="14.5" customHeight="1">
      <c r="A54" s="1234" t="s">
        <v>601</v>
      </c>
      <c r="B54" s="1235"/>
      <c r="C54" s="1235"/>
      <c r="D54" s="1235"/>
      <c r="E54" s="1235"/>
      <c r="F54" s="1235"/>
      <c r="G54" s="1235"/>
      <c r="H54" s="1235"/>
      <c r="I54" s="1235"/>
      <c r="J54" s="1235"/>
      <c r="K54" s="1235"/>
      <c r="L54" s="1235"/>
      <c r="M54" s="1235"/>
      <c r="N54" s="1235"/>
      <c r="O54" s="1235"/>
      <c r="P54" s="1235"/>
      <c r="Q54" s="1235"/>
      <c r="R54" s="1235"/>
      <c r="S54" s="1235"/>
      <c r="T54" s="1235"/>
      <c r="U54" s="1235"/>
      <c r="V54" s="1235"/>
      <c r="W54" s="1235"/>
      <c r="X54" s="1235"/>
      <c r="Y54" s="1235"/>
      <c r="Z54" s="1235"/>
      <c r="AA54" s="1235"/>
      <c r="AB54" s="1235"/>
      <c r="AC54" s="1235"/>
      <c r="AD54" s="1235"/>
      <c r="AE54" s="1235"/>
    </row>
    <row r="55" spans="1:31" ht="14.5" customHeight="1">
      <c r="A55" s="1234" t="s">
        <v>578</v>
      </c>
      <c r="B55" s="1235"/>
      <c r="C55" s="1235"/>
      <c r="D55" s="1235"/>
      <c r="E55" s="1235"/>
      <c r="F55" s="1235"/>
      <c r="G55" s="1235"/>
      <c r="H55" s="1235"/>
      <c r="I55" s="1235"/>
      <c r="J55" s="1235"/>
      <c r="K55" s="1235"/>
      <c r="L55" s="1235"/>
      <c r="M55" s="1235"/>
      <c r="N55" s="1235"/>
      <c r="O55" s="1235"/>
      <c r="P55" s="1235"/>
      <c r="Q55" s="1235"/>
      <c r="R55" s="1235"/>
      <c r="S55" s="1235"/>
      <c r="T55" s="1235"/>
      <c r="U55" s="1235"/>
      <c r="V55" s="1235"/>
      <c r="W55" s="1235"/>
      <c r="X55" s="1235"/>
      <c r="Y55" s="1235"/>
      <c r="Z55" s="1235"/>
      <c r="AA55" s="1235"/>
      <c r="AB55" s="1235"/>
      <c r="AC55" s="1235"/>
      <c r="AD55" s="1235"/>
      <c r="AE55" s="1235"/>
    </row>
    <row r="57" spans="1:31" ht="25" customHeight="1">
      <c r="A57" s="1231">
        <v>2022</v>
      </c>
      <c r="B57" s="1231"/>
      <c r="C57" s="1231"/>
      <c r="D57" s="1231"/>
      <c r="E57" s="1231"/>
      <c r="F57" s="1231"/>
      <c r="G57" s="1231"/>
      <c r="H57" s="1231"/>
      <c r="I57" s="1231"/>
      <c r="J57" s="1231"/>
      <c r="K57" s="1231"/>
      <c r="L57" s="1231"/>
      <c r="M57" s="1231"/>
      <c r="N57" s="1231"/>
      <c r="O57" s="1231"/>
      <c r="P57" s="1231"/>
      <c r="Q57" s="1231"/>
      <c r="R57" s="1231"/>
      <c r="S57" s="1231"/>
      <c r="T57" s="1231"/>
      <c r="U57" s="1231"/>
      <c r="V57" s="1231"/>
      <c r="W57" s="1231"/>
      <c r="X57" s="1231"/>
      <c r="Y57" s="1231"/>
      <c r="Z57" s="1231"/>
      <c r="AA57" s="1231"/>
      <c r="AB57" s="1231"/>
      <c r="AC57" s="1231"/>
      <c r="AD57" s="1231"/>
      <c r="AE57" s="1231"/>
    </row>
    <row r="58" spans="1:31" ht="14.5" customHeight="1">
      <c r="A58" s="183"/>
    </row>
    <row r="59" spans="1:31" ht="28.5" customHeight="1">
      <c r="A59" s="1240" t="s">
        <v>846</v>
      </c>
      <c r="B59" s="1240"/>
      <c r="C59" s="1240"/>
      <c r="D59" s="1240"/>
    </row>
    <row r="60" spans="1:31" ht="14.5" customHeight="1" thickBot="1">
      <c r="A60" s="1229" t="s">
        <v>273</v>
      </c>
      <c r="B60" s="1226" t="s">
        <v>439</v>
      </c>
      <c r="C60" s="1226" t="s">
        <v>229</v>
      </c>
      <c r="D60" s="1227" t="s">
        <v>229</v>
      </c>
    </row>
    <row r="61" spans="1:31" ht="14.5" customHeight="1" thickBot="1">
      <c r="A61" s="1230" t="s">
        <v>273</v>
      </c>
      <c r="B61" s="59" t="s">
        <v>92</v>
      </c>
      <c r="C61" s="59" t="s">
        <v>62</v>
      </c>
      <c r="D61" s="59" t="s">
        <v>63</v>
      </c>
    </row>
    <row r="62" spans="1:31" ht="14.5" customHeight="1">
      <c r="A62" s="184" t="s">
        <v>64</v>
      </c>
      <c r="B62" s="212">
        <v>33.307872318319092</v>
      </c>
      <c r="C62" s="213">
        <v>2.4653188974497371</v>
      </c>
      <c r="D62" s="215">
        <v>372</v>
      </c>
    </row>
    <row r="63" spans="1:31" ht="14.5" customHeight="1">
      <c r="A63" s="189" t="s">
        <v>65</v>
      </c>
      <c r="B63" s="217">
        <v>37.444622475756148</v>
      </c>
      <c r="C63" s="218">
        <v>2.7074013329781081</v>
      </c>
      <c r="D63" s="220">
        <v>334</v>
      </c>
    </row>
    <row r="64" spans="1:31" ht="14.5" customHeight="1">
      <c r="A64" s="184" t="s">
        <v>66</v>
      </c>
      <c r="B64" s="212">
        <v>30.477519665268051</v>
      </c>
      <c r="C64" s="213">
        <v>2.5056827221074971</v>
      </c>
      <c r="D64" s="215">
        <v>325</v>
      </c>
    </row>
    <row r="65" spans="1:4" ht="14.5" customHeight="1">
      <c r="A65" s="189" t="s">
        <v>67</v>
      </c>
      <c r="B65" s="217">
        <v>36.034166321968087</v>
      </c>
      <c r="C65" s="218">
        <v>2.720330054206531</v>
      </c>
      <c r="D65" s="220">
        <v>275</v>
      </c>
    </row>
    <row r="66" spans="1:4" ht="14.5" customHeight="1">
      <c r="A66" s="184" t="s">
        <v>68</v>
      </c>
      <c r="B66" s="212">
        <v>32.720498324350181</v>
      </c>
      <c r="C66" s="213">
        <v>4.2699051357429587</v>
      </c>
      <c r="D66" s="215">
        <v>104</v>
      </c>
    </row>
    <row r="67" spans="1:4" ht="14.5" customHeight="1">
      <c r="A67" s="189" t="s">
        <v>69</v>
      </c>
      <c r="B67" s="217">
        <v>32.340145504339262</v>
      </c>
      <c r="C67" s="218">
        <v>3.06740449996235</v>
      </c>
      <c r="D67" s="220">
        <v>207</v>
      </c>
    </row>
    <row r="68" spans="1:4" ht="14.5" customHeight="1">
      <c r="A68" s="184" t="s">
        <v>70</v>
      </c>
      <c r="B68" s="420">
        <v>33.032081683396477</v>
      </c>
      <c r="C68" s="213">
        <v>2.629222330681245</v>
      </c>
      <c r="D68" s="215">
        <v>314</v>
      </c>
    </row>
    <row r="69" spans="1:4" ht="14.5" customHeight="1">
      <c r="A69" s="189" t="s">
        <v>71</v>
      </c>
      <c r="B69" s="217">
        <v>50.402052541286658</v>
      </c>
      <c r="C69" s="218">
        <v>3.1845569283535249</v>
      </c>
      <c r="D69" s="220">
        <v>201</v>
      </c>
    </row>
    <row r="70" spans="1:4" ht="14.5" customHeight="1">
      <c r="A70" s="184" t="s">
        <v>72</v>
      </c>
      <c r="B70" s="420">
        <v>33.76403523160819</v>
      </c>
      <c r="C70" s="213">
        <v>2.672372887123319</v>
      </c>
      <c r="D70" s="215">
        <v>324</v>
      </c>
    </row>
    <row r="71" spans="1:4" ht="14.5" customHeight="1">
      <c r="A71" s="189" t="s">
        <v>73</v>
      </c>
      <c r="B71" s="421">
        <v>32.459372074583662</v>
      </c>
      <c r="C71" s="218">
        <v>2.5235075612334881</v>
      </c>
      <c r="D71" s="220">
        <v>349</v>
      </c>
    </row>
    <row r="72" spans="1:4" ht="14.5" customHeight="1">
      <c r="A72" s="184" t="s">
        <v>74</v>
      </c>
      <c r="B72" s="212">
        <v>36.428975960358613</v>
      </c>
      <c r="C72" s="213">
        <v>2.5193231919618282</v>
      </c>
      <c r="D72" s="215">
        <v>335</v>
      </c>
    </row>
    <row r="73" spans="1:4" ht="14.5" customHeight="1">
      <c r="A73" s="189" t="s">
        <v>75</v>
      </c>
      <c r="B73" s="217">
        <v>29.262216223241371</v>
      </c>
      <c r="C73" s="218">
        <v>3.8301935414178718</v>
      </c>
      <c r="D73" s="220">
        <v>114</v>
      </c>
    </row>
    <row r="74" spans="1:4" ht="14.5" customHeight="1">
      <c r="A74" s="184" t="s">
        <v>76</v>
      </c>
      <c r="B74" s="212">
        <v>42.125111460997253</v>
      </c>
      <c r="C74" s="213">
        <v>2.6816815968009191</v>
      </c>
      <c r="D74" s="215">
        <v>307</v>
      </c>
    </row>
    <row r="75" spans="1:4" ht="14.5" customHeight="1">
      <c r="A75" s="189" t="s">
        <v>77</v>
      </c>
      <c r="B75" s="217">
        <v>51.642284329383628</v>
      </c>
      <c r="C75" s="218">
        <v>2.4151718206563921</v>
      </c>
      <c r="D75" s="220">
        <v>341</v>
      </c>
    </row>
    <row r="76" spans="1:4" ht="14.5" customHeight="1">
      <c r="A76" s="184" t="s">
        <v>78</v>
      </c>
      <c r="B76" s="212">
        <v>29.812211701783809</v>
      </c>
      <c r="C76" s="213">
        <v>2.1384026447809181</v>
      </c>
      <c r="D76" s="215">
        <v>404</v>
      </c>
    </row>
    <row r="77" spans="1:4" ht="14.5" customHeight="1" thickBot="1">
      <c r="A77" s="194" t="s">
        <v>79</v>
      </c>
      <c r="B77" s="227">
        <v>41.801960609535612</v>
      </c>
      <c r="C77" s="228">
        <v>2.4260076500486578</v>
      </c>
      <c r="D77" s="230">
        <v>323</v>
      </c>
    </row>
    <row r="78" spans="1:4" ht="14.5" customHeight="1">
      <c r="A78" s="199" t="s">
        <v>80</v>
      </c>
      <c r="B78" s="422">
        <v>33.929736953067582</v>
      </c>
      <c r="C78" s="241">
        <v>1.0536864346814661</v>
      </c>
      <c r="D78" s="243">
        <v>2857</v>
      </c>
    </row>
    <row r="79" spans="1:4" ht="14.5" customHeight="1">
      <c r="A79" s="199" t="s">
        <v>81</v>
      </c>
      <c r="B79" s="240">
        <v>40.123237085327389</v>
      </c>
      <c r="C79" s="241">
        <v>1.1249807371273211</v>
      </c>
      <c r="D79" s="243">
        <v>1772</v>
      </c>
    </row>
    <row r="80" spans="1:4" ht="14.5" customHeight="1">
      <c r="A80" s="204" t="s">
        <v>82</v>
      </c>
      <c r="B80" s="423">
        <v>35.109710663245913</v>
      </c>
      <c r="C80" s="233">
        <v>0.87943174380822886</v>
      </c>
      <c r="D80" s="235">
        <v>4629</v>
      </c>
    </row>
    <row r="81" spans="1:31" ht="26.5" customHeight="1">
      <c r="A81" s="1116" t="s">
        <v>230</v>
      </c>
      <c r="B81" s="1116" t="s">
        <v>84</v>
      </c>
      <c r="C81" s="1116" t="s">
        <v>84</v>
      </c>
      <c r="D81" s="1116" t="s">
        <v>84</v>
      </c>
    </row>
    <row r="82" spans="1:31" ht="35.5" customHeight="1">
      <c r="A82" s="1116" t="s">
        <v>437</v>
      </c>
      <c r="B82" s="1116" t="s">
        <v>85</v>
      </c>
      <c r="C82" s="1116" t="s">
        <v>85</v>
      </c>
      <c r="D82" s="1116" t="s">
        <v>85</v>
      </c>
    </row>
    <row r="83" spans="1:31" ht="36" customHeight="1">
      <c r="A83" s="1116" t="s">
        <v>936</v>
      </c>
      <c r="B83" s="1116" t="s">
        <v>231</v>
      </c>
      <c r="C83" s="1116" t="s">
        <v>231</v>
      </c>
      <c r="D83" s="1116" t="s">
        <v>231</v>
      </c>
    </row>
    <row r="85" spans="1:31" ht="14.5" customHeight="1">
      <c r="A85" s="1189" t="s">
        <v>847</v>
      </c>
      <c r="B85" s="1189"/>
      <c r="C85" s="1189"/>
      <c r="D85" s="1189"/>
      <c r="E85" s="1189"/>
      <c r="F85" s="1189"/>
      <c r="G85" s="1189"/>
      <c r="H85" s="1189"/>
      <c r="I85" s="1189"/>
      <c r="J85" s="1189"/>
      <c r="K85" s="1189"/>
      <c r="L85" s="1189"/>
      <c r="M85" s="1189"/>
      <c r="N85" s="1189"/>
      <c r="O85" s="1189"/>
      <c r="P85" s="1189"/>
      <c r="Q85" s="1189"/>
      <c r="R85" s="1189"/>
      <c r="S85" s="1189"/>
      <c r="T85" s="1189"/>
      <c r="U85" s="1189"/>
      <c r="V85" s="1189"/>
      <c r="W85" s="1189"/>
      <c r="X85" s="1189"/>
      <c r="Y85" s="1189"/>
      <c r="Z85" s="1189"/>
      <c r="AA85" s="1189"/>
      <c r="AB85" s="1189"/>
      <c r="AC85" s="1189"/>
      <c r="AD85" s="1189"/>
      <c r="AE85" s="1189"/>
    </row>
    <row r="86" spans="1:31" ht="57.65" customHeight="1" thickBot="1">
      <c r="A86" s="1229" t="s">
        <v>273</v>
      </c>
      <c r="B86" s="1226" t="s">
        <v>440</v>
      </c>
      <c r="C86" s="1226" t="s">
        <v>232</v>
      </c>
      <c r="D86" s="1226" t="s">
        <v>232</v>
      </c>
      <c r="E86" s="1226" t="s">
        <v>441</v>
      </c>
      <c r="F86" s="1226" t="s">
        <v>233</v>
      </c>
      <c r="G86" s="1226" t="s">
        <v>233</v>
      </c>
      <c r="H86" s="1226" t="s">
        <v>442</v>
      </c>
      <c r="I86" s="1226" t="s">
        <v>234</v>
      </c>
      <c r="J86" s="1226" t="s">
        <v>234</v>
      </c>
      <c r="K86" s="1226" t="s">
        <v>443</v>
      </c>
      <c r="L86" s="1226" t="s">
        <v>235</v>
      </c>
      <c r="M86" s="1226" t="s">
        <v>235</v>
      </c>
      <c r="N86" s="1226" t="s">
        <v>444</v>
      </c>
      <c r="O86" s="1226" t="s">
        <v>236</v>
      </c>
      <c r="P86" s="1226" t="s">
        <v>236</v>
      </c>
      <c r="Q86" s="1226" t="s">
        <v>445</v>
      </c>
      <c r="R86" s="1226" t="s">
        <v>237</v>
      </c>
      <c r="S86" s="1226" t="s">
        <v>237</v>
      </c>
      <c r="T86" s="1226" t="s">
        <v>446</v>
      </c>
      <c r="U86" s="1226" t="s">
        <v>238</v>
      </c>
      <c r="V86" s="1226" t="s">
        <v>238</v>
      </c>
      <c r="W86" s="1226" t="s">
        <v>447</v>
      </c>
      <c r="X86" s="1226" t="s">
        <v>239</v>
      </c>
      <c r="Y86" s="1226" t="s">
        <v>239</v>
      </c>
      <c r="Z86" s="1226" t="s">
        <v>448</v>
      </c>
      <c r="AA86" s="1226" t="s">
        <v>240</v>
      </c>
      <c r="AB86" s="1226" t="s">
        <v>240</v>
      </c>
      <c r="AC86" s="1226" t="s">
        <v>353</v>
      </c>
      <c r="AD86" s="1226" t="s">
        <v>241</v>
      </c>
      <c r="AE86" s="1227" t="s">
        <v>241</v>
      </c>
    </row>
    <row r="87" spans="1:31" ht="14.5" customHeight="1" thickBot="1">
      <c r="A87" s="1230" t="s">
        <v>273</v>
      </c>
      <c r="B87" s="59" t="s">
        <v>92</v>
      </c>
      <c r="C87" s="59" t="s">
        <v>62</v>
      </c>
      <c r="D87" s="60" t="s">
        <v>63</v>
      </c>
      <c r="E87" s="59" t="s">
        <v>92</v>
      </c>
      <c r="F87" s="59" t="s">
        <v>62</v>
      </c>
      <c r="G87" s="60" t="s">
        <v>63</v>
      </c>
      <c r="H87" s="59" t="s">
        <v>92</v>
      </c>
      <c r="I87" s="59" t="s">
        <v>62</v>
      </c>
      <c r="J87" s="60" t="s">
        <v>63</v>
      </c>
      <c r="K87" s="59" t="s">
        <v>92</v>
      </c>
      <c r="L87" s="59" t="s">
        <v>62</v>
      </c>
      <c r="M87" s="60" t="s">
        <v>63</v>
      </c>
      <c r="N87" s="59" t="s">
        <v>92</v>
      </c>
      <c r="O87" s="59" t="s">
        <v>62</v>
      </c>
      <c r="P87" s="60" t="s">
        <v>63</v>
      </c>
      <c r="Q87" s="59" t="s">
        <v>92</v>
      </c>
      <c r="R87" s="59" t="s">
        <v>62</v>
      </c>
      <c r="S87" s="60" t="s">
        <v>63</v>
      </c>
      <c r="T87" s="59" t="s">
        <v>92</v>
      </c>
      <c r="U87" s="59" t="s">
        <v>62</v>
      </c>
      <c r="V87" s="60" t="s">
        <v>63</v>
      </c>
      <c r="W87" s="59" t="s">
        <v>92</v>
      </c>
      <c r="X87" s="59" t="s">
        <v>62</v>
      </c>
      <c r="Y87" s="60" t="s">
        <v>63</v>
      </c>
      <c r="Z87" s="59" t="s">
        <v>92</v>
      </c>
      <c r="AA87" s="59" t="s">
        <v>62</v>
      </c>
      <c r="AB87" s="60" t="s">
        <v>63</v>
      </c>
      <c r="AC87" s="59" t="s">
        <v>92</v>
      </c>
      <c r="AD87" s="59" t="s">
        <v>62</v>
      </c>
      <c r="AE87" s="59" t="s">
        <v>63</v>
      </c>
    </row>
    <row r="88" spans="1:31" ht="14.5" customHeight="1">
      <c r="A88" s="184" t="s">
        <v>64</v>
      </c>
      <c r="B88" s="212">
        <v>26.15636647350173</v>
      </c>
      <c r="C88" s="213">
        <v>2.967618161702664</v>
      </c>
      <c r="D88" s="214">
        <v>229</v>
      </c>
      <c r="E88" s="212">
        <v>59.791238848092817</v>
      </c>
      <c r="F88" s="213">
        <v>3.2683401076310639</v>
      </c>
      <c r="G88" s="214">
        <v>227</v>
      </c>
      <c r="H88" s="212">
        <v>13.381438347875809</v>
      </c>
      <c r="I88" s="213">
        <v>2.256404468591712</v>
      </c>
      <c r="J88" s="214">
        <v>226</v>
      </c>
      <c r="K88" s="212">
        <v>7.5220932819670443</v>
      </c>
      <c r="L88" s="213">
        <v>1.8685543617104159</v>
      </c>
      <c r="M88" s="214">
        <v>223</v>
      </c>
      <c r="N88" s="212">
        <v>36.573799980940628</v>
      </c>
      <c r="O88" s="213">
        <v>3.266352666067597</v>
      </c>
      <c r="P88" s="214">
        <v>223</v>
      </c>
      <c r="Q88" s="212">
        <v>26.36912770572015</v>
      </c>
      <c r="R88" s="213">
        <v>3.0618460417215019</v>
      </c>
      <c r="S88" s="214">
        <v>228</v>
      </c>
      <c r="T88" s="212">
        <v>24.860897816167171</v>
      </c>
      <c r="U88" s="213">
        <v>2.8879671659506099</v>
      </c>
      <c r="V88" s="214">
        <v>231</v>
      </c>
      <c r="W88" s="212">
        <v>16.935398501825091</v>
      </c>
      <c r="X88" s="213">
        <v>2.5206408208358768</v>
      </c>
      <c r="Y88" s="214">
        <v>224</v>
      </c>
      <c r="Z88" s="212">
        <v>41.290849280577483</v>
      </c>
      <c r="AA88" s="213">
        <v>3.277554464900164</v>
      </c>
      <c r="AB88" s="214">
        <v>234</v>
      </c>
      <c r="AC88" s="212">
        <v>16.429408017482071</v>
      </c>
      <c r="AD88" s="213">
        <v>2.5462587261477712</v>
      </c>
      <c r="AE88" s="215">
        <v>226</v>
      </c>
    </row>
    <row r="89" spans="1:31" ht="14.5" customHeight="1">
      <c r="A89" s="189" t="s">
        <v>65</v>
      </c>
      <c r="B89" s="421">
        <v>27.354846159300809</v>
      </c>
      <c r="C89" s="218">
        <v>3.2132732470738912</v>
      </c>
      <c r="D89" s="219">
        <v>196</v>
      </c>
      <c r="E89" s="217">
        <v>57.657089854023553</v>
      </c>
      <c r="F89" s="218">
        <v>3.5974342957052312</v>
      </c>
      <c r="G89" s="219">
        <v>199</v>
      </c>
      <c r="H89" s="217">
        <v>10.12889219626987</v>
      </c>
      <c r="I89" s="218">
        <v>2.274886236145615</v>
      </c>
      <c r="J89" s="219">
        <v>193</v>
      </c>
      <c r="K89" s="217">
        <v>5.6196466521617987</v>
      </c>
      <c r="L89" s="218">
        <v>1.6667684695242619</v>
      </c>
      <c r="M89" s="219">
        <v>192</v>
      </c>
      <c r="N89" s="217">
        <v>41.970673346880659</v>
      </c>
      <c r="O89" s="218">
        <v>3.669003159222167</v>
      </c>
      <c r="P89" s="219">
        <v>193</v>
      </c>
      <c r="Q89" s="217">
        <v>22.56699133768134</v>
      </c>
      <c r="R89" s="218">
        <v>3.1544929548900411</v>
      </c>
      <c r="S89" s="219">
        <v>194</v>
      </c>
      <c r="T89" s="217">
        <v>19.711585219144059</v>
      </c>
      <c r="U89" s="218">
        <v>2.92343703240349</v>
      </c>
      <c r="V89" s="219">
        <v>194</v>
      </c>
      <c r="W89" s="421">
        <v>14.24082166437195</v>
      </c>
      <c r="X89" s="218">
        <v>2.464656408761313</v>
      </c>
      <c r="Y89" s="219">
        <v>194</v>
      </c>
      <c r="Z89" s="217">
        <v>42.610055976109187</v>
      </c>
      <c r="AA89" s="218">
        <v>3.646165080885758</v>
      </c>
      <c r="AB89" s="219">
        <v>196</v>
      </c>
      <c r="AC89" s="217">
        <v>20.41611310906492</v>
      </c>
      <c r="AD89" s="218">
        <v>3.0026923328657769</v>
      </c>
      <c r="AE89" s="220">
        <v>187</v>
      </c>
    </row>
    <row r="90" spans="1:31" ht="14.5" customHeight="1">
      <c r="A90" s="184" t="s">
        <v>66</v>
      </c>
      <c r="B90" s="212">
        <v>26.944602208820388</v>
      </c>
      <c r="C90" s="213">
        <v>2.9566685777475952</v>
      </c>
      <c r="D90" s="214">
        <v>217</v>
      </c>
      <c r="E90" s="212">
        <v>56.347667521566628</v>
      </c>
      <c r="F90" s="213">
        <v>3.2498286663104592</v>
      </c>
      <c r="G90" s="214">
        <v>221</v>
      </c>
      <c r="H90" s="212">
        <v>11.59993416348086</v>
      </c>
      <c r="I90" s="213">
        <v>2.1706210228610749</v>
      </c>
      <c r="J90" s="214">
        <v>213</v>
      </c>
      <c r="K90" s="212">
        <v>5.3757635142137596</v>
      </c>
      <c r="L90" s="213">
        <v>1.611655919999909</v>
      </c>
      <c r="M90" s="214">
        <v>212</v>
      </c>
      <c r="N90" s="212">
        <v>49.80570549108819</v>
      </c>
      <c r="O90" s="213">
        <v>3.2814467710537429</v>
      </c>
      <c r="P90" s="214">
        <v>220</v>
      </c>
      <c r="Q90" s="212">
        <v>34.287238494515719</v>
      </c>
      <c r="R90" s="213">
        <v>3.119556845994357</v>
      </c>
      <c r="S90" s="214">
        <v>217</v>
      </c>
      <c r="T90" s="212">
        <v>32.972148323485158</v>
      </c>
      <c r="U90" s="213">
        <v>3.0837173969887171</v>
      </c>
      <c r="V90" s="214">
        <v>215</v>
      </c>
      <c r="W90" s="212">
        <v>11.75551176482421</v>
      </c>
      <c r="X90" s="213">
        <v>2.1394248437839281</v>
      </c>
      <c r="Y90" s="214">
        <v>214</v>
      </c>
      <c r="Z90" s="212">
        <v>44.845905931845373</v>
      </c>
      <c r="AA90" s="213">
        <v>3.2929190806085451</v>
      </c>
      <c r="AB90" s="214">
        <v>220</v>
      </c>
      <c r="AC90" s="212">
        <v>16.361733666215819</v>
      </c>
      <c r="AD90" s="213">
        <v>2.5416878086994559</v>
      </c>
      <c r="AE90" s="215">
        <v>211</v>
      </c>
    </row>
    <row r="91" spans="1:31" ht="14.5" customHeight="1">
      <c r="A91" s="189" t="s">
        <v>67</v>
      </c>
      <c r="B91" s="217">
        <v>26.7539635367907</v>
      </c>
      <c r="C91" s="218">
        <v>3.2266829473564789</v>
      </c>
      <c r="D91" s="219">
        <v>162</v>
      </c>
      <c r="E91" s="217">
        <v>52.12891400586868</v>
      </c>
      <c r="F91" s="218">
        <v>3.5973100304128161</v>
      </c>
      <c r="G91" s="219">
        <v>168</v>
      </c>
      <c r="H91" s="217">
        <v>9.3983973728049257</v>
      </c>
      <c r="I91" s="218">
        <v>2.2545692971799789</v>
      </c>
      <c r="J91" s="219">
        <v>164</v>
      </c>
      <c r="K91" s="217">
        <v>3.495947372718248</v>
      </c>
      <c r="L91" s="218">
        <v>1.2929045538713351</v>
      </c>
      <c r="M91" s="219">
        <v>162</v>
      </c>
      <c r="N91" s="217">
        <v>32.137717362759318</v>
      </c>
      <c r="O91" s="218">
        <v>3.3502900186450599</v>
      </c>
      <c r="P91" s="219">
        <v>163</v>
      </c>
      <c r="Q91" s="217">
        <v>23.166195714283489</v>
      </c>
      <c r="R91" s="218">
        <v>3.042697769796713</v>
      </c>
      <c r="S91" s="219">
        <v>168</v>
      </c>
      <c r="T91" s="217">
        <v>23.517891208073859</v>
      </c>
      <c r="U91" s="218">
        <v>3.002276928780824</v>
      </c>
      <c r="V91" s="219">
        <v>166</v>
      </c>
      <c r="W91" s="217">
        <v>28.801022087855628</v>
      </c>
      <c r="X91" s="218">
        <v>3.3012243638796388</v>
      </c>
      <c r="Y91" s="219">
        <v>167</v>
      </c>
      <c r="Z91" s="217">
        <v>37.559378439837843</v>
      </c>
      <c r="AA91" s="218">
        <v>3.5328720910076181</v>
      </c>
      <c r="AB91" s="219">
        <v>164</v>
      </c>
      <c r="AC91" s="217">
        <v>18.217710096828359</v>
      </c>
      <c r="AD91" s="218">
        <v>2.8496395111580339</v>
      </c>
      <c r="AE91" s="220">
        <v>162</v>
      </c>
    </row>
    <row r="92" spans="1:31" ht="14.5" customHeight="1">
      <c r="A92" s="184" t="s">
        <v>68</v>
      </c>
      <c r="B92" s="212">
        <v>18.174339108087381</v>
      </c>
      <c r="C92" s="213">
        <v>4.1131308655321188</v>
      </c>
      <c r="D92" s="214">
        <v>64</v>
      </c>
      <c r="E92" s="212">
        <v>61.663199731034943</v>
      </c>
      <c r="F92" s="213">
        <v>5.3267332852120086</v>
      </c>
      <c r="G92" s="214">
        <v>66</v>
      </c>
      <c r="H92" s="212">
        <v>9.8353788080225097</v>
      </c>
      <c r="I92" s="213">
        <v>3.5826975185024099</v>
      </c>
      <c r="J92" s="214">
        <v>64</v>
      </c>
      <c r="K92" s="212">
        <v>5.659177203447376</v>
      </c>
      <c r="L92" s="213">
        <v>3.0394456810602271</v>
      </c>
      <c r="M92" s="214">
        <v>63</v>
      </c>
      <c r="N92" s="212">
        <v>35.247084580632247</v>
      </c>
      <c r="O92" s="213">
        <v>5.4993280079865636</v>
      </c>
      <c r="P92" s="214">
        <v>63</v>
      </c>
      <c r="Q92" s="212">
        <v>33.028042733432613</v>
      </c>
      <c r="R92" s="213">
        <v>5.3407700860786758</v>
      </c>
      <c r="S92" s="214">
        <v>66</v>
      </c>
      <c r="T92" s="212">
        <v>23.794572988170849</v>
      </c>
      <c r="U92" s="213">
        <v>4.5528118573235981</v>
      </c>
      <c r="V92" s="214">
        <v>66</v>
      </c>
      <c r="W92" s="212">
        <v>21.803508459639229</v>
      </c>
      <c r="X92" s="213">
        <v>4.4976139321674733</v>
      </c>
      <c r="Y92" s="214">
        <v>63</v>
      </c>
      <c r="Z92" s="212">
        <v>47.617952271052069</v>
      </c>
      <c r="AA92" s="213">
        <v>5.570063342526395</v>
      </c>
      <c r="AB92" s="214">
        <v>67</v>
      </c>
      <c r="AC92" s="420">
        <v>21.71790348219109</v>
      </c>
      <c r="AD92" s="213">
        <v>4.4701672182274574</v>
      </c>
      <c r="AE92" s="215">
        <v>64</v>
      </c>
    </row>
    <row r="93" spans="1:31" ht="14.5" customHeight="1">
      <c r="A93" s="189" t="s">
        <v>69</v>
      </c>
      <c r="B93" s="217">
        <v>23.572319903905679</v>
      </c>
      <c r="C93" s="218">
        <v>3.6278973946515771</v>
      </c>
      <c r="D93" s="219">
        <v>131</v>
      </c>
      <c r="E93" s="217">
        <v>58.323097401723182</v>
      </c>
      <c r="F93" s="218">
        <v>4.1110003390575622</v>
      </c>
      <c r="G93" s="219">
        <v>135</v>
      </c>
      <c r="H93" s="217">
        <v>8.7375737022683584</v>
      </c>
      <c r="I93" s="218">
        <v>2.1877032348581422</v>
      </c>
      <c r="J93" s="219">
        <v>128</v>
      </c>
      <c r="K93" s="217">
        <v>5.6007647741053637</v>
      </c>
      <c r="L93" s="218">
        <v>1.809123742697738</v>
      </c>
      <c r="M93" s="219">
        <v>130</v>
      </c>
      <c r="N93" s="217">
        <v>38.81284146431733</v>
      </c>
      <c r="O93" s="218">
        <v>4.0455909854716223</v>
      </c>
      <c r="P93" s="219">
        <v>131</v>
      </c>
      <c r="Q93" s="217">
        <v>26.110319732181392</v>
      </c>
      <c r="R93" s="218">
        <v>3.6347464559271589</v>
      </c>
      <c r="S93" s="219">
        <v>130</v>
      </c>
      <c r="T93" s="217">
        <v>35.069593995299563</v>
      </c>
      <c r="U93" s="218">
        <v>4.0122954654187364</v>
      </c>
      <c r="V93" s="219">
        <v>129</v>
      </c>
      <c r="W93" s="217">
        <v>13.442615307969181</v>
      </c>
      <c r="X93" s="218">
        <v>3.1082241220284468</v>
      </c>
      <c r="Y93" s="219">
        <v>131</v>
      </c>
      <c r="Z93" s="217">
        <v>39.881518828718278</v>
      </c>
      <c r="AA93" s="218">
        <v>4.0679771591165252</v>
      </c>
      <c r="AB93" s="219">
        <v>133</v>
      </c>
      <c r="AC93" s="217">
        <v>19.942870026935669</v>
      </c>
      <c r="AD93" s="218">
        <v>3.3428199637367921</v>
      </c>
      <c r="AE93" s="220">
        <v>128</v>
      </c>
    </row>
    <row r="94" spans="1:31" ht="14.5" customHeight="1">
      <c r="A94" s="184" t="s">
        <v>70</v>
      </c>
      <c r="B94" s="420">
        <v>26.06600078344545</v>
      </c>
      <c r="C94" s="213">
        <v>3.3040638558326538</v>
      </c>
      <c r="D94" s="214">
        <v>187</v>
      </c>
      <c r="E94" s="212">
        <v>57.018553472424252</v>
      </c>
      <c r="F94" s="213">
        <v>3.745348540474791</v>
      </c>
      <c r="G94" s="214">
        <v>191</v>
      </c>
      <c r="H94" s="212">
        <v>11.3003365527897</v>
      </c>
      <c r="I94" s="213">
        <v>2.7622105676793161</v>
      </c>
      <c r="J94" s="214">
        <v>185</v>
      </c>
      <c r="K94" s="212">
        <v>3.527657519173065</v>
      </c>
      <c r="L94" s="213">
        <v>1.2840913365613471</v>
      </c>
      <c r="M94" s="214">
        <v>185</v>
      </c>
      <c r="N94" s="420">
        <v>45.506428727705469</v>
      </c>
      <c r="O94" s="213">
        <v>3.799699099447595</v>
      </c>
      <c r="P94" s="214">
        <v>189</v>
      </c>
      <c r="Q94" s="212">
        <v>23.142278895123301</v>
      </c>
      <c r="R94" s="213">
        <v>3.1788881846115391</v>
      </c>
      <c r="S94" s="214">
        <v>191</v>
      </c>
      <c r="T94" s="212">
        <v>21.58890496349574</v>
      </c>
      <c r="U94" s="213">
        <v>3.143852396096543</v>
      </c>
      <c r="V94" s="214">
        <v>187</v>
      </c>
      <c r="W94" s="420">
        <v>20.964661856747121</v>
      </c>
      <c r="X94" s="213">
        <v>3.0886127167208972</v>
      </c>
      <c r="Y94" s="214">
        <v>188</v>
      </c>
      <c r="Z94" s="212">
        <v>44.690985211759902</v>
      </c>
      <c r="AA94" s="213">
        <v>3.788973025440336</v>
      </c>
      <c r="AB94" s="214">
        <v>191</v>
      </c>
      <c r="AC94" s="420">
        <v>20.920398097899739</v>
      </c>
      <c r="AD94" s="213">
        <v>3.1320605770219521</v>
      </c>
      <c r="AE94" s="215">
        <v>187</v>
      </c>
    </row>
    <row r="95" spans="1:31" ht="14.5" customHeight="1">
      <c r="A95" s="189" t="s">
        <v>71</v>
      </c>
      <c r="B95" s="217">
        <v>22.918889020735079</v>
      </c>
      <c r="C95" s="218">
        <v>4.0619411398804646</v>
      </c>
      <c r="D95" s="219">
        <v>89</v>
      </c>
      <c r="E95" s="217">
        <v>48.457037227231403</v>
      </c>
      <c r="F95" s="218">
        <v>4.7836808857803472</v>
      </c>
      <c r="G95" s="219">
        <v>90</v>
      </c>
      <c r="H95" s="217">
        <v>6.7054953919941234</v>
      </c>
      <c r="I95" s="218">
        <v>2.3790015544908059</v>
      </c>
      <c r="J95" s="219">
        <v>89</v>
      </c>
      <c r="K95" s="217">
        <v>9.6205827836419786</v>
      </c>
      <c r="L95" s="218">
        <v>2.764773997766476</v>
      </c>
      <c r="M95" s="219">
        <v>88</v>
      </c>
      <c r="N95" s="217">
        <v>36.503281911134657</v>
      </c>
      <c r="O95" s="218">
        <v>4.6271400213859648</v>
      </c>
      <c r="P95" s="219">
        <v>88</v>
      </c>
      <c r="Q95" s="217">
        <v>24.638709633996069</v>
      </c>
      <c r="R95" s="218">
        <v>4.1335037831545094</v>
      </c>
      <c r="S95" s="219">
        <v>92</v>
      </c>
      <c r="T95" s="217">
        <v>16.129921081344079</v>
      </c>
      <c r="U95" s="218">
        <v>3.5482860801826979</v>
      </c>
      <c r="V95" s="219">
        <v>90</v>
      </c>
      <c r="W95" s="421">
        <v>22.802142481192931</v>
      </c>
      <c r="X95" s="218">
        <v>4.0320104630431652</v>
      </c>
      <c r="Y95" s="219">
        <v>91</v>
      </c>
      <c r="Z95" s="217">
        <v>37.689323023551651</v>
      </c>
      <c r="AA95" s="218">
        <v>4.5539484166081792</v>
      </c>
      <c r="AB95" s="219">
        <v>94</v>
      </c>
      <c r="AC95" s="217">
        <v>14.81160414437274</v>
      </c>
      <c r="AD95" s="218">
        <v>3.305308784393159</v>
      </c>
      <c r="AE95" s="220">
        <v>90</v>
      </c>
    </row>
    <row r="96" spans="1:31" ht="14.5" customHeight="1">
      <c r="A96" s="184" t="s">
        <v>72</v>
      </c>
      <c r="B96" s="420">
        <v>20.18151396654692</v>
      </c>
      <c r="C96" s="213">
        <v>2.997720481161942</v>
      </c>
      <c r="D96" s="214">
        <v>198</v>
      </c>
      <c r="E96" s="212">
        <v>60.173382240554631</v>
      </c>
      <c r="F96" s="213">
        <v>3.4211403704207459</v>
      </c>
      <c r="G96" s="214">
        <v>206</v>
      </c>
      <c r="H96" s="212">
        <v>10.593229728207991</v>
      </c>
      <c r="I96" s="213">
        <v>2.1107901208772319</v>
      </c>
      <c r="J96" s="214">
        <v>199</v>
      </c>
      <c r="K96" s="212">
        <v>7.9335646672643394</v>
      </c>
      <c r="L96" s="213">
        <v>2.1641468054360562</v>
      </c>
      <c r="M96" s="214">
        <v>199</v>
      </c>
      <c r="N96" s="212">
        <v>39.106363716457949</v>
      </c>
      <c r="O96" s="213">
        <v>3.5249255170825178</v>
      </c>
      <c r="P96" s="214">
        <v>199</v>
      </c>
      <c r="Q96" s="212">
        <v>28.88551873720623</v>
      </c>
      <c r="R96" s="213">
        <v>3.3289480521970751</v>
      </c>
      <c r="S96" s="214">
        <v>203</v>
      </c>
      <c r="T96" s="212">
        <v>27.698774400628309</v>
      </c>
      <c r="U96" s="213">
        <v>3.2224970037449632</v>
      </c>
      <c r="V96" s="214">
        <v>198</v>
      </c>
      <c r="W96" s="212">
        <v>22.401173931553501</v>
      </c>
      <c r="X96" s="213">
        <v>2.8816420539828811</v>
      </c>
      <c r="Y96" s="214">
        <v>199</v>
      </c>
      <c r="Z96" s="420">
        <v>41.93070063779745</v>
      </c>
      <c r="AA96" s="213">
        <v>3.568800793414348</v>
      </c>
      <c r="AB96" s="214">
        <v>201</v>
      </c>
      <c r="AC96" s="212">
        <v>17.23313325571581</v>
      </c>
      <c r="AD96" s="213">
        <v>2.6636105615945711</v>
      </c>
      <c r="AE96" s="215">
        <v>196</v>
      </c>
    </row>
    <row r="97" spans="1:31" ht="14.5" customHeight="1">
      <c r="A97" s="189" t="s">
        <v>73</v>
      </c>
      <c r="B97" s="217">
        <v>31.14661760148833</v>
      </c>
      <c r="C97" s="218">
        <v>3.1710800779718271</v>
      </c>
      <c r="D97" s="219">
        <v>214</v>
      </c>
      <c r="E97" s="217">
        <v>54.39141775202102</v>
      </c>
      <c r="F97" s="218">
        <v>3.3929955581686468</v>
      </c>
      <c r="G97" s="219">
        <v>215</v>
      </c>
      <c r="H97" s="217">
        <v>7.9261646960245162</v>
      </c>
      <c r="I97" s="218">
        <v>1.896086235064836</v>
      </c>
      <c r="J97" s="219">
        <v>208</v>
      </c>
      <c r="K97" s="421">
        <v>10.29428604229788</v>
      </c>
      <c r="L97" s="218">
        <v>2.0770857609289699</v>
      </c>
      <c r="M97" s="219">
        <v>208</v>
      </c>
      <c r="N97" s="217">
        <v>37.28413531227072</v>
      </c>
      <c r="O97" s="218">
        <v>3.3304114254046189</v>
      </c>
      <c r="P97" s="219">
        <v>213</v>
      </c>
      <c r="Q97" s="217">
        <v>23.214706332205111</v>
      </c>
      <c r="R97" s="218">
        <v>2.8859125114507891</v>
      </c>
      <c r="S97" s="219">
        <v>212</v>
      </c>
      <c r="T97" s="217">
        <v>23.346820409838092</v>
      </c>
      <c r="U97" s="218">
        <v>2.8629838945109469</v>
      </c>
      <c r="V97" s="219">
        <v>213</v>
      </c>
      <c r="W97" s="217">
        <v>23.258239275871109</v>
      </c>
      <c r="X97" s="218">
        <v>2.918971486326547</v>
      </c>
      <c r="Y97" s="219">
        <v>207</v>
      </c>
      <c r="Z97" s="421">
        <v>37.178605300869258</v>
      </c>
      <c r="AA97" s="218">
        <v>3.3538754334262868</v>
      </c>
      <c r="AB97" s="219">
        <v>208</v>
      </c>
      <c r="AC97" s="421">
        <v>14.99115554754842</v>
      </c>
      <c r="AD97" s="218">
        <v>2.5086769190260481</v>
      </c>
      <c r="AE97" s="220">
        <v>208</v>
      </c>
    </row>
    <row r="98" spans="1:31" ht="14.5" customHeight="1">
      <c r="A98" s="184" t="s">
        <v>74</v>
      </c>
      <c r="B98" s="420">
        <v>30.65804991423559</v>
      </c>
      <c r="C98" s="213">
        <v>3.30840896564641</v>
      </c>
      <c r="D98" s="214">
        <v>192</v>
      </c>
      <c r="E98" s="420">
        <v>66.642468510094034</v>
      </c>
      <c r="F98" s="213">
        <v>3.2328323740816591</v>
      </c>
      <c r="G98" s="214">
        <v>194</v>
      </c>
      <c r="H98" s="212">
        <v>12.36384875910027</v>
      </c>
      <c r="I98" s="213">
        <v>2.43096560998264</v>
      </c>
      <c r="J98" s="214">
        <v>190</v>
      </c>
      <c r="K98" s="212">
        <v>6.1583096020449437</v>
      </c>
      <c r="L98" s="213">
        <v>1.7428986392075729</v>
      </c>
      <c r="M98" s="214">
        <v>190</v>
      </c>
      <c r="N98" s="420">
        <v>43.425336834306918</v>
      </c>
      <c r="O98" s="213">
        <v>3.498960218384767</v>
      </c>
      <c r="P98" s="214">
        <v>188</v>
      </c>
      <c r="Q98" s="212">
        <v>25.528111646705788</v>
      </c>
      <c r="R98" s="213">
        <v>3.0779884467208518</v>
      </c>
      <c r="S98" s="214">
        <v>193</v>
      </c>
      <c r="T98" s="212">
        <v>17.126862559440969</v>
      </c>
      <c r="U98" s="213">
        <v>2.7950669775268602</v>
      </c>
      <c r="V98" s="214">
        <v>191</v>
      </c>
      <c r="W98" s="212">
        <v>27.323472473291801</v>
      </c>
      <c r="X98" s="213">
        <v>3.035433134183509</v>
      </c>
      <c r="Y98" s="214">
        <v>196</v>
      </c>
      <c r="Z98" s="212">
        <v>36.414666150865351</v>
      </c>
      <c r="AA98" s="213">
        <v>3.4012954760510241</v>
      </c>
      <c r="AB98" s="214">
        <v>193</v>
      </c>
      <c r="AC98" s="212">
        <v>18.07651737204398</v>
      </c>
      <c r="AD98" s="213">
        <v>2.8357721901561428</v>
      </c>
      <c r="AE98" s="215">
        <v>187</v>
      </c>
    </row>
    <row r="99" spans="1:31" ht="14.5" customHeight="1">
      <c r="A99" s="189" t="s">
        <v>75</v>
      </c>
      <c r="B99" s="217">
        <v>37.27226073939196</v>
      </c>
      <c r="C99" s="218">
        <v>5.1969784724811907</v>
      </c>
      <c r="D99" s="219">
        <v>71</v>
      </c>
      <c r="E99" s="217">
        <v>55.315365270430583</v>
      </c>
      <c r="F99" s="218">
        <v>5.2630223154232576</v>
      </c>
      <c r="G99" s="219">
        <v>75</v>
      </c>
      <c r="H99" s="217">
        <v>6.222483539728044</v>
      </c>
      <c r="I99" s="218">
        <v>2.3977211185511851</v>
      </c>
      <c r="J99" s="219">
        <v>72</v>
      </c>
      <c r="K99" s="217">
        <v>13.702498857126709</v>
      </c>
      <c r="L99" s="218">
        <v>3.9012189964428101</v>
      </c>
      <c r="M99" s="219">
        <v>71</v>
      </c>
      <c r="N99" s="217">
        <v>32.470880970643421</v>
      </c>
      <c r="O99" s="218">
        <v>4.8706364148800283</v>
      </c>
      <c r="P99" s="219">
        <v>73</v>
      </c>
      <c r="Q99" s="217">
        <v>20.273971572727991</v>
      </c>
      <c r="R99" s="218">
        <v>4.204430796497161</v>
      </c>
      <c r="S99" s="219">
        <v>74</v>
      </c>
      <c r="T99" s="217">
        <v>14.19350674768028</v>
      </c>
      <c r="U99" s="218">
        <v>3.6740464850671719</v>
      </c>
      <c r="V99" s="219">
        <v>72</v>
      </c>
      <c r="W99" s="217">
        <v>35.364949632464558</v>
      </c>
      <c r="X99" s="218">
        <v>5.0272898421186278</v>
      </c>
      <c r="Y99" s="219">
        <v>73</v>
      </c>
      <c r="Z99" s="217">
        <v>21.456172067859121</v>
      </c>
      <c r="AA99" s="218">
        <v>4.4858722771584629</v>
      </c>
      <c r="AB99" s="219">
        <v>71</v>
      </c>
      <c r="AC99" s="217">
        <v>10.415856905710999</v>
      </c>
      <c r="AD99" s="218">
        <v>3.0991997022680748</v>
      </c>
      <c r="AE99" s="220">
        <v>74</v>
      </c>
    </row>
    <row r="100" spans="1:31" ht="14.5" customHeight="1">
      <c r="A100" s="184" t="s">
        <v>76</v>
      </c>
      <c r="B100" s="212">
        <v>25.900999240313279</v>
      </c>
      <c r="C100" s="213">
        <v>3.3925057035107931</v>
      </c>
      <c r="D100" s="214">
        <v>158</v>
      </c>
      <c r="E100" s="420">
        <v>46.214740182480199</v>
      </c>
      <c r="F100" s="213">
        <v>3.8971913154707809</v>
      </c>
      <c r="G100" s="214">
        <v>156</v>
      </c>
      <c r="H100" s="212">
        <v>7.9436821689883184</v>
      </c>
      <c r="I100" s="213">
        <v>2.1571724342634031</v>
      </c>
      <c r="J100" s="214">
        <v>158</v>
      </c>
      <c r="K100" s="212">
        <v>7.239017040364069</v>
      </c>
      <c r="L100" s="213">
        <v>2.315686355866267</v>
      </c>
      <c r="M100" s="214">
        <v>155</v>
      </c>
      <c r="N100" s="212">
        <v>32.319799626355277</v>
      </c>
      <c r="O100" s="213">
        <v>3.6761333091803059</v>
      </c>
      <c r="P100" s="214">
        <v>159</v>
      </c>
      <c r="Q100" s="212">
        <v>17.480838267217258</v>
      </c>
      <c r="R100" s="213">
        <v>3.1694112518547231</v>
      </c>
      <c r="S100" s="214">
        <v>157</v>
      </c>
      <c r="T100" s="212">
        <v>15.870078883757721</v>
      </c>
      <c r="U100" s="213">
        <v>2.9009089261472738</v>
      </c>
      <c r="V100" s="214">
        <v>157</v>
      </c>
      <c r="W100" s="212">
        <v>32.453300744250747</v>
      </c>
      <c r="X100" s="213">
        <v>3.6626982427617012</v>
      </c>
      <c r="Y100" s="214">
        <v>161</v>
      </c>
      <c r="Z100" s="212">
        <v>36.082286360241703</v>
      </c>
      <c r="AA100" s="213">
        <v>3.7733542893034659</v>
      </c>
      <c r="AB100" s="214">
        <v>159</v>
      </c>
      <c r="AC100" s="212">
        <v>14.19549917059037</v>
      </c>
      <c r="AD100" s="213">
        <v>2.6853588082697941</v>
      </c>
      <c r="AE100" s="215">
        <v>157</v>
      </c>
    </row>
    <row r="101" spans="1:31" ht="14.5" customHeight="1">
      <c r="A101" s="189" t="s">
        <v>77</v>
      </c>
      <c r="B101" s="217">
        <v>32.708398519590638</v>
      </c>
      <c r="C101" s="218">
        <v>3.4515732124488681</v>
      </c>
      <c r="D101" s="219">
        <v>148</v>
      </c>
      <c r="E101" s="217">
        <v>46.086353037231191</v>
      </c>
      <c r="F101" s="218">
        <v>3.6408131422750341</v>
      </c>
      <c r="G101" s="219">
        <v>150</v>
      </c>
      <c r="H101" s="217">
        <v>8.1329692207862738</v>
      </c>
      <c r="I101" s="218">
        <v>1.992458465162894</v>
      </c>
      <c r="J101" s="219">
        <v>149</v>
      </c>
      <c r="K101" s="217">
        <v>5.8079923121118382</v>
      </c>
      <c r="L101" s="218">
        <v>1.9480801912659109</v>
      </c>
      <c r="M101" s="219">
        <v>145</v>
      </c>
      <c r="N101" s="217">
        <v>39.192213391010633</v>
      </c>
      <c r="O101" s="218">
        <v>3.591588306380364</v>
      </c>
      <c r="P101" s="219">
        <v>147</v>
      </c>
      <c r="Q101" s="217">
        <v>20.96923672674297</v>
      </c>
      <c r="R101" s="218">
        <v>3.032143914266952</v>
      </c>
      <c r="S101" s="219">
        <v>147</v>
      </c>
      <c r="T101" s="217">
        <v>23.513253194252361</v>
      </c>
      <c r="U101" s="218">
        <v>3.078742165791434</v>
      </c>
      <c r="V101" s="219">
        <v>154</v>
      </c>
      <c r="W101" s="217">
        <v>40.372195825682958</v>
      </c>
      <c r="X101" s="218">
        <v>3.477238392024534</v>
      </c>
      <c r="Y101" s="219">
        <v>157</v>
      </c>
      <c r="Z101" s="217">
        <v>29.556215664923581</v>
      </c>
      <c r="AA101" s="218">
        <v>3.3604430578271192</v>
      </c>
      <c r="AB101" s="219">
        <v>149</v>
      </c>
      <c r="AC101" s="217">
        <v>17.7342098116528</v>
      </c>
      <c r="AD101" s="218">
        <v>2.8087070587963869</v>
      </c>
      <c r="AE101" s="220">
        <v>146</v>
      </c>
    </row>
    <row r="102" spans="1:31" ht="14.5" customHeight="1">
      <c r="A102" s="184" t="s">
        <v>78</v>
      </c>
      <c r="B102" s="212">
        <v>22.420277411439599</v>
      </c>
      <c r="C102" s="213">
        <v>2.3676200840293951</v>
      </c>
      <c r="D102" s="214">
        <v>254</v>
      </c>
      <c r="E102" s="212">
        <v>56.702386965382303</v>
      </c>
      <c r="F102" s="213">
        <v>2.7959119125102241</v>
      </c>
      <c r="G102" s="214">
        <v>269</v>
      </c>
      <c r="H102" s="212">
        <v>9.0298817974840233</v>
      </c>
      <c r="I102" s="213">
        <v>1.6069092349524641</v>
      </c>
      <c r="J102" s="214">
        <v>258</v>
      </c>
      <c r="K102" s="420">
        <v>5.0513943179902876</v>
      </c>
      <c r="L102" s="213">
        <v>1.1779547153458829</v>
      </c>
      <c r="M102" s="214">
        <v>255</v>
      </c>
      <c r="N102" s="212">
        <v>39.520550206631491</v>
      </c>
      <c r="O102" s="213">
        <v>2.8083910077221992</v>
      </c>
      <c r="P102" s="214">
        <v>259</v>
      </c>
      <c r="Q102" s="212">
        <v>28.570100567366332</v>
      </c>
      <c r="R102" s="213">
        <v>2.5900462360258709</v>
      </c>
      <c r="S102" s="214">
        <v>261</v>
      </c>
      <c r="T102" s="212">
        <v>30.433816389387921</v>
      </c>
      <c r="U102" s="213">
        <v>2.692103875540349</v>
      </c>
      <c r="V102" s="214">
        <v>260</v>
      </c>
      <c r="W102" s="212">
        <v>21.01356528642231</v>
      </c>
      <c r="X102" s="213">
        <v>2.3594612344818962</v>
      </c>
      <c r="Y102" s="214">
        <v>260</v>
      </c>
      <c r="Z102" s="212">
        <v>36.565141056923608</v>
      </c>
      <c r="AA102" s="213">
        <v>2.7531767260320401</v>
      </c>
      <c r="AB102" s="214">
        <v>262</v>
      </c>
      <c r="AC102" s="212">
        <v>17.11468457418653</v>
      </c>
      <c r="AD102" s="213">
        <v>2.2810564528598372</v>
      </c>
      <c r="AE102" s="215">
        <v>258</v>
      </c>
    </row>
    <row r="103" spans="1:31" ht="14.5" customHeight="1" thickBot="1">
      <c r="A103" s="194" t="s">
        <v>79</v>
      </c>
      <c r="B103" s="227">
        <v>32.938812608481982</v>
      </c>
      <c r="C103" s="228">
        <v>3.292800608837839</v>
      </c>
      <c r="D103" s="229">
        <v>168</v>
      </c>
      <c r="E103" s="227">
        <v>47.902799642293438</v>
      </c>
      <c r="F103" s="228">
        <v>3.47579414759841</v>
      </c>
      <c r="G103" s="229">
        <v>167</v>
      </c>
      <c r="H103" s="227">
        <v>4.430671160088675</v>
      </c>
      <c r="I103" s="228">
        <v>1.43083088966602</v>
      </c>
      <c r="J103" s="229">
        <v>162</v>
      </c>
      <c r="K103" s="227">
        <v>7.1984048036144337</v>
      </c>
      <c r="L103" s="228">
        <v>1.7608076434255999</v>
      </c>
      <c r="M103" s="229">
        <v>164</v>
      </c>
      <c r="N103" s="227">
        <v>38.08452441387147</v>
      </c>
      <c r="O103" s="228">
        <v>3.417815421364391</v>
      </c>
      <c r="P103" s="229">
        <v>165</v>
      </c>
      <c r="Q103" s="227">
        <v>21.563356766762769</v>
      </c>
      <c r="R103" s="228">
        <v>2.8398715588648149</v>
      </c>
      <c r="S103" s="229">
        <v>164</v>
      </c>
      <c r="T103" s="227">
        <v>12.6421220062459</v>
      </c>
      <c r="U103" s="228">
        <v>2.3106719609177921</v>
      </c>
      <c r="V103" s="229">
        <v>167</v>
      </c>
      <c r="W103" s="424">
        <v>25.73906060835715</v>
      </c>
      <c r="X103" s="228">
        <v>3.0110546122540418</v>
      </c>
      <c r="Y103" s="229">
        <v>167</v>
      </c>
      <c r="Z103" s="227">
        <v>33.031513332239257</v>
      </c>
      <c r="AA103" s="228">
        <v>3.3774158567654751</v>
      </c>
      <c r="AB103" s="229">
        <v>166</v>
      </c>
      <c r="AC103" s="227">
        <v>15.489843732444481</v>
      </c>
      <c r="AD103" s="228">
        <v>2.6062127308652872</v>
      </c>
      <c r="AE103" s="230">
        <v>158</v>
      </c>
    </row>
    <row r="104" spans="1:31" ht="14.5" customHeight="1">
      <c r="A104" s="199" t="s">
        <v>80</v>
      </c>
      <c r="B104" s="422">
        <v>26.943661990765239</v>
      </c>
      <c r="C104" s="241">
        <v>1.2800735406802</v>
      </c>
      <c r="D104" s="242">
        <v>1736</v>
      </c>
      <c r="E104" s="240">
        <v>57.981681057454928</v>
      </c>
      <c r="F104" s="241">
        <v>1.4009481832080151</v>
      </c>
      <c r="G104" s="242">
        <v>1777</v>
      </c>
      <c r="H104" s="240">
        <v>10.414063121391459</v>
      </c>
      <c r="I104" s="241">
        <v>0.8820459074596857</v>
      </c>
      <c r="J104" s="242">
        <v>1723</v>
      </c>
      <c r="K104" s="422">
        <v>7.2985363096959581</v>
      </c>
      <c r="L104" s="241">
        <v>0.77487983686126427</v>
      </c>
      <c r="M104" s="242">
        <v>1716</v>
      </c>
      <c r="N104" s="422">
        <v>39.445300167709632</v>
      </c>
      <c r="O104" s="241">
        <v>1.406976465465088</v>
      </c>
      <c r="P104" s="242">
        <v>1731</v>
      </c>
      <c r="Q104" s="240">
        <v>24.90694381182314</v>
      </c>
      <c r="R104" s="241">
        <v>1.247840116798786</v>
      </c>
      <c r="S104" s="242">
        <v>1752</v>
      </c>
      <c r="T104" s="240">
        <v>23.52299622301177</v>
      </c>
      <c r="U104" s="241">
        <v>1.202771149226459</v>
      </c>
      <c r="V104" s="242">
        <v>1741</v>
      </c>
      <c r="W104" s="422">
        <v>19.84396089045017</v>
      </c>
      <c r="X104" s="241">
        <v>1.1150042732843071</v>
      </c>
      <c r="Y104" s="242">
        <v>1735</v>
      </c>
      <c r="Z104" s="422">
        <v>40.350371363505538</v>
      </c>
      <c r="AA104" s="241">
        <v>1.406553110256904</v>
      </c>
      <c r="AB104" s="242">
        <v>1756</v>
      </c>
      <c r="AC104" s="240">
        <v>17.576112400084561</v>
      </c>
      <c r="AD104" s="241">
        <v>1.0977494959905281</v>
      </c>
      <c r="AE104" s="243">
        <v>1715</v>
      </c>
    </row>
    <row r="105" spans="1:31" ht="14.5" customHeight="1">
      <c r="A105" s="199" t="s">
        <v>81</v>
      </c>
      <c r="B105" s="240">
        <v>27.608078920405209</v>
      </c>
      <c r="C105" s="241">
        <v>1.4906882534214261</v>
      </c>
      <c r="D105" s="242">
        <v>942</v>
      </c>
      <c r="E105" s="422">
        <v>50.711616831028969</v>
      </c>
      <c r="F105" s="241">
        <v>1.6582003535972749</v>
      </c>
      <c r="G105" s="242">
        <v>952</v>
      </c>
      <c r="H105" s="240">
        <v>8.8792924672262998</v>
      </c>
      <c r="I105" s="241">
        <v>0.99713810035848471</v>
      </c>
      <c r="J105" s="242">
        <v>935</v>
      </c>
      <c r="K105" s="240">
        <v>6.1111483623533589</v>
      </c>
      <c r="L105" s="241">
        <v>0.87795428617661575</v>
      </c>
      <c r="M105" s="242">
        <v>926</v>
      </c>
      <c r="N105" s="240">
        <v>39.580659411673857</v>
      </c>
      <c r="O105" s="241">
        <v>1.626668713585667</v>
      </c>
      <c r="P105" s="242">
        <v>942</v>
      </c>
      <c r="Q105" s="240">
        <v>25.00077832715985</v>
      </c>
      <c r="R105" s="241">
        <v>1.453333335210115</v>
      </c>
      <c r="S105" s="242">
        <v>945</v>
      </c>
      <c r="T105" s="240">
        <v>22.84677713639276</v>
      </c>
      <c r="U105" s="241">
        <v>1.3854105441167339</v>
      </c>
      <c r="V105" s="242">
        <v>949</v>
      </c>
      <c r="W105" s="422">
        <v>24.837291551875548</v>
      </c>
      <c r="X105" s="241">
        <v>1.387524699878494</v>
      </c>
      <c r="Y105" s="242">
        <v>957</v>
      </c>
      <c r="Z105" s="240">
        <v>38.293993104151369</v>
      </c>
      <c r="AA105" s="241">
        <v>1.6398334339047951</v>
      </c>
      <c r="AB105" s="242">
        <v>952</v>
      </c>
      <c r="AC105" s="240">
        <v>16.001168143015139</v>
      </c>
      <c r="AD105" s="241">
        <v>1.2376739694236529</v>
      </c>
      <c r="AE105" s="243">
        <v>924</v>
      </c>
    </row>
    <row r="106" spans="1:31" ht="14.5" customHeight="1">
      <c r="A106" s="204" t="s">
        <v>82</v>
      </c>
      <c r="B106" s="423">
        <v>27.061836765060839</v>
      </c>
      <c r="C106" s="233">
        <v>1.0852860712162411</v>
      </c>
      <c r="D106" s="234">
        <v>2678</v>
      </c>
      <c r="E106" s="232">
        <v>56.69160646883288</v>
      </c>
      <c r="F106" s="233">
        <v>1.189892095601301</v>
      </c>
      <c r="G106" s="234">
        <v>2729</v>
      </c>
      <c r="H106" s="232">
        <v>10.139906958346611</v>
      </c>
      <c r="I106" s="233">
        <v>0.74608915831799671</v>
      </c>
      <c r="J106" s="234">
        <v>2658</v>
      </c>
      <c r="K106" s="423">
        <v>7.0878175443010853</v>
      </c>
      <c r="L106" s="233">
        <v>0.65608948947474321</v>
      </c>
      <c r="M106" s="234">
        <v>2642</v>
      </c>
      <c r="N106" s="423">
        <v>39.469600369396638</v>
      </c>
      <c r="O106" s="233">
        <v>1.190747378948416</v>
      </c>
      <c r="P106" s="234">
        <v>2673</v>
      </c>
      <c r="Q106" s="232">
        <v>24.923597044585868</v>
      </c>
      <c r="R106" s="233">
        <v>1.058285365781968</v>
      </c>
      <c r="S106" s="234">
        <v>2697</v>
      </c>
      <c r="T106" s="232">
        <v>23.402520266650779</v>
      </c>
      <c r="U106" s="233">
        <v>1.0188256792621431</v>
      </c>
      <c r="V106" s="234">
        <v>2690</v>
      </c>
      <c r="W106" s="423">
        <v>20.748224224335949</v>
      </c>
      <c r="X106" s="233">
        <v>0.94763281702854429</v>
      </c>
      <c r="Y106" s="234">
        <v>2692</v>
      </c>
      <c r="Z106" s="423">
        <v>39.981971198535419</v>
      </c>
      <c r="AA106" s="233">
        <v>1.191509213284192</v>
      </c>
      <c r="AB106" s="234">
        <v>2708</v>
      </c>
      <c r="AC106" s="232">
        <v>17.29540795438259</v>
      </c>
      <c r="AD106" s="233">
        <v>0.92871623010093629</v>
      </c>
      <c r="AE106" s="235">
        <v>2639</v>
      </c>
    </row>
    <row r="107" spans="1:31" ht="14.5" customHeight="1">
      <c r="A107" s="1224" t="s">
        <v>242</v>
      </c>
      <c r="B107" s="1224" t="s">
        <v>243</v>
      </c>
      <c r="C107" s="1224" t="s">
        <v>243</v>
      </c>
      <c r="D107" s="1224" t="s">
        <v>243</v>
      </c>
      <c r="E107" s="1224" t="s">
        <v>243</v>
      </c>
      <c r="F107" s="1224" t="s">
        <v>243</v>
      </c>
      <c r="G107" s="1224" t="s">
        <v>243</v>
      </c>
      <c r="H107" s="1224" t="s">
        <v>243</v>
      </c>
      <c r="I107" s="1224" t="s">
        <v>243</v>
      </c>
      <c r="J107" s="1224" t="s">
        <v>243</v>
      </c>
      <c r="K107" s="1224" t="s">
        <v>243</v>
      </c>
      <c r="L107" s="1224" t="s">
        <v>243</v>
      </c>
      <c r="M107" s="1224" t="s">
        <v>243</v>
      </c>
      <c r="N107" s="1224" t="s">
        <v>243</v>
      </c>
      <c r="O107" s="1224" t="s">
        <v>243</v>
      </c>
      <c r="P107" s="1224" t="s">
        <v>243</v>
      </c>
      <c r="Q107" s="1224" t="s">
        <v>243</v>
      </c>
      <c r="R107" s="1224" t="s">
        <v>243</v>
      </c>
      <c r="S107" s="1224" t="s">
        <v>243</v>
      </c>
      <c r="T107" s="1224" t="s">
        <v>243</v>
      </c>
      <c r="U107" s="1224" t="s">
        <v>243</v>
      </c>
      <c r="V107" s="1224" t="s">
        <v>243</v>
      </c>
      <c r="W107" s="1224" t="s">
        <v>243</v>
      </c>
      <c r="X107" s="1224" t="s">
        <v>243</v>
      </c>
      <c r="Y107" s="1224" t="s">
        <v>243</v>
      </c>
      <c r="Z107" s="1224" t="s">
        <v>243</v>
      </c>
      <c r="AA107" s="1224" t="s">
        <v>243</v>
      </c>
      <c r="AB107" s="1224" t="s">
        <v>243</v>
      </c>
      <c r="AC107" s="1224" t="s">
        <v>243</v>
      </c>
      <c r="AD107" s="1224" t="s">
        <v>243</v>
      </c>
      <c r="AE107" s="1224" t="s">
        <v>243</v>
      </c>
    </row>
    <row r="108" spans="1:31" ht="14.5" customHeight="1">
      <c r="A108" s="1224" t="s">
        <v>387</v>
      </c>
      <c r="B108" s="1224" t="s">
        <v>85</v>
      </c>
      <c r="C108" s="1224" t="s">
        <v>85</v>
      </c>
      <c r="D108" s="1224" t="s">
        <v>85</v>
      </c>
      <c r="E108" s="1224" t="s">
        <v>85</v>
      </c>
      <c r="F108" s="1224" t="s">
        <v>85</v>
      </c>
      <c r="G108" s="1224" t="s">
        <v>85</v>
      </c>
      <c r="H108" s="1224" t="s">
        <v>85</v>
      </c>
      <c r="I108" s="1224" t="s">
        <v>85</v>
      </c>
      <c r="J108" s="1224" t="s">
        <v>85</v>
      </c>
      <c r="K108" s="1224" t="s">
        <v>85</v>
      </c>
      <c r="L108" s="1224" t="s">
        <v>85</v>
      </c>
      <c r="M108" s="1224" t="s">
        <v>85</v>
      </c>
      <c r="N108" s="1224" t="s">
        <v>85</v>
      </c>
      <c r="O108" s="1224" t="s">
        <v>85</v>
      </c>
      <c r="P108" s="1224" t="s">
        <v>85</v>
      </c>
      <c r="Q108" s="1224" t="s">
        <v>85</v>
      </c>
      <c r="R108" s="1224" t="s">
        <v>85</v>
      </c>
      <c r="S108" s="1224" t="s">
        <v>85</v>
      </c>
      <c r="T108" s="1224" t="s">
        <v>85</v>
      </c>
      <c r="U108" s="1224" t="s">
        <v>85</v>
      </c>
      <c r="V108" s="1224" t="s">
        <v>85</v>
      </c>
      <c r="W108" s="1224" t="s">
        <v>85</v>
      </c>
      <c r="X108" s="1224" t="s">
        <v>85</v>
      </c>
      <c r="Y108" s="1224" t="s">
        <v>85</v>
      </c>
      <c r="Z108" s="1224" t="s">
        <v>85</v>
      </c>
      <c r="AA108" s="1224" t="s">
        <v>85</v>
      </c>
      <c r="AB108" s="1224" t="s">
        <v>85</v>
      </c>
      <c r="AC108" s="1224" t="s">
        <v>85</v>
      </c>
      <c r="AD108" s="1224" t="s">
        <v>85</v>
      </c>
      <c r="AE108" s="1224" t="s">
        <v>85</v>
      </c>
    </row>
    <row r="109" spans="1:31" ht="14.5" customHeight="1">
      <c r="A109" s="1224" t="s">
        <v>937</v>
      </c>
      <c r="B109" s="1224" t="s">
        <v>244</v>
      </c>
      <c r="C109" s="1224" t="s">
        <v>244</v>
      </c>
      <c r="D109" s="1224" t="s">
        <v>244</v>
      </c>
      <c r="E109" s="1224" t="s">
        <v>244</v>
      </c>
      <c r="F109" s="1224" t="s">
        <v>244</v>
      </c>
      <c r="G109" s="1224" t="s">
        <v>244</v>
      </c>
      <c r="H109" s="1224" t="s">
        <v>244</v>
      </c>
      <c r="I109" s="1224" t="s">
        <v>244</v>
      </c>
      <c r="J109" s="1224" t="s">
        <v>244</v>
      </c>
      <c r="K109" s="1224" t="s">
        <v>244</v>
      </c>
      <c r="L109" s="1224" t="s">
        <v>244</v>
      </c>
      <c r="M109" s="1224" t="s">
        <v>244</v>
      </c>
      <c r="N109" s="1224" t="s">
        <v>244</v>
      </c>
      <c r="O109" s="1224" t="s">
        <v>244</v>
      </c>
      <c r="P109" s="1224" t="s">
        <v>244</v>
      </c>
      <c r="Q109" s="1224" t="s">
        <v>244</v>
      </c>
      <c r="R109" s="1224" t="s">
        <v>244</v>
      </c>
      <c r="S109" s="1224" t="s">
        <v>244</v>
      </c>
      <c r="T109" s="1224" t="s">
        <v>244</v>
      </c>
      <c r="U109" s="1224" t="s">
        <v>244</v>
      </c>
      <c r="V109" s="1224" t="s">
        <v>244</v>
      </c>
      <c r="W109" s="1224" t="s">
        <v>244</v>
      </c>
      <c r="X109" s="1224" t="s">
        <v>244</v>
      </c>
      <c r="Y109" s="1224" t="s">
        <v>244</v>
      </c>
      <c r="Z109" s="1224" t="s">
        <v>244</v>
      </c>
      <c r="AA109" s="1224" t="s">
        <v>244</v>
      </c>
      <c r="AB109" s="1224" t="s">
        <v>244</v>
      </c>
      <c r="AC109" s="1224" t="s">
        <v>244</v>
      </c>
      <c r="AD109" s="1224" t="s">
        <v>244</v>
      </c>
      <c r="AE109" s="1224" t="s">
        <v>244</v>
      </c>
    </row>
    <row r="111" spans="1:31" ht="25" customHeight="1">
      <c r="A111" s="1231">
        <v>2020</v>
      </c>
      <c r="B111" s="1231"/>
      <c r="C111" s="1231"/>
      <c r="D111" s="1231"/>
      <c r="E111" s="1231"/>
      <c r="F111" s="1231"/>
      <c r="G111" s="1231"/>
      <c r="H111" s="1231"/>
      <c r="I111" s="1231"/>
      <c r="J111" s="1231"/>
      <c r="K111" s="1231"/>
      <c r="L111" s="1231"/>
      <c r="M111" s="1231"/>
      <c r="N111" s="1231"/>
      <c r="O111" s="1231"/>
      <c r="P111" s="1231"/>
      <c r="Q111" s="1231"/>
      <c r="R111" s="1231"/>
      <c r="S111" s="1231"/>
      <c r="T111" s="1231"/>
      <c r="U111" s="1231"/>
      <c r="V111" s="1231"/>
      <c r="W111" s="1231"/>
      <c r="X111" s="1231"/>
      <c r="Y111" s="1231"/>
      <c r="Z111" s="1231"/>
      <c r="AA111" s="1231"/>
      <c r="AB111" s="1231"/>
      <c r="AC111" s="1231"/>
      <c r="AD111" s="1231"/>
      <c r="AE111" s="1231"/>
    </row>
    <row r="113" spans="1:4" ht="28.5" customHeight="1">
      <c r="A113" s="1240" t="s">
        <v>848</v>
      </c>
      <c r="B113" s="1240"/>
      <c r="C113" s="1240"/>
      <c r="D113" s="1240"/>
    </row>
    <row r="114" spans="1:4" ht="14.5" customHeight="1" thickBot="1">
      <c r="A114" s="1229" t="s">
        <v>273</v>
      </c>
      <c r="B114" s="1226" t="s">
        <v>439</v>
      </c>
      <c r="C114" s="1226" t="s">
        <v>229</v>
      </c>
      <c r="D114" s="1227" t="s">
        <v>229</v>
      </c>
    </row>
    <row r="115" spans="1:4" ht="14.5" customHeight="1" thickBot="1">
      <c r="A115" s="1230" t="s">
        <v>273</v>
      </c>
      <c r="B115" s="59" t="s">
        <v>92</v>
      </c>
      <c r="C115" s="59" t="s">
        <v>62</v>
      </c>
      <c r="D115" s="59" t="s">
        <v>63</v>
      </c>
    </row>
    <row r="116" spans="1:4" ht="14.5" customHeight="1">
      <c r="A116" s="184" t="s">
        <v>64</v>
      </c>
      <c r="B116" s="212">
        <v>36.936979640505292</v>
      </c>
      <c r="C116" s="213">
        <v>2.3635555553913088</v>
      </c>
      <c r="D116" s="215">
        <v>430</v>
      </c>
    </row>
    <row r="117" spans="1:4" ht="14.5" customHeight="1">
      <c r="A117" s="189" t="s">
        <v>65</v>
      </c>
      <c r="B117" s="217">
        <v>39.382141962071813</v>
      </c>
      <c r="C117" s="218">
        <v>2.2745664629566789</v>
      </c>
      <c r="D117" s="220">
        <v>493</v>
      </c>
    </row>
    <row r="118" spans="1:4" ht="14.5" customHeight="1">
      <c r="A118" s="184" t="s">
        <v>66</v>
      </c>
      <c r="B118" s="212">
        <v>34.260680610637337</v>
      </c>
      <c r="C118" s="213">
        <v>4.2367611628085413</v>
      </c>
      <c r="D118" s="215">
        <v>148</v>
      </c>
    </row>
    <row r="119" spans="1:4" ht="14.5" customHeight="1">
      <c r="A119" s="189" t="s">
        <v>67</v>
      </c>
      <c r="B119" s="217">
        <v>43.614385044866708</v>
      </c>
      <c r="C119" s="218">
        <v>3.3650725094208518</v>
      </c>
      <c r="D119" s="220">
        <v>209</v>
      </c>
    </row>
    <row r="120" spans="1:4" ht="14.5" customHeight="1">
      <c r="A120" s="184" t="s">
        <v>68</v>
      </c>
      <c r="B120" s="212">
        <v>40.956433213657647</v>
      </c>
      <c r="C120" s="213">
        <v>5.2621887421663986</v>
      </c>
      <c r="D120" s="215">
        <v>88</v>
      </c>
    </row>
    <row r="121" spans="1:4" ht="14.5" customHeight="1">
      <c r="A121" s="189" t="s">
        <v>69</v>
      </c>
      <c r="B121" s="236" t="s">
        <v>382</v>
      </c>
      <c r="C121" s="237" t="s">
        <v>382</v>
      </c>
      <c r="D121" s="239" t="s">
        <v>382</v>
      </c>
    </row>
    <row r="122" spans="1:4" ht="14.5" customHeight="1">
      <c r="A122" s="184" t="s">
        <v>70</v>
      </c>
      <c r="B122" s="212">
        <v>41.145861448383172</v>
      </c>
      <c r="C122" s="213">
        <v>2.9695313616716188</v>
      </c>
      <c r="D122" s="215">
        <v>291</v>
      </c>
    </row>
    <row r="123" spans="1:4" ht="14.5" customHeight="1">
      <c r="A123" s="189" t="s">
        <v>71</v>
      </c>
      <c r="B123" s="217">
        <v>44.19092762096075</v>
      </c>
      <c r="C123" s="218">
        <v>4.2651416862495433</v>
      </c>
      <c r="D123" s="220">
        <v>138</v>
      </c>
    </row>
    <row r="124" spans="1:4" ht="14.5" customHeight="1">
      <c r="A124" s="184" t="s">
        <v>72</v>
      </c>
      <c r="B124" s="212">
        <v>44.205268211603759</v>
      </c>
      <c r="C124" s="213">
        <v>3.0081283153810681</v>
      </c>
      <c r="D124" s="215">
        <v>299</v>
      </c>
    </row>
    <row r="125" spans="1:4" ht="14.5" customHeight="1">
      <c r="A125" s="189" t="s">
        <v>73</v>
      </c>
      <c r="B125" s="217">
        <v>41.4273630545174</v>
      </c>
      <c r="C125" s="218">
        <v>2.3950812969943489</v>
      </c>
      <c r="D125" s="220">
        <v>438</v>
      </c>
    </row>
    <row r="126" spans="1:4" ht="14.5" customHeight="1">
      <c r="A126" s="184" t="s">
        <v>74</v>
      </c>
      <c r="B126" s="212">
        <v>41.452928459477192</v>
      </c>
      <c r="C126" s="213">
        <v>2.8102214918004842</v>
      </c>
      <c r="D126" s="215">
        <v>298</v>
      </c>
    </row>
    <row r="127" spans="1:4" ht="14.5" customHeight="1">
      <c r="A127" s="189" t="s">
        <v>75</v>
      </c>
      <c r="B127" s="217">
        <v>27.354341340318879</v>
      </c>
      <c r="C127" s="218">
        <v>4.752546686165628</v>
      </c>
      <c r="D127" s="220">
        <v>82</v>
      </c>
    </row>
    <row r="128" spans="1:4" ht="14.5" customHeight="1">
      <c r="A128" s="184" t="s">
        <v>76</v>
      </c>
      <c r="B128" s="212">
        <v>48.345858773114848</v>
      </c>
      <c r="C128" s="213">
        <v>2.907027615298674</v>
      </c>
      <c r="D128" s="215">
        <v>279</v>
      </c>
    </row>
    <row r="129" spans="1:31" ht="14.5" customHeight="1">
      <c r="A129" s="189" t="s">
        <v>77</v>
      </c>
      <c r="B129" s="217">
        <v>46.420257295702157</v>
      </c>
      <c r="C129" s="218">
        <v>3.639478174564005</v>
      </c>
      <c r="D129" s="220">
        <v>174</v>
      </c>
    </row>
    <row r="130" spans="1:31" ht="14.5" customHeight="1">
      <c r="A130" s="184" t="s">
        <v>78</v>
      </c>
      <c r="B130" s="212">
        <v>32.797775259406961</v>
      </c>
      <c r="C130" s="213">
        <v>3.442191605613599</v>
      </c>
      <c r="D130" s="215">
        <v>205</v>
      </c>
    </row>
    <row r="131" spans="1:31" ht="14.5" customHeight="1" thickBot="1">
      <c r="A131" s="194" t="s">
        <v>79</v>
      </c>
      <c r="B131" s="227">
        <v>46.548206995784348</v>
      </c>
      <c r="C131" s="228">
        <v>3.2450165434700651</v>
      </c>
      <c r="D131" s="230">
        <v>210</v>
      </c>
    </row>
    <row r="132" spans="1:31" ht="14.5" customHeight="1">
      <c r="A132" s="199" t="s">
        <v>80</v>
      </c>
      <c r="B132" s="240">
        <v>39.638624265756107</v>
      </c>
      <c r="C132" s="241">
        <v>1.0243039515642769</v>
      </c>
      <c r="D132" s="243">
        <v>2681</v>
      </c>
    </row>
    <row r="133" spans="1:31" ht="14.5" customHeight="1">
      <c r="A133" s="199" t="s">
        <v>81</v>
      </c>
      <c r="B133" s="240">
        <v>43.111901202409257</v>
      </c>
      <c r="C133" s="241">
        <v>1.5696286223324569</v>
      </c>
      <c r="D133" s="243">
        <v>1158</v>
      </c>
    </row>
    <row r="134" spans="1:31" ht="14.5" customHeight="1">
      <c r="A134" s="204" t="s">
        <v>82</v>
      </c>
      <c r="B134" s="232">
        <v>40.306781906695932</v>
      </c>
      <c r="C134" s="233">
        <v>0.88057035832543318</v>
      </c>
      <c r="D134" s="235">
        <v>3839</v>
      </c>
    </row>
    <row r="135" spans="1:31" ht="25" customHeight="1">
      <c r="A135" s="1116" t="s">
        <v>230</v>
      </c>
      <c r="B135" s="1116" t="s">
        <v>84</v>
      </c>
      <c r="C135" s="1116" t="s">
        <v>84</v>
      </c>
      <c r="D135" s="1116" t="s">
        <v>84</v>
      </c>
    </row>
    <row r="136" spans="1:31" ht="27.65" customHeight="1">
      <c r="A136" s="1116" t="s">
        <v>438</v>
      </c>
      <c r="B136" s="1116" t="s">
        <v>85</v>
      </c>
      <c r="C136" s="1116" t="s">
        <v>85</v>
      </c>
      <c r="D136" s="1116" t="s">
        <v>85</v>
      </c>
    </row>
    <row r="137" spans="1:31" ht="36" customHeight="1">
      <c r="A137" s="1116" t="s">
        <v>938</v>
      </c>
      <c r="B137" s="1116" t="s">
        <v>245</v>
      </c>
      <c r="C137" s="1116" t="s">
        <v>245</v>
      </c>
      <c r="D137" s="1116" t="s">
        <v>245</v>
      </c>
    </row>
    <row r="139" spans="1:31" ht="14.5" customHeight="1">
      <c r="A139" s="1189" t="s">
        <v>849</v>
      </c>
      <c r="B139" s="1189"/>
      <c r="C139" s="1189"/>
      <c r="D139" s="1189"/>
      <c r="E139" s="1189"/>
      <c r="F139" s="1189"/>
      <c r="G139" s="1189"/>
      <c r="H139" s="1189"/>
      <c r="I139" s="1189"/>
      <c r="J139" s="1189"/>
      <c r="K139" s="1189"/>
      <c r="L139" s="1189"/>
      <c r="M139" s="1189"/>
      <c r="N139" s="1189"/>
      <c r="O139" s="1189"/>
      <c r="P139" s="1189"/>
      <c r="Q139" s="1189"/>
      <c r="R139" s="1189"/>
      <c r="S139" s="1189"/>
      <c r="T139" s="1189"/>
      <c r="U139" s="1189"/>
      <c r="V139" s="1189"/>
      <c r="W139" s="1189"/>
      <c r="X139" s="1189"/>
      <c r="Y139" s="1189"/>
      <c r="Z139" s="1189"/>
      <c r="AA139" s="1189"/>
      <c r="AB139" s="1189"/>
      <c r="AC139" s="1189"/>
      <c r="AD139" s="1189"/>
      <c r="AE139" s="1189"/>
    </row>
    <row r="140" spans="1:31" ht="60" customHeight="1" thickBot="1">
      <c r="A140" s="1229" t="s">
        <v>273</v>
      </c>
      <c r="B140" s="1226" t="s">
        <v>440</v>
      </c>
      <c r="C140" s="1226" t="s">
        <v>232</v>
      </c>
      <c r="D140" s="1226" t="s">
        <v>232</v>
      </c>
      <c r="E140" s="1226" t="s">
        <v>441</v>
      </c>
      <c r="F140" s="1226" t="s">
        <v>233</v>
      </c>
      <c r="G140" s="1226" t="s">
        <v>233</v>
      </c>
      <c r="H140" s="1226" t="s">
        <v>442</v>
      </c>
      <c r="I140" s="1226" t="s">
        <v>234</v>
      </c>
      <c r="J140" s="1226" t="s">
        <v>234</v>
      </c>
      <c r="K140" s="1226" t="s">
        <v>443</v>
      </c>
      <c r="L140" s="1226" t="s">
        <v>235</v>
      </c>
      <c r="M140" s="1226" t="s">
        <v>235</v>
      </c>
      <c r="N140" s="1226" t="s">
        <v>444</v>
      </c>
      <c r="O140" s="1226" t="s">
        <v>236</v>
      </c>
      <c r="P140" s="1226" t="s">
        <v>236</v>
      </c>
      <c r="Q140" s="1226" t="s">
        <v>445</v>
      </c>
      <c r="R140" s="1226" t="s">
        <v>237</v>
      </c>
      <c r="S140" s="1226" t="s">
        <v>237</v>
      </c>
      <c r="T140" s="1226" t="s">
        <v>446</v>
      </c>
      <c r="U140" s="1226" t="s">
        <v>238</v>
      </c>
      <c r="V140" s="1226" t="s">
        <v>238</v>
      </c>
      <c r="W140" s="1226" t="s">
        <v>447</v>
      </c>
      <c r="X140" s="1226" t="s">
        <v>239</v>
      </c>
      <c r="Y140" s="1226" t="s">
        <v>239</v>
      </c>
      <c r="Z140" s="1226" t="s">
        <v>448</v>
      </c>
      <c r="AA140" s="1226" t="s">
        <v>240</v>
      </c>
      <c r="AB140" s="1226" t="s">
        <v>240</v>
      </c>
      <c r="AC140" s="1226" t="s">
        <v>353</v>
      </c>
      <c r="AD140" s="1226" t="s">
        <v>241</v>
      </c>
      <c r="AE140" s="1227" t="s">
        <v>241</v>
      </c>
    </row>
    <row r="141" spans="1:31" ht="14.5" customHeight="1" thickBot="1">
      <c r="A141" s="1230" t="s">
        <v>273</v>
      </c>
      <c r="B141" s="59" t="s">
        <v>92</v>
      </c>
      <c r="C141" s="59" t="s">
        <v>62</v>
      </c>
      <c r="D141" s="60" t="s">
        <v>63</v>
      </c>
      <c r="E141" s="59" t="s">
        <v>92</v>
      </c>
      <c r="F141" s="59" t="s">
        <v>62</v>
      </c>
      <c r="G141" s="60" t="s">
        <v>63</v>
      </c>
      <c r="H141" s="59" t="s">
        <v>92</v>
      </c>
      <c r="I141" s="59" t="s">
        <v>62</v>
      </c>
      <c r="J141" s="60" t="s">
        <v>63</v>
      </c>
      <c r="K141" s="59" t="s">
        <v>92</v>
      </c>
      <c r="L141" s="59" t="s">
        <v>62</v>
      </c>
      <c r="M141" s="60" t="s">
        <v>63</v>
      </c>
      <c r="N141" s="59" t="s">
        <v>92</v>
      </c>
      <c r="O141" s="59" t="s">
        <v>62</v>
      </c>
      <c r="P141" s="60" t="s">
        <v>63</v>
      </c>
      <c r="Q141" s="59" t="s">
        <v>92</v>
      </c>
      <c r="R141" s="59" t="s">
        <v>62</v>
      </c>
      <c r="S141" s="60" t="s">
        <v>63</v>
      </c>
      <c r="T141" s="59" t="s">
        <v>92</v>
      </c>
      <c r="U141" s="59" t="s">
        <v>62</v>
      </c>
      <c r="V141" s="60" t="s">
        <v>63</v>
      </c>
      <c r="W141" s="59" t="s">
        <v>92</v>
      </c>
      <c r="X141" s="59" t="s">
        <v>62</v>
      </c>
      <c r="Y141" s="60" t="s">
        <v>63</v>
      </c>
      <c r="Z141" s="59" t="s">
        <v>92</v>
      </c>
      <c r="AA141" s="59" t="s">
        <v>62</v>
      </c>
      <c r="AB141" s="60" t="s">
        <v>63</v>
      </c>
      <c r="AC141" s="59" t="s">
        <v>92</v>
      </c>
      <c r="AD141" s="59" t="s">
        <v>62</v>
      </c>
      <c r="AE141" s="59" t="s">
        <v>63</v>
      </c>
    </row>
    <row r="142" spans="1:31" ht="14.5" customHeight="1">
      <c r="A142" s="184" t="s">
        <v>64</v>
      </c>
      <c r="B142" s="212">
        <v>32.404206405297877</v>
      </c>
      <c r="C142" s="213">
        <v>3.1910312146655349</v>
      </c>
      <c r="D142" s="214">
        <v>214</v>
      </c>
      <c r="E142" s="212">
        <v>59.495532686985293</v>
      </c>
      <c r="F142" s="213">
        <v>3.3030762890346321</v>
      </c>
      <c r="G142" s="214">
        <v>223</v>
      </c>
      <c r="H142" s="212">
        <v>10.62469905647627</v>
      </c>
      <c r="I142" s="213">
        <v>2.0746550658773151</v>
      </c>
      <c r="J142" s="214">
        <v>208</v>
      </c>
      <c r="K142" s="212">
        <v>6.3630988307710608</v>
      </c>
      <c r="L142" s="213">
        <v>1.7288289471626801</v>
      </c>
      <c r="M142" s="214">
        <v>206</v>
      </c>
      <c r="N142" s="212">
        <v>37.105002238650663</v>
      </c>
      <c r="O142" s="213">
        <v>3.3582825532315632</v>
      </c>
      <c r="P142" s="214">
        <v>210</v>
      </c>
      <c r="Q142" s="212">
        <v>23.38694081642948</v>
      </c>
      <c r="R142" s="213">
        <v>2.8234406240660559</v>
      </c>
      <c r="S142" s="214">
        <v>215</v>
      </c>
      <c r="T142" s="212">
        <v>27.27262033013653</v>
      </c>
      <c r="U142" s="213">
        <v>3.020838491545017</v>
      </c>
      <c r="V142" s="214">
        <v>217</v>
      </c>
      <c r="W142" s="212">
        <v>21.178643876340889</v>
      </c>
      <c r="X142" s="213">
        <v>2.7396651447185532</v>
      </c>
      <c r="Y142" s="214">
        <v>218</v>
      </c>
      <c r="Z142" s="212">
        <v>38.894674813686187</v>
      </c>
      <c r="AA142" s="213">
        <v>3.2737651644961669</v>
      </c>
      <c r="AB142" s="214">
        <v>221</v>
      </c>
      <c r="AC142" s="212">
        <v>11.598423079595349</v>
      </c>
      <c r="AD142" s="213">
        <v>2.204586078005824</v>
      </c>
      <c r="AE142" s="215">
        <v>197</v>
      </c>
    </row>
    <row r="143" spans="1:31" ht="14.5" customHeight="1">
      <c r="A143" s="189" t="s">
        <v>65</v>
      </c>
      <c r="B143" s="217">
        <v>37.169496740848942</v>
      </c>
      <c r="C143" s="218">
        <v>3.0618537136537989</v>
      </c>
      <c r="D143" s="219">
        <v>243</v>
      </c>
      <c r="E143" s="217">
        <v>57.62435988279374</v>
      </c>
      <c r="F143" s="218">
        <v>3.0360283618086412</v>
      </c>
      <c r="G143" s="219">
        <v>264</v>
      </c>
      <c r="H143" s="217">
        <v>9.5430344258206343</v>
      </c>
      <c r="I143" s="218">
        <v>1.931168964750432</v>
      </c>
      <c r="J143" s="219">
        <v>236</v>
      </c>
      <c r="K143" s="217">
        <v>4.4202823122235664</v>
      </c>
      <c r="L143" s="218">
        <v>1.448524464886048</v>
      </c>
      <c r="M143" s="219">
        <v>233</v>
      </c>
      <c r="N143" s="217">
        <v>32.962644396473507</v>
      </c>
      <c r="O143" s="218">
        <v>2.989427337450683</v>
      </c>
      <c r="P143" s="219">
        <v>244</v>
      </c>
      <c r="Q143" s="217">
        <v>20.554307527663589</v>
      </c>
      <c r="R143" s="218">
        <v>2.7149660379343969</v>
      </c>
      <c r="S143" s="219">
        <v>236</v>
      </c>
      <c r="T143" s="217">
        <v>24.07440122392201</v>
      </c>
      <c r="U143" s="218">
        <v>2.6768050288462821</v>
      </c>
      <c r="V143" s="219">
        <v>245</v>
      </c>
      <c r="W143" s="217">
        <v>23.405674746777859</v>
      </c>
      <c r="X143" s="218">
        <v>2.6731500581705339</v>
      </c>
      <c r="Y143" s="219">
        <v>241</v>
      </c>
      <c r="Z143" s="217">
        <v>35.874003878630198</v>
      </c>
      <c r="AA143" s="218">
        <v>2.9896494398563789</v>
      </c>
      <c r="AB143" s="219">
        <v>249</v>
      </c>
      <c r="AC143" s="217">
        <v>21.259872737529928</v>
      </c>
      <c r="AD143" s="218">
        <v>2.611652004876146</v>
      </c>
      <c r="AE143" s="220">
        <v>239</v>
      </c>
    </row>
    <row r="144" spans="1:31" ht="14.5" customHeight="1">
      <c r="A144" s="184" t="s">
        <v>66</v>
      </c>
      <c r="B144" s="212">
        <v>22.315651321650879</v>
      </c>
      <c r="C144" s="213">
        <v>4.303014378428605</v>
      </c>
      <c r="D144" s="214">
        <v>87</v>
      </c>
      <c r="E144" s="212">
        <v>63.432556191525663</v>
      </c>
      <c r="F144" s="213">
        <v>5.0574287765481696</v>
      </c>
      <c r="G144" s="214">
        <v>93</v>
      </c>
      <c r="H144" s="212">
        <v>9.9130010555166859</v>
      </c>
      <c r="I144" s="213">
        <v>3.298092631505491</v>
      </c>
      <c r="J144" s="214">
        <v>87</v>
      </c>
      <c r="K144" s="212">
        <v>9.8274620012990663</v>
      </c>
      <c r="L144" s="213">
        <v>3.687495944597786</v>
      </c>
      <c r="M144" s="214">
        <v>85</v>
      </c>
      <c r="N144" s="212">
        <v>45.512416165215058</v>
      </c>
      <c r="O144" s="213">
        <v>5.5644164447773123</v>
      </c>
      <c r="P144" s="214">
        <v>88</v>
      </c>
      <c r="Q144" s="212">
        <v>24.01030426037736</v>
      </c>
      <c r="R144" s="213">
        <v>4.8823175520346744</v>
      </c>
      <c r="S144" s="214">
        <v>86</v>
      </c>
      <c r="T144" s="212">
        <v>31.55121271287091</v>
      </c>
      <c r="U144" s="213">
        <v>5.4009616198300643</v>
      </c>
      <c r="V144" s="214">
        <v>84</v>
      </c>
      <c r="W144" s="212">
        <v>20.347016883846202</v>
      </c>
      <c r="X144" s="213">
        <v>4.7677878618958864</v>
      </c>
      <c r="Y144" s="214">
        <v>88</v>
      </c>
      <c r="Z144" s="212">
        <v>39.651017870165013</v>
      </c>
      <c r="AA144" s="213">
        <v>5.4686083018861433</v>
      </c>
      <c r="AB144" s="214">
        <v>91</v>
      </c>
      <c r="AC144" s="212">
        <v>15.845583225596121</v>
      </c>
      <c r="AD144" s="213">
        <v>4.2369162745374336</v>
      </c>
      <c r="AE144" s="215">
        <v>82</v>
      </c>
    </row>
    <row r="145" spans="1:31" ht="14.5" customHeight="1">
      <c r="A145" s="189" t="s">
        <v>67</v>
      </c>
      <c r="B145" s="217">
        <v>35.641613242200272</v>
      </c>
      <c r="C145" s="218">
        <v>4.8030056814711557</v>
      </c>
      <c r="D145" s="219">
        <v>94</v>
      </c>
      <c r="E145" s="217">
        <v>57.011233232653879</v>
      </c>
      <c r="F145" s="218">
        <v>4.6767277383202952</v>
      </c>
      <c r="G145" s="219">
        <v>103</v>
      </c>
      <c r="H145" s="217">
        <v>11.06325643741004</v>
      </c>
      <c r="I145" s="218">
        <v>3.2789786947597039</v>
      </c>
      <c r="J145" s="219">
        <v>86</v>
      </c>
      <c r="K145" s="217">
        <v>0</v>
      </c>
      <c r="L145" s="218"/>
      <c r="M145" s="219">
        <v>85</v>
      </c>
      <c r="N145" s="217">
        <v>31.500304464577681</v>
      </c>
      <c r="O145" s="218">
        <v>4.6159844581735561</v>
      </c>
      <c r="P145" s="219">
        <v>92</v>
      </c>
      <c r="Q145" s="217">
        <v>18.97444658915634</v>
      </c>
      <c r="R145" s="218">
        <v>3.9340841193215561</v>
      </c>
      <c r="S145" s="219">
        <v>90</v>
      </c>
      <c r="T145" s="217">
        <v>28.535163766835471</v>
      </c>
      <c r="U145" s="218">
        <v>4.7275468275108938</v>
      </c>
      <c r="V145" s="219">
        <v>90</v>
      </c>
      <c r="W145" s="217">
        <v>34.178286898920007</v>
      </c>
      <c r="X145" s="218">
        <v>4.7067976701320102</v>
      </c>
      <c r="Y145" s="219">
        <v>95</v>
      </c>
      <c r="Z145" s="217">
        <v>27.336026420953289</v>
      </c>
      <c r="AA145" s="218">
        <v>4.5013046963836603</v>
      </c>
      <c r="AB145" s="219">
        <v>91</v>
      </c>
      <c r="AC145" s="217">
        <v>22.341968460277531</v>
      </c>
      <c r="AD145" s="218">
        <v>4.1922293736232534</v>
      </c>
      <c r="AE145" s="220">
        <v>89</v>
      </c>
    </row>
    <row r="146" spans="1:31" ht="14.5" customHeight="1">
      <c r="A146" s="184" t="s">
        <v>68</v>
      </c>
      <c r="B146" s="212">
        <v>25.431602775330351</v>
      </c>
      <c r="C146" s="213">
        <v>6.0444074166157824</v>
      </c>
      <c r="D146" s="214">
        <v>46</v>
      </c>
      <c r="E146" s="212">
        <v>72.262869638335815</v>
      </c>
      <c r="F146" s="213">
        <v>5.6669747249198146</v>
      </c>
      <c r="G146" s="214">
        <v>49</v>
      </c>
      <c r="H146" s="212">
        <v>16.70048661917852</v>
      </c>
      <c r="I146" s="213">
        <v>4.7322240920703882</v>
      </c>
      <c r="J146" s="214">
        <v>48</v>
      </c>
      <c r="K146" s="212">
        <v>10.03525041734447</v>
      </c>
      <c r="L146" s="213">
        <v>4.5407783420528336</v>
      </c>
      <c r="M146" s="214">
        <v>47</v>
      </c>
      <c r="N146" s="212">
        <v>48.820514407251103</v>
      </c>
      <c r="O146" s="213">
        <v>6.9275223441758653</v>
      </c>
      <c r="P146" s="214">
        <v>47</v>
      </c>
      <c r="Q146" s="212">
        <v>18.227226088971289</v>
      </c>
      <c r="R146" s="213">
        <v>5.5996232742856202</v>
      </c>
      <c r="S146" s="214">
        <v>45</v>
      </c>
      <c r="T146" s="212">
        <v>24.760029767022381</v>
      </c>
      <c r="U146" s="213">
        <v>5.8968708215860461</v>
      </c>
      <c r="V146" s="214">
        <v>45</v>
      </c>
      <c r="W146" s="212">
        <v>23.313561381913619</v>
      </c>
      <c r="X146" s="213">
        <v>5.860330943281868</v>
      </c>
      <c r="Y146" s="214">
        <v>49</v>
      </c>
      <c r="Z146" s="212">
        <v>29.286563280424598</v>
      </c>
      <c r="AA146" s="213">
        <v>6.4541223225219433</v>
      </c>
      <c r="AB146" s="214">
        <v>47</v>
      </c>
      <c r="AC146" s="212">
        <v>6.9703333504381764</v>
      </c>
      <c r="AD146" s="213">
        <v>3.0818230120385142</v>
      </c>
      <c r="AE146" s="215">
        <v>45</v>
      </c>
    </row>
    <row r="147" spans="1:31" ht="14.5" customHeight="1">
      <c r="A147" s="189" t="s">
        <v>69</v>
      </c>
      <c r="B147" s="236" t="s">
        <v>382</v>
      </c>
      <c r="C147" s="237" t="s">
        <v>382</v>
      </c>
      <c r="D147" s="238" t="s">
        <v>382</v>
      </c>
      <c r="E147" s="236" t="s">
        <v>382</v>
      </c>
      <c r="F147" s="237" t="s">
        <v>382</v>
      </c>
      <c r="G147" s="238" t="s">
        <v>382</v>
      </c>
      <c r="H147" s="236" t="s">
        <v>382</v>
      </c>
      <c r="I147" s="237" t="s">
        <v>382</v>
      </c>
      <c r="J147" s="238" t="s">
        <v>382</v>
      </c>
      <c r="K147" s="236" t="s">
        <v>382</v>
      </c>
      <c r="L147" s="237" t="s">
        <v>382</v>
      </c>
      <c r="M147" s="238" t="s">
        <v>382</v>
      </c>
      <c r="N147" s="236" t="s">
        <v>382</v>
      </c>
      <c r="O147" s="237" t="s">
        <v>382</v>
      </c>
      <c r="P147" s="238" t="s">
        <v>382</v>
      </c>
      <c r="Q147" s="236" t="s">
        <v>382</v>
      </c>
      <c r="R147" s="237" t="s">
        <v>382</v>
      </c>
      <c r="S147" s="238" t="s">
        <v>382</v>
      </c>
      <c r="T147" s="236" t="s">
        <v>382</v>
      </c>
      <c r="U147" s="237" t="s">
        <v>382</v>
      </c>
      <c r="V147" s="238" t="s">
        <v>382</v>
      </c>
      <c r="W147" s="236" t="s">
        <v>382</v>
      </c>
      <c r="X147" s="237" t="s">
        <v>382</v>
      </c>
      <c r="Y147" s="238" t="s">
        <v>382</v>
      </c>
      <c r="Z147" s="236" t="s">
        <v>382</v>
      </c>
      <c r="AA147" s="237" t="s">
        <v>382</v>
      </c>
      <c r="AB147" s="238" t="s">
        <v>382</v>
      </c>
      <c r="AC147" s="236" t="s">
        <v>382</v>
      </c>
      <c r="AD147" s="237" t="s">
        <v>382</v>
      </c>
      <c r="AE147" s="239" t="s">
        <v>382</v>
      </c>
    </row>
    <row r="148" spans="1:31" ht="14.5" customHeight="1">
      <c r="A148" s="184" t="s">
        <v>70</v>
      </c>
      <c r="B148" s="212">
        <v>45.284914831312342</v>
      </c>
      <c r="C148" s="213">
        <v>4.038083674737269</v>
      </c>
      <c r="D148" s="214">
        <v>157</v>
      </c>
      <c r="E148" s="212">
        <v>50.852777759635472</v>
      </c>
      <c r="F148" s="213">
        <v>4.1365310359804699</v>
      </c>
      <c r="G148" s="214">
        <v>151</v>
      </c>
      <c r="H148" s="212">
        <v>7.6201085035628928</v>
      </c>
      <c r="I148" s="213">
        <v>2.13570555621257</v>
      </c>
      <c r="J148" s="214">
        <v>148</v>
      </c>
      <c r="K148" s="212">
        <v>5.8954171982468342</v>
      </c>
      <c r="L148" s="213">
        <v>2.245029796959098</v>
      </c>
      <c r="M148" s="214">
        <v>145</v>
      </c>
      <c r="N148" s="212">
        <v>32.361368031805618</v>
      </c>
      <c r="O148" s="213">
        <v>3.8828780130605249</v>
      </c>
      <c r="P148" s="214">
        <v>148</v>
      </c>
      <c r="Q148" s="212">
        <v>20.713395588079759</v>
      </c>
      <c r="R148" s="213">
        <v>3.5498984784791068</v>
      </c>
      <c r="S148" s="214">
        <v>146</v>
      </c>
      <c r="T148" s="212">
        <v>17.384499996139631</v>
      </c>
      <c r="U148" s="213">
        <v>3.046801657268511</v>
      </c>
      <c r="V148" s="214">
        <v>150</v>
      </c>
      <c r="W148" s="212">
        <v>31.070052122252651</v>
      </c>
      <c r="X148" s="213">
        <v>3.7095835898950078</v>
      </c>
      <c r="Y148" s="214">
        <v>150</v>
      </c>
      <c r="Z148" s="212">
        <v>39.129806061163997</v>
      </c>
      <c r="AA148" s="213">
        <v>4.0368180501090212</v>
      </c>
      <c r="AB148" s="214">
        <v>155</v>
      </c>
      <c r="AC148" s="212">
        <v>11.11760226335223</v>
      </c>
      <c r="AD148" s="213">
        <v>2.6871298121130369</v>
      </c>
      <c r="AE148" s="215">
        <v>143</v>
      </c>
    </row>
    <row r="149" spans="1:31" ht="14.5" customHeight="1">
      <c r="A149" s="189" t="s">
        <v>71</v>
      </c>
      <c r="B149" s="217">
        <v>17.326853469835289</v>
      </c>
      <c r="C149" s="218">
        <v>4.1475435695511287</v>
      </c>
      <c r="D149" s="219">
        <v>70</v>
      </c>
      <c r="E149" s="217">
        <v>56.941928836311483</v>
      </c>
      <c r="F149" s="218">
        <v>5.6002317093406599</v>
      </c>
      <c r="G149" s="219">
        <v>72</v>
      </c>
      <c r="H149" s="217">
        <v>10.348896217115421</v>
      </c>
      <c r="I149" s="218">
        <v>3.4952768640900338</v>
      </c>
      <c r="J149" s="219">
        <v>67</v>
      </c>
      <c r="K149" s="217">
        <v>10.056942778477451</v>
      </c>
      <c r="L149" s="218">
        <v>3.7739546489352929</v>
      </c>
      <c r="M149" s="219">
        <v>66</v>
      </c>
      <c r="N149" s="217">
        <v>30.18358830940269</v>
      </c>
      <c r="O149" s="218">
        <v>5.4649326368580837</v>
      </c>
      <c r="P149" s="219">
        <v>67</v>
      </c>
      <c r="Q149" s="217">
        <v>23.99888263392938</v>
      </c>
      <c r="R149" s="218">
        <v>5.0573824735221544</v>
      </c>
      <c r="S149" s="219">
        <v>70</v>
      </c>
      <c r="T149" s="217">
        <v>16.744405045360889</v>
      </c>
      <c r="U149" s="218">
        <v>4.3655798359342084</v>
      </c>
      <c r="V149" s="219">
        <v>66</v>
      </c>
      <c r="W149" s="217">
        <v>41.427019138849147</v>
      </c>
      <c r="X149" s="218">
        <v>5.7033871252541646</v>
      </c>
      <c r="Y149" s="219">
        <v>69</v>
      </c>
      <c r="Z149" s="217">
        <v>26.081465237777572</v>
      </c>
      <c r="AA149" s="218">
        <v>5.1226492342636636</v>
      </c>
      <c r="AB149" s="219">
        <v>69</v>
      </c>
      <c r="AC149" s="217">
        <v>20.07047633031214</v>
      </c>
      <c r="AD149" s="218">
        <v>4.5620633808611384</v>
      </c>
      <c r="AE149" s="220">
        <v>66</v>
      </c>
    </row>
    <row r="150" spans="1:31" ht="14.5" customHeight="1">
      <c r="A150" s="184" t="s">
        <v>72</v>
      </c>
      <c r="B150" s="212">
        <v>33.962334471340768</v>
      </c>
      <c r="C150" s="213">
        <v>3.926395237873078</v>
      </c>
      <c r="D150" s="214">
        <v>147</v>
      </c>
      <c r="E150" s="212">
        <v>64.683105480189553</v>
      </c>
      <c r="F150" s="213">
        <v>3.8229303459309949</v>
      </c>
      <c r="G150" s="214">
        <v>156</v>
      </c>
      <c r="H150" s="212">
        <v>8.1695841637110238</v>
      </c>
      <c r="I150" s="213">
        <v>2.3500983222169012</v>
      </c>
      <c r="J150" s="214">
        <v>139</v>
      </c>
      <c r="K150" s="212">
        <v>5.2647850650548476</v>
      </c>
      <c r="L150" s="213">
        <v>1.9212057643358731</v>
      </c>
      <c r="M150" s="214">
        <v>138</v>
      </c>
      <c r="N150" s="212">
        <v>48.593471042975636</v>
      </c>
      <c r="O150" s="213">
        <v>4.1984740938381124</v>
      </c>
      <c r="P150" s="214">
        <v>142</v>
      </c>
      <c r="Q150" s="212">
        <v>27.98712228899549</v>
      </c>
      <c r="R150" s="213">
        <v>3.6952634079097981</v>
      </c>
      <c r="S150" s="214">
        <v>145</v>
      </c>
      <c r="T150" s="212">
        <v>22.39446879616127</v>
      </c>
      <c r="U150" s="213">
        <v>3.5762765361380722</v>
      </c>
      <c r="V150" s="214">
        <v>142</v>
      </c>
      <c r="W150" s="212">
        <v>28.872390685913651</v>
      </c>
      <c r="X150" s="213">
        <v>3.71253847098358</v>
      </c>
      <c r="Y150" s="214">
        <v>148</v>
      </c>
      <c r="Z150" s="212">
        <v>30.394732081859509</v>
      </c>
      <c r="AA150" s="213">
        <v>3.8626665082158942</v>
      </c>
      <c r="AB150" s="214">
        <v>142</v>
      </c>
      <c r="AC150" s="212">
        <v>17.165423189498469</v>
      </c>
      <c r="AD150" s="213">
        <v>3.2581615002231632</v>
      </c>
      <c r="AE150" s="215">
        <v>137</v>
      </c>
    </row>
    <row r="151" spans="1:31" ht="14.5" customHeight="1">
      <c r="A151" s="189" t="s">
        <v>73</v>
      </c>
      <c r="B151" s="217">
        <v>38.953253939818069</v>
      </c>
      <c r="C151" s="218">
        <v>3.2275936395761282</v>
      </c>
      <c r="D151" s="219">
        <v>226</v>
      </c>
      <c r="E151" s="217">
        <v>54.005720023334412</v>
      </c>
      <c r="F151" s="218">
        <v>3.288611272805801</v>
      </c>
      <c r="G151" s="219">
        <v>228</v>
      </c>
      <c r="H151" s="217">
        <v>9.5103321123621214</v>
      </c>
      <c r="I151" s="218">
        <v>2.0812790056277222</v>
      </c>
      <c r="J151" s="219">
        <v>217</v>
      </c>
      <c r="K151" s="217">
        <v>4.2707693274405436</v>
      </c>
      <c r="L151" s="218">
        <v>1.3912561182525509</v>
      </c>
      <c r="M151" s="219">
        <v>216</v>
      </c>
      <c r="N151" s="217">
        <v>32.215556360533611</v>
      </c>
      <c r="O151" s="218">
        <v>3.1286178231634452</v>
      </c>
      <c r="P151" s="219">
        <v>221</v>
      </c>
      <c r="Q151" s="217">
        <v>20.079276071716571</v>
      </c>
      <c r="R151" s="218">
        <v>2.654215746399474</v>
      </c>
      <c r="S151" s="219">
        <v>225</v>
      </c>
      <c r="T151" s="217">
        <v>19.70686454090001</v>
      </c>
      <c r="U151" s="218">
        <v>2.7028163282614779</v>
      </c>
      <c r="V151" s="219">
        <v>222</v>
      </c>
      <c r="W151" s="217">
        <v>21.057916533704169</v>
      </c>
      <c r="X151" s="218">
        <v>2.7194667536898471</v>
      </c>
      <c r="Y151" s="219">
        <v>220</v>
      </c>
      <c r="Z151" s="217">
        <v>27.210558040047989</v>
      </c>
      <c r="AA151" s="218">
        <v>2.94351999136651</v>
      </c>
      <c r="AB151" s="219">
        <v>221</v>
      </c>
      <c r="AC151" s="217">
        <v>22.598947383053471</v>
      </c>
      <c r="AD151" s="218">
        <v>2.8208410587802129</v>
      </c>
      <c r="AE151" s="220">
        <v>215</v>
      </c>
    </row>
    <row r="152" spans="1:31" ht="14.5" customHeight="1">
      <c r="A152" s="184" t="s">
        <v>74</v>
      </c>
      <c r="B152" s="212">
        <v>50.706137282493692</v>
      </c>
      <c r="C152" s="213">
        <v>3.9282562213168228</v>
      </c>
      <c r="D152" s="214">
        <v>154</v>
      </c>
      <c r="E152" s="212">
        <v>52.045700595914028</v>
      </c>
      <c r="F152" s="213">
        <v>3.9759705337696181</v>
      </c>
      <c r="G152" s="214">
        <v>149</v>
      </c>
      <c r="H152" s="212">
        <v>6.8844216228774524</v>
      </c>
      <c r="I152" s="213">
        <v>1.9203747276922929</v>
      </c>
      <c r="J152" s="214">
        <v>138</v>
      </c>
      <c r="K152" s="212">
        <v>3.3752168145010271</v>
      </c>
      <c r="L152" s="213">
        <v>1.409602851926202</v>
      </c>
      <c r="M152" s="214">
        <v>138</v>
      </c>
      <c r="N152" s="212">
        <v>31.953024397777181</v>
      </c>
      <c r="O152" s="213">
        <v>3.8502248656484732</v>
      </c>
      <c r="P152" s="214">
        <v>142</v>
      </c>
      <c r="Q152" s="212">
        <v>22.386933125883189</v>
      </c>
      <c r="R152" s="213">
        <v>3.3319551124048901</v>
      </c>
      <c r="S152" s="214">
        <v>144</v>
      </c>
      <c r="T152" s="212">
        <v>16.08130329616035</v>
      </c>
      <c r="U152" s="213">
        <v>2.9725726111329349</v>
      </c>
      <c r="V152" s="214">
        <v>142</v>
      </c>
      <c r="W152" s="212">
        <v>36.613167639128228</v>
      </c>
      <c r="X152" s="213">
        <v>3.819876513232304</v>
      </c>
      <c r="Y152" s="214">
        <v>155</v>
      </c>
      <c r="Z152" s="212">
        <v>31.654239125154511</v>
      </c>
      <c r="AA152" s="213">
        <v>3.7262811502560971</v>
      </c>
      <c r="AB152" s="214">
        <v>151</v>
      </c>
      <c r="AC152" s="212">
        <v>21.1390160975123</v>
      </c>
      <c r="AD152" s="213">
        <v>3.3462945983600179</v>
      </c>
      <c r="AE152" s="215">
        <v>137</v>
      </c>
    </row>
    <row r="153" spans="1:31" ht="14.5" customHeight="1">
      <c r="A153" s="189" t="s">
        <v>75</v>
      </c>
      <c r="B153" s="217">
        <v>40.379170772369783</v>
      </c>
      <c r="C153" s="218">
        <v>6.2203759398077692</v>
      </c>
      <c r="D153" s="219">
        <v>53</v>
      </c>
      <c r="E153" s="217">
        <v>52.572124623128197</v>
      </c>
      <c r="F153" s="218">
        <v>6.5208926778048211</v>
      </c>
      <c r="G153" s="219">
        <v>51</v>
      </c>
      <c r="H153" s="217">
        <v>7.6704066296214037</v>
      </c>
      <c r="I153" s="218">
        <v>3.3978998221056682</v>
      </c>
      <c r="J153" s="219">
        <v>49</v>
      </c>
      <c r="K153" s="217">
        <v>0</v>
      </c>
      <c r="L153" s="218"/>
      <c r="M153" s="219">
        <v>47</v>
      </c>
      <c r="N153" s="217">
        <v>31.09999155979375</v>
      </c>
      <c r="O153" s="218">
        <v>5.974940529348908</v>
      </c>
      <c r="P153" s="219">
        <v>51</v>
      </c>
      <c r="Q153" s="217">
        <v>24.823713513457829</v>
      </c>
      <c r="R153" s="218">
        <v>5.981081417727717</v>
      </c>
      <c r="S153" s="219">
        <v>49</v>
      </c>
      <c r="T153" s="217">
        <v>24.51293282728912</v>
      </c>
      <c r="U153" s="218">
        <v>5.7376044808273869</v>
      </c>
      <c r="V153" s="219">
        <v>52</v>
      </c>
      <c r="W153" s="217">
        <v>33.809143992659912</v>
      </c>
      <c r="X153" s="218">
        <v>6.210482609221371</v>
      </c>
      <c r="Y153" s="219">
        <v>51</v>
      </c>
      <c r="Z153" s="217">
        <v>30.615195009535849</v>
      </c>
      <c r="AA153" s="218">
        <v>6.0918830410827676</v>
      </c>
      <c r="AB153" s="219">
        <v>49</v>
      </c>
      <c r="AC153" s="217">
        <v>11.91396643428847</v>
      </c>
      <c r="AD153" s="218">
        <v>4.2297559682800117</v>
      </c>
      <c r="AE153" s="220">
        <v>47</v>
      </c>
    </row>
    <row r="154" spans="1:31" ht="14.5" customHeight="1">
      <c r="A154" s="184" t="s">
        <v>76</v>
      </c>
      <c r="B154" s="212">
        <v>25.04394944967391</v>
      </c>
      <c r="C154" s="213">
        <v>3.7616141479169949</v>
      </c>
      <c r="D154" s="214">
        <v>129</v>
      </c>
      <c r="E154" s="212">
        <v>62.603284934633223</v>
      </c>
      <c r="F154" s="213">
        <v>4.0463208607093213</v>
      </c>
      <c r="G154" s="214">
        <v>133</v>
      </c>
      <c r="H154" s="212">
        <v>9.7456174165620748</v>
      </c>
      <c r="I154" s="213">
        <v>2.75568763946923</v>
      </c>
      <c r="J154" s="214">
        <v>126</v>
      </c>
      <c r="K154" s="212">
        <v>6.5491025082427416</v>
      </c>
      <c r="L154" s="213">
        <v>2.358333999902277</v>
      </c>
      <c r="M154" s="214">
        <v>126</v>
      </c>
      <c r="N154" s="212">
        <v>39.416961174411711</v>
      </c>
      <c r="O154" s="213">
        <v>4.222447276304087</v>
      </c>
      <c r="P154" s="214">
        <v>130</v>
      </c>
      <c r="Q154" s="212">
        <v>19.03936663879529</v>
      </c>
      <c r="R154" s="213">
        <v>3.4133849228605948</v>
      </c>
      <c r="S154" s="214">
        <v>130</v>
      </c>
      <c r="T154" s="212">
        <v>20.066444279175808</v>
      </c>
      <c r="U154" s="213">
        <v>3.3501441758491191</v>
      </c>
      <c r="V154" s="214">
        <v>129</v>
      </c>
      <c r="W154" s="212">
        <v>34.219252026633988</v>
      </c>
      <c r="X154" s="213">
        <v>3.9758900193972511</v>
      </c>
      <c r="Y154" s="214">
        <v>133</v>
      </c>
      <c r="Z154" s="212">
        <v>37.163809313075078</v>
      </c>
      <c r="AA154" s="213">
        <v>4.2371131276217806</v>
      </c>
      <c r="AB154" s="214">
        <v>129</v>
      </c>
      <c r="AC154" s="212">
        <v>13.38821949747819</v>
      </c>
      <c r="AD154" s="213">
        <v>2.8910984086376041</v>
      </c>
      <c r="AE154" s="215">
        <v>121</v>
      </c>
    </row>
    <row r="155" spans="1:31" ht="14.5" customHeight="1">
      <c r="A155" s="189" t="s">
        <v>77</v>
      </c>
      <c r="B155" s="217">
        <v>29.077884215702451</v>
      </c>
      <c r="C155" s="218">
        <v>5.2940918348184471</v>
      </c>
      <c r="D155" s="219">
        <v>73</v>
      </c>
      <c r="E155" s="217">
        <v>45.909766471179417</v>
      </c>
      <c r="F155" s="218">
        <v>5.6215206621793152</v>
      </c>
      <c r="G155" s="219">
        <v>73</v>
      </c>
      <c r="H155" s="217">
        <v>8.3344449607853281</v>
      </c>
      <c r="I155" s="218">
        <v>3.1173145426683528</v>
      </c>
      <c r="J155" s="219">
        <v>68</v>
      </c>
      <c r="K155" s="217">
        <v>6.5852648522907202</v>
      </c>
      <c r="L155" s="218">
        <v>3.076837668765791</v>
      </c>
      <c r="M155" s="219">
        <v>68</v>
      </c>
      <c r="N155" s="217">
        <v>41.282401048051277</v>
      </c>
      <c r="O155" s="218">
        <v>5.6539175639027421</v>
      </c>
      <c r="P155" s="219">
        <v>70</v>
      </c>
      <c r="Q155" s="217">
        <v>18.54511662409357</v>
      </c>
      <c r="R155" s="218">
        <v>4.3183828976154954</v>
      </c>
      <c r="S155" s="219">
        <v>71</v>
      </c>
      <c r="T155" s="217">
        <v>18.49157713566402</v>
      </c>
      <c r="U155" s="218">
        <v>4.4060436756812944</v>
      </c>
      <c r="V155" s="219">
        <v>72</v>
      </c>
      <c r="W155" s="217">
        <v>50.775639576414306</v>
      </c>
      <c r="X155" s="218">
        <v>5.5795109019962226</v>
      </c>
      <c r="Y155" s="219">
        <v>75</v>
      </c>
      <c r="Z155" s="217">
        <v>27.107063025954499</v>
      </c>
      <c r="AA155" s="218">
        <v>5.072654720224735</v>
      </c>
      <c r="AB155" s="219">
        <v>73</v>
      </c>
      <c r="AC155" s="217">
        <v>21.361972459417071</v>
      </c>
      <c r="AD155" s="218">
        <v>4.832868770637706</v>
      </c>
      <c r="AE155" s="220">
        <v>69</v>
      </c>
    </row>
    <row r="156" spans="1:31" ht="14.5" customHeight="1">
      <c r="A156" s="184" t="s">
        <v>78</v>
      </c>
      <c r="B156" s="212">
        <v>29.38202873171975</v>
      </c>
      <c r="C156" s="213">
        <v>4.0100490435936029</v>
      </c>
      <c r="D156" s="214">
        <v>121</v>
      </c>
      <c r="E156" s="212">
        <v>47.04187152952278</v>
      </c>
      <c r="F156" s="213">
        <v>4.5047803274391747</v>
      </c>
      <c r="G156" s="214">
        <v>119</v>
      </c>
      <c r="H156" s="212">
        <v>4.8155426595779858</v>
      </c>
      <c r="I156" s="213">
        <v>1.989617802502599</v>
      </c>
      <c r="J156" s="214">
        <v>116</v>
      </c>
      <c r="K156" s="212">
        <v>0.77906097348982328</v>
      </c>
      <c r="L156" s="213">
        <v>0.73359609591907649</v>
      </c>
      <c r="M156" s="214">
        <v>115</v>
      </c>
      <c r="N156" s="212">
        <v>30.39763139158854</v>
      </c>
      <c r="O156" s="213">
        <v>4.1727081488584696</v>
      </c>
      <c r="P156" s="214">
        <v>119</v>
      </c>
      <c r="Q156" s="212">
        <v>27.503958104171659</v>
      </c>
      <c r="R156" s="213">
        <v>3.8567168025381169</v>
      </c>
      <c r="S156" s="214">
        <v>123</v>
      </c>
      <c r="T156" s="212">
        <v>24.686813735788281</v>
      </c>
      <c r="U156" s="213">
        <v>3.9257909510443181</v>
      </c>
      <c r="V156" s="214">
        <v>117</v>
      </c>
      <c r="W156" s="212">
        <v>18.888598075937459</v>
      </c>
      <c r="X156" s="213">
        <v>3.4226603991514599</v>
      </c>
      <c r="Y156" s="214">
        <v>117</v>
      </c>
      <c r="Z156" s="212">
        <v>35.775437121562838</v>
      </c>
      <c r="AA156" s="213">
        <v>4.3793816945161668</v>
      </c>
      <c r="AB156" s="214">
        <v>118</v>
      </c>
      <c r="AC156" s="212">
        <v>16.96592848238026</v>
      </c>
      <c r="AD156" s="213">
        <v>3.6732368519720109</v>
      </c>
      <c r="AE156" s="215">
        <v>112</v>
      </c>
    </row>
    <row r="157" spans="1:31" ht="14.5" customHeight="1" thickBot="1">
      <c r="A157" s="194" t="s">
        <v>79</v>
      </c>
      <c r="B157" s="227">
        <v>44.293500896686417</v>
      </c>
      <c r="C157" s="228">
        <v>4.921542980236091</v>
      </c>
      <c r="D157" s="229">
        <v>93</v>
      </c>
      <c r="E157" s="227">
        <v>51.01072054729768</v>
      </c>
      <c r="F157" s="228">
        <v>4.9093101567950166</v>
      </c>
      <c r="G157" s="229">
        <v>94</v>
      </c>
      <c r="H157" s="227">
        <v>8.4079085217079097</v>
      </c>
      <c r="I157" s="228">
        <v>2.657933407562465</v>
      </c>
      <c r="J157" s="229">
        <v>85</v>
      </c>
      <c r="K157" s="227">
        <v>7.7222871802410271</v>
      </c>
      <c r="L157" s="228">
        <v>2.6119334929328608</v>
      </c>
      <c r="M157" s="229">
        <v>85</v>
      </c>
      <c r="N157" s="227">
        <v>31.029138421835519</v>
      </c>
      <c r="O157" s="228">
        <v>4.5824915235724326</v>
      </c>
      <c r="P157" s="229">
        <v>89</v>
      </c>
      <c r="Q157" s="227">
        <v>19.123247314853309</v>
      </c>
      <c r="R157" s="228">
        <v>4.2044635520695106</v>
      </c>
      <c r="S157" s="229">
        <v>89</v>
      </c>
      <c r="T157" s="227">
        <v>16.47771211358894</v>
      </c>
      <c r="U157" s="228">
        <v>3.7572559548379738</v>
      </c>
      <c r="V157" s="229">
        <v>89</v>
      </c>
      <c r="W157" s="227">
        <v>39.919097067214061</v>
      </c>
      <c r="X157" s="228">
        <v>4.9516596316424124</v>
      </c>
      <c r="Y157" s="229">
        <v>88</v>
      </c>
      <c r="Z157" s="227">
        <v>34.977455310004487</v>
      </c>
      <c r="AA157" s="228">
        <v>4.7698609583679517</v>
      </c>
      <c r="AB157" s="229">
        <v>89</v>
      </c>
      <c r="AC157" s="227">
        <v>13.137606729090709</v>
      </c>
      <c r="AD157" s="228">
        <v>3.3018772843067352</v>
      </c>
      <c r="AE157" s="230">
        <v>87</v>
      </c>
    </row>
    <row r="158" spans="1:31" ht="14.5" customHeight="1">
      <c r="A158" s="199" t="s">
        <v>80</v>
      </c>
      <c r="B158" s="240">
        <v>37.270989863246889</v>
      </c>
      <c r="C158" s="241">
        <v>1.3432652032989549</v>
      </c>
      <c r="D158" s="242">
        <v>1396</v>
      </c>
      <c r="E158" s="240">
        <v>56.375856350679648</v>
      </c>
      <c r="F158" s="241">
        <v>1.3683595834412221</v>
      </c>
      <c r="G158" s="242">
        <v>1427</v>
      </c>
      <c r="H158" s="240">
        <v>8.8959660219788432</v>
      </c>
      <c r="I158" s="241">
        <v>0.82901728055423207</v>
      </c>
      <c r="J158" s="242">
        <v>1334</v>
      </c>
      <c r="K158" s="240">
        <v>4.6993190553978268</v>
      </c>
      <c r="L158" s="241">
        <v>0.64099977524663776</v>
      </c>
      <c r="M158" s="242">
        <v>1319</v>
      </c>
      <c r="N158" s="240">
        <v>35.344613842220838</v>
      </c>
      <c r="O158" s="241">
        <v>1.3485683193649189</v>
      </c>
      <c r="P158" s="242">
        <v>1359</v>
      </c>
      <c r="Q158" s="240">
        <v>22.35801760230212</v>
      </c>
      <c r="R158" s="241">
        <v>1.1759678812451271</v>
      </c>
      <c r="S158" s="242">
        <v>1364</v>
      </c>
      <c r="T158" s="240">
        <v>22.35276945211147</v>
      </c>
      <c r="U158" s="241">
        <v>1.1780823924820909</v>
      </c>
      <c r="V158" s="242">
        <v>1366</v>
      </c>
      <c r="W158" s="240">
        <v>24.818962418765562</v>
      </c>
      <c r="X158" s="241">
        <v>1.1854708065865069</v>
      </c>
      <c r="Y158" s="242">
        <v>1384</v>
      </c>
      <c r="Z158" s="240">
        <v>34.172573325302309</v>
      </c>
      <c r="AA158" s="241">
        <v>1.3166679264481571</v>
      </c>
      <c r="AB158" s="242">
        <v>1388</v>
      </c>
      <c r="AC158" s="240">
        <v>17.867338646642391</v>
      </c>
      <c r="AD158" s="241">
        <v>1.102152354521903</v>
      </c>
      <c r="AE158" s="243">
        <v>1307</v>
      </c>
    </row>
    <row r="159" spans="1:31" ht="14.5" customHeight="1">
      <c r="A159" s="199" t="s">
        <v>81</v>
      </c>
      <c r="B159" s="240">
        <v>28.16078535938448</v>
      </c>
      <c r="C159" s="241">
        <v>1.8895249799542031</v>
      </c>
      <c r="D159" s="242">
        <v>546</v>
      </c>
      <c r="E159" s="240">
        <v>58.076313384429888</v>
      </c>
      <c r="F159" s="241">
        <v>2.0558676205805151</v>
      </c>
      <c r="G159" s="242">
        <v>568</v>
      </c>
      <c r="H159" s="240">
        <v>9.7816605899422022</v>
      </c>
      <c r="I159" s="241">
        <v>1.339149134646989</v>
      </c>
      <c r="J159" s="242">
        <v>519</v>
      </c>
      <c r="K159" s="240">
        <v>6.5840321662152386</v>
      </c>
      <c r="L159" s="241">
        <v>1.194665294016537</v>
      </c>
      <c r="M159" s="242">
        <v>515</v>
      </c>
      <c r="N159" s="240">
        <v>37.50226050220143</v>
      </c>
      <c r="O159" s="241">
        <v>2.1236521330410638</v>
      </c>
      <c r="P159" s="242">
        <v>536</v>
      </c>
      <c r="Q159" s="240">
        <v>20.508245799796889</v>
      </c>
      <c r="R159" s="241">
        <v>1.785568056569266</v>
      </c>
      <c r="S159" s="242">
        <v>536</v>
      </c>
      <c r="T159" s="240">
        <v>22.876675448850559</v>
      </c>
      <c r="U159" s="241">
        <v>1.8674666530304489</v>
      </c>
      <c r="V159" s="242">
        <v>530</v>
      </c>
      <c r="W159" s="240">
        <v>34.730699706315718</v>
      </c>
      <c r="X159" s="241">
        <v>2.001103671523015</v>
      </c>
      <c r="Y159" s="242">
        <v>548</v>
      </c>
      <c r="Z159" s="240">
        <v>33.355783647281207</v>
      </c>
      <c r="AA159" s="241">
        <v>2.0877175261668262</v>
      </c>
      <c r="AB159" s="242">
        <v>542</v>
      </c>
      <c r="AC159" s="240">
        <v>17.130530786973111</v>
      </c>
      <c r="AD159" s="241">
        <v>1.6331955255677579</v>
      </c>
      <c r="AE159" s="243">
        <v>514</v>
      </c>
    </row>
    <row r="160" spans="1:31" ht="14.5" customHeight="1">
      <c r="A160" s="204" t="s">
        <v>82</v>
      </c>
      <c r="B160" s="232">
        <v>35.584713065897553</v>
      </c>
      <c r="C160" s="233">
        <v>1.149194949918585</v>
      </c>
      <c r="D160" s="234">
        <v>1942</v>
      </c>
      <c r="E160" s="232">
        <v>56.696031203253398</v>
      </c>
      <c r="F160" s="233">
        <v>1.1764653031218619</v>
      </c>
      <c r="G160" s="234">
        <v>1995</v>
      </c>
      <c r="H160" s="232">
        <v>9.0596762546986334</v>
      </c>
      <c r="I160" s="233">
        <v>0.71970107926632643</v>
      </c>
      <c r="J160" s="234">
        <v>1853</v>
      </c>
      <c r="K160" s="232">
        <v>5.0495439551059977</v>
      </c>
      <c r="L160" s="233">
        <v>0.56725624050821877</v>
      </c>
      <c r="M160" s="234">
        <v>1834</v>
      </c>
      <c r="N160" s="232">
        <v>35.749040487252898</v>
      </c>
      <c r="O160" s="233">
        <v>1.166092899546354</v>
      </c>
      <c r="P160" s="234">
        <v>1895</v>
      </c>
      <c r="Q160" s="232">
        <v>22.013764865335791</v>
      </c>
      <c r="R160" s="233">
        <v>1.0130933048030679</v>
      </c>
      <c r="S160" s="234">
        <v>1900</v>
      </c>
      <c r="T160" s="232">
        <v>22.448893430519959</v>
      </c>
      <c r="U160" s="233">
        <v>1.0211570327224</v>
      </c>
      <c r="V160" s="234">
        <v>1896</v>
      </c>
      <c r="W160" s="232">
        <v>26.680398650965959</v>
      </c>
      <c r="X160" s="233">
        <v>1.034687805314469</v>
      </c>
      <c r="Y160" s="234">
        <v>1932</v>
      </c>
      <c r="Z160" s="232">
        <v>34.020839936963377</v>
      </c>
      <c r="AA160" s="233">
        <v>1.139935500087917</v>
      </c>
      <c r="AB160" s="234">
        <v>1930</v>
      </c>
      <c r="AC160" s="232">
        <v>17.730194060578111</v>
      </c>
      <c r="AD160" s="233">
        <v>0.94711832475752822</v>
      </c>
      <c r="AE160" s="235">
        <v>1821</v>
      </c>
    </row>
    <row r="161" spans="1:31" ht="14.5" customHeight="1">
      <c r="A161" s="1224" t="s">
        <v>242</v>
      </c>
      <c r="B161" s="1224" t="s">
        <v>243</v>
      </c>
      <c r="C161" s="1224" t="s">
        <v>243</v>
      </c>
      <c r="D161" s="1224" t="s">
        <v>243</v>
      </c>
      <c r="E161" s="1224" t="s">
        <v>243</v>
      </c>
      <c r="F161" s="1224" t="s">
        <v>243</v>
      </c>
      <c r="G161" s="1224" t="s">
        <v>243</v>
      </c>
      <c r="H161" s="1224" t="s">
        <v>243</v>
      </c>
      <c r="I161" s="1224" t="s">
        <v>243</v>
      </c>
      <c r="J161" s="1224" t="s">
        <v>243</v>
      </c>
      <c r="K161" s="1224" t="s">
        <v>243</v>
      </c>
      <c r="L161" s="1224" t="s">
        <v>243</v>
      </c>
      <c r="M161" s="1224" t="s">
        <v>243</v>
      </c>
      <c r="N161" s="1224" t="s">
        <v>243</v>
      </c>
      <c r="O161" s="1224" t="s">
        <v>243</v>
      </c>
      <c r="P161" s="1224" t="s">
        <v>243</v>
      </c>
      <c r="Q161" s="1224" t="s">
        <v>243</v>
      </c>
      <c r="R161" s="1224" t="s">
        <v>243</v>
      </c>
      <c r="S161" s="1224" t="s">
        <v>243</v>
      </c>
      <c r="T161" s="1224" t="s">
        <v>243</v>
      </c>
      <c r="U161" s="1224" t="s">
        <v>243</v>
      </c>
      <c r="V161" s="1224" t="s">
        <v>243</v>
      </c>
      <c r="W161" s="1224" t="s">
        <v>243</v>
      </c>
      <c r="X161" s="1224" t="s">
        <v>243</v>
      </c>
      <c r="Y161" s="1224" t="s">
        <v>243</v>
      </c>
      <c r="Z161" s="1224" t="s">
        <v>243</v>
      </c>
      <c r="AA161" s="1224" t="s">
        <v>243</v>
      </c>
      <c r="AB161" s="1224" t="s">
        <v>243</v>
      </c>
      <c r="AC161" s="1224" t="s">
        <v>243</v>
      </c>
      <c r="AD161" s="1224" t="s">
        <v>243</v>
      </c>
      <c r="AE161" s="1224" t="s">
        <v>243</v>
      </c>
    </row>
    <row r="162" spans="1:31" ht="14.5" customHeight="1">
      <c r="A162" s="1224" t="s">
        <v>168</v>
      </c>
      <c r="B162" s="1224" t="s">
        <v>85</v>
      </c>
      <c r="C162" s="1224" t="s">
        <v>85</v>
      </c>
      <c r="D162" s="1224" t="s">
        <v>85</v>
      </c>
      <c r="E162" s="1224" t="s">
        <v>85</v>
      </c>
      <c r="F162" s="1224" t="s">
        <v>85</v>
      </c>
      <c r="G162" s="1224" t="s">
        <v>85</v>
      </c>
      <c r="H162" s="1224" t="s">
        <v>85</v>
      </c>
      <c r="I162" s="1224" t="s">
        <v>85</v>
      </c>
      <c r="J162" s="1224" t="s">
        <v>85</v>
      </c>
      <c r="K162" s="1224" t="s">
        <v>85</v>
      </c>
      <c r="L162" s="1224" t="s">
        <v>85</v>
      </c>
      <c r="M162" s="1224" t="s">
        <v>85</v>
      </c>
      <c r="N162" s="1224" t="s">
        <v>85</v>
      </c>
      <c r="O162" s="1224" t="s">
        <v>85</v>
      </c>
      <c r="P162" s="1224" t="s">
        <v>85</v>
      </c>
      <c r="Q162" s="1224" t="s">
        <v>85</v>
      </c>
      <c r="R162" s="1224" t="s">
        <v>85</v>
      </c>
      <c r="S162" s="1224" t="s">
        <v>85</v>
      </c>
      <c r="T162" s="1224" t="s">
        <v>85</v>
      </c>
      <c r="U162" s="1224" t="s">
        <v>85</v>
      </c>
      <c r="V162" s="1224" t="s">
        <v>85</v>
      </c>
      <c r="W162" s="1224" t="s">
        <v>85</v>
      </c>
      <c r="X162" s="1224" t="s">
        <v>85</v>
      </c>
      <c r="Y162" s="1224" t="s">
        <v>85</v>
      </c>
      <c r="Z162" s="1224" t="s">
        <v>85</v>
      </c>
      <c r="AA162" s="1224" t="s">
        <v>85</v>
      </c>
      <c r="AB162" s="1224" t="s">
        <v>85</v>
      </c>
      <c r="AC162" s="1224" t="s">
        <v>85</v>
      </c>
      <c r="AD162" s="1224" t="s">
        <v>85</v>
      </c>
      <c r="AE162" s="1224" t="s">
        <v>85</v>
      </c>
    </row>
    <row r="163" spans="1:31" ht="14.5" customHeight="1">
      <c r="A163" s="1224" t="s">
        <v>939</v>
      </c>
      <c r="B163" s="1224" t="s">
        <v>246</v>
      </c>
      <c r="C163" s="1224" t="s">
        <v>246</v>
      </c>
      <c r="D163" s="1224" t="s">
        <v>246</v>
      </c>
      <c r="E163" s="1224" t="s">
        <v>246</v>
      </c>
      <c r="F163" s="1224" t="s">
        <v>246</v>
      </c>
      <c r="G163" s="1224" t="s">
        <v>246</v>
      </c>
      <c r="H163" s="1224" t="s">
        <v>246</v>
      </c>
      <c r="I163" s="1224" t="s">
        <v>246</v>
      </c>
      <c r="J163" s="1224" t="s">
        <v>246</v>
      </c>
      <c r="K163" s="1224" t="s">
        <v>246</v>
      </c>
      <c r="L163" s="1224" t="s">
        <v>246</v>
      </c>
      <c r="M163" s="1224" t="s">
        <v>246</v>
      </c>
      <c r="N163" s="1224" t="s">
        <v>246</v>
      </c>
      <c r="O163" s="1224" t="s">
        <v>246</v>
      </c>
      <c r="P163" s="1224" t="s">
        <v>246</v>
      </c>
      <c r="Q163" s="1224" t="s">
        <v>246</v>
      </c>
      <c r="R163" s="1224" t="s">
        <v>246</v>
      </c>
      <c r="S163" s="1224" t="s">
        <v>246</v>
      </c>
      <c r="T163" s="1224" t="s">
        <v>246</v>
      </c>
      <c r="U163" s="1224" t="s">
        <v>246</v>
      </c>
      <c r="V163" s="1224" t="s">
        <v>246</v>
      </c>
      <c r="W163" s="1224" t="s">
        <v>246</v>
      </c>
      <c r="X163" s="1224" t="s">
        <v>246</v>
      </c>
      <c r="Y163" s="1224" t="s">
        <v>246</v>
      </c>
      <c r="Z163" s="1224" t="s">
        <v>246</v>
      </c>
      <c r="AA163" s="1224" t="s">
        <v>246</v>
      </c>
      <c r="AB163" s="1224" t="s">
        <v>246</v>
      </c>
      <c r="AC163" s="1224" t="s">
        <v>246</v>
      </c>
      <c r="AD163" s="1224" t="s">
        <v>246</v>
      </c>
      <c r="AE163" s="1224" t="s">
        <v>246</v>
      </c>
    </row>
  </sheetData>
  <mergeCells count="66">
    <mergeCell ref="A53:AE53"/>
    <mergeCell ref="A54:AE54"/>
    <mergeCell ref="A55:AE55"/>
    <mergeCell ref="A28:D28"/>
    <mergeCell ref="A29:D29"/>
    <mergeCell ref="A31:AE31"/>
    <mergeCell ref="A32:A33"/>
    <mergeCell ref="B32:D32"/>
    <mergeCell ref="E32:G32"/>
    <mergeCell ref="H32:J32"/>
    <mergeCell ref="K32:M32"/>
    <mergeCell ref="N32:P32"/>
    <mergeCell ref="Q32:S32"/>
    <mergeCell ref="T32:V32"/>
    <mergeCell ref="W32:Y32"/>
    <mergeCell ref="Z32:AB32"/>
    <mergeCell ref="AC32:AE32"/>
    <mergeCell ref="A3:AE3"/>
    <mergeCell ref="A5:D5"/>
    <mergeCell ref="A6:A7"/>
    <mergeCell ref="B6:D6"/>
    <mergeCell ref="A27:D27"/>
    <mergeCell ref="A57:AE57"/>
    <mergeCell ref="A111:AE111"/>
    <mergeCell ref="A85:AE85"/>
    <mergeCell ref="B86:D86"/>
    <mergeCell ref="E86:G86"/>
    <mergeCell ref="H86:J86"/>
    <mergeCell ref="K86:M86"/>
    <mergeCell ref="N86:P86"/>
    <mergeCell ref="Q86:S86"/>
    <mergeCell ref="T86:V86"/>
    <mergeCell ref="W86:Y86"/>
    <mergeCell ref="Z86:AB86"/>
    <mergeCell ref="A59:D59"/>
    <mergeCell ref="A107:AE107"/>
    <mergeCell ref="A108:AE108"/>
    <mergeCell ref="B60:D60"/>
    <mergeCell ref="A163:AE163"/>
    <mergeCell ref="T140:V140"/>
    <mergeCell ref="W140:Y140"/>
    <mergeCell ref="Z140:AB140"/>
    <mergeCell ref="AC140:AE140"/>
    <mergeCell ref="A161:AE161"/>
    <mergeCell ref="A162:AE162"/>
    <mergeCell ref="B140:D140"/>
    <mergeCell ref="E140:G140"/>
    <mergeCell ref="H140:J140"/>
    <mergeCell ref="K140:M140"/>
    <mergeCell ref="N140:P140"/>
    <mergeCell ref="Q140:S140"/>
    <mergeCell ref="A140:A141"/>
    <mergeCell ref="A139:AE139"/>
    <mergeCell ref="AC86:AE86"/>
    <mergeCell ref="A60:A61"/>
    <mergeCell ref="A114:A115"/>
    <mergeCell ref="A86:A87"/>
    <mergeCell ref="A137:D137"/>
    <mergeCell ref="A81:D81"/>
    <mergeCell ref="A82:D82"/>
    <mergeCell ref="A135:D135"/>
    <mergeCell ref="A136:D136"/>
    <mergeCell ref="A109:AE109"/>
    <mergeCell ref="A113:D113"/>
    <mergeCell ref="B114:D114"/>
    <mergeCell ref="A83:D83"/>
  </mergeCells>
  <hyperlinks>
    <hyperlink ref="A1" location="Inhalt!A9" display="Zurück zum Inhalt" xr:uid="{00000000-0004-0000-0900-000000000000}"/>
  </hyperlink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0"/>
  <dimension ref="A1:S85"/>
  <sheetViews>
    <sheetView showGridLines="0" zoomScale="80" zoomScaleNormal="80" workbookViewId="0">
      <pane xSplit="1" topLeftCell="B1" activePane="topRight" state="frozen"/>
      <selection pane="topRight"/>
    </sheetView>
  </sheetViews>
  <sheetFormatPr baseColWidth="10" defaultColWidth="11" defaultRowHeight="14.5" customHeight="1"/>
  <cols>
    <col min="1" max="1" width="23.5" style="118" customWidth="1"/>
    <col min="2" max="4" width="11.08203125" style="118" customWidth="1"/>
    <col min="5" max="16384" width="11" style="118"/>
  </cols>
  <sheetData>
    <row r="1" spans="1:4" ht="14.5" customHeight="1">
      <c r="A1" s="758" t="s">
        <v>512</v>
      </c>
    </row>
    <row r="3" spans="1:4" ht="25" customHeight="1">
      <c r="A3" s="1231">
        <v>2024</v>
      </c>
      <c r="B3" s="1231"/>
      <c r="C3" s="1231"/>
      <c r="D3" s="1231"/>
    </row>
    <row r="5" spans="1:4" ht="44.15" customHeight="1">
      <c r="A5" s="1240" t="s">
        <v>583</v>
      </c>
      <c r="B5" s="1240"/>
      <c r="C5" s="1240"/>
      <c r="D5" s="1240"/>
    </row>
    <row r="6" spans="1:4" ht="27.65" customHeight="1" thickBot="1">
      <c r="A6" s="1229" t="s">
        <v>273</v>
      </c>
      <c r="B6" s="1226" t="s">
        <v>456</v>
      </c>
      <c r="C6" s="1226" t="s">
        <v>225</v>
      </c>
      <c r="D6" s="1227" t="s">
        <v>225</v>
      </c>
    </row>
    <row r="7" spans="1:4" ht="14.5" customHeight="1" thickBot="1">
      <c r="A7" s="1230" t="s">
        <v>273</v>
      </c>
      <c r="B7" s="59" t="s">
        <v>92</v>
      </c>
      <c r="C7" s="59" t="s">
        <v>62</v>
      </c>
      <c r="D7" s="59" t="s">
        <v>63</v>
      </c>
    </row>
    <row r="8" spans="1:4" ht="14.5" customHeight="1">
      <c r="A8" s="184" t="s">
        <v>64</v>
      </c>
      <c r="B8" s="107">
        <v>33.425627999231082</v>
      </c>
      <c r="C8" s="94">
        <v>2.7504696200655641</v>
      </c>
      <c r="D8" s="111">
        <v>315</v>
      </c>
    </row>
    <row r="9" spans="1:4" ht="14.5" customHeight="1">
      <c r="A9" s="189" t="s">
        <v>65</v>
      </c>
      <c r="B9" s="696">
        <v>24.794668505028529</v>
      </c>
      <c r="C9" s="96">
        <v>2.4415175886157718</v>
      </c>
      <c r="D9" s="112">
        <v>353</v>
      </c>
    </row>
    <row r="10" spans="1:4" ht="14.5" customHeight="1">
      <c r="A10" s="184" t="s">
        <v>66</v>
      </c>
      <c r="B10" s="691">
        <v>41.572007473710677</v>
      </c>
      <c r="C10" s="94">
        <v>2.8062859472803598</v>
      </c>
      <c r="D10" s="111">
        <v>323</v>
      </c>
    </row>
    <row r="11" spans="1:4" ht="14.5" customHeight="1">
      <c r="A11" s="189" t="s">
        <v>67</v>
      </c>
      <c r="B11" s="694">
        <v>9.1451487199214796</v>
      </c>
      <c r="C11" s="96">
        <v>1.5757201870780959</v>
      </c>
      <c r="D11" s="112">
        <v>358</v>
      </c>
    </row>
    <row r="12" spans="1:4" ht="14.5" customHeight="1">
      <c r="A12" s="184" t="s">
        <v>68</v>
      </c>
      <c r="B12" s="692">
        <v>42.772084458590307</v>
      </c>
      <c r="C12" s="94">
        <v>4.8342112913028714</v>
      </c>
      <c r="D12" s="111">
        <v>109</v>
      </c>
    </row>
    <row r="13" spans="1:4" ht="14.5" customHeight="1">
      <c r="A13" s="189" t="s">
        <v>69</v>
      </c>
      <c r="B13" s="106">
        <v>31.6533052541829</v>
      </c>
      <c r="C13" s="96">
        <v>3.35505567689827</v>
      </c>
      <c r="D13" s="112">
        <v>223</v>
      </c>
    </row>
    <row r="14" spans="1:4" ht="14.5" customHeight="1">
      <c r="A14" s="184" t="s">
        <v>70</v>
      </c>
      <c r="B14" s="691">
        <v>42.3012700898419</v>
      </c>
      <c r="C14" s="94">
        <v>2.593029077839839</v>
      </c>
      <c r="D14" s="111">
        <v>403</v>
      </c>
    </row>
    <row r="15" spans="1:4" ht="14.5" customHeight="1">
      <c r="A15" s="189" t="s">
        <v>71</v>
      </c>
      <c r="B15" s="696">
        <v>19.688894873139301</v>
      </c>
      <c r="C15" s="96">
        <v>2.6690147263347841</v>
      </c>
      <c r="D15" s="112">
        <v>241</v>
      </c>
    </row>
    <row r="16" spans="1:4" ht="14.5" customHeight="1">
      <c r="A16" s="184" t="s">
        <v>72</v>
      </c>
      <c r="B16" s="693">
        <v>27.949589261996501</v>
      </c>
      <c r="C16" s="94">
        <v>2.423130449083609</v>
      </c>
      <c r="D16" s="111">
        <v>384</v>
      </c>
    </row>
    <row r="17" spans="1:19" ht="14.5" customHeight="1">
      <c r="A17" s="189" t="s">
        <v>73</v>
      </c>
      <c r="B17" s="695">
        <v>34.24131790077913</v>
      </c>
      <c r="C17" s="96">
        <v>2.766563380745759</v>
      </c>
      <c r="D17" s="112">
        <v>323</v>
      </c>
    </row>
    <row r="18" spans="1:19" ht="14.5" customHeight="1">
      <c r="A18" s="184" t="s">
        <v>74</v>
      </c>
      <c r="B18" s="691">
        <v>36.836222096152817</v>
      </c>
      <c r="C18" s="94">
        <v>2.9983630036571691</v>
      </c>
      <c r="D18" s="111">
        <v>304</v>
      </c>
    </row>
    <row r="19" spans="1:19" ht="14.5" customHeight="1">
      <c r="A19" s="189" t="s">
        <v>75</v>
      </c>
      <c r="B19" s="106">
        <v>39.681548815921857</v>
      </c>
      <c r="C19" s="96">
        <v>4.5973533791762158</v>
      </c>
      <c r="D19" s="112">
        <v>122</v>
      </c>
    </row>
    <row r="20" spans="1:19" ht="14.5" customHeight="1">
      <c r="A20" s="184" t="s">
        <v>76</v>
      </c>
      <c r="B20" s="693">
        <v>8.2296864282330873</v>
      </c>
      <c r="C20" s="94">
        <v>1.560026828430062</v>
      </c>
      <c r="D20" s="111">
        <v>335</v>
      </c>
    </row>
    <row r="21" spans="1:19" ht="14.5" customHeight="1">
      <c r="A21" s="189" t="s">
        <v>77</v>
      </c>
      <c r="B21" s="696">
        <v>12.205108544965411</v>
      </c>
      <c r="C21" s="96">
        <v>1.796062340160322</v>
      </c>
      <c r="D21" s="112">
        <v>379</v>
      </c>
    </row>
    <row r="22" spans="1:19" ht="14.5" customHeight="1">
      <c r="A22" s="184" t="s">
        <v>78</v>
      </c>
      <c r="B22" s="691">
        <v>34.778196290183033</v>
      </c>
      <c r="C22" s="94">
        <v>2.463724242941673</v>
      </c>
      <c r="D22" s="111">
        <v>409</v>
      </c>
    </row>
    <row r="23" spans="1:19" ht="14.5" customHeight="1" thickBot="1">
      <c r="A23" s="194" t="s">
        <v>79</v>
      </c>
      <c r="B23" s="700">
        <v>9.2034915673031037</v>
      </c>
      <c r="C23" s="98">
        <v>1.6663950405497521</v>
      </c>
      <c r="D23" s="113">
        <v>338</v>
      </c>
    </row>
    <row r="24" spans="1:19" ht="14.5" customHeight="1">
      <c r="A24" s="199" t="s">
        <v>80</v>
      </c>
      <c r="B24" s="701">
        <v>32.387275431882159</v>
      </c>
      <c r="C24" s="100">
        <v>1.08514069718966</v>
      </c>
      <c r="D24" s="179">
        <v>2945</v>
      </c>
    </row>
    <row r="25" spans="1:19" ht="14.5" customHeight="1">
      <c r="A25" s="199" t="s">
        <v>81</v>
      </c>
      <c r="B25" s="108">
        <v>19.050984391875119</v>
      </c>
      <c r="C25" s="100">
        <v>0.96121677568278463</v>
      </c>
      <c r="D25" s="179">
        <v>1974</v>
      </c>
    </row>
    <row r="26" spans="1:19" ht="14.5" customHeight="1">
      <c r="A26" s="204" t="s">
        <v>82</v>
      </c>
      <c r="B26" s="974">
        <v>29.863284853115001</v>
      </c>
      <c r="C26" s="114">
        <v>0.89828424516355032</v>
      </c>
      <c r="D26" s="115">
        <v>4919</v>
      </c>
    </row>
    <row r="27" spans="1:19" ht="33" customHeight="1">
      <c r="A27" s="1116" t="s">
        <v>226</v>
      </c>
      <c r="B27" s="1116"/>
      <c r="C27" s="1116"/>
      <c r="D27" s="1116"/>
    </row>
    <row r="28" spans="1:19" ht="38.5" customHeight="1">
      <c r="A28" s="1116" t="s">
        <v>602</v>
      </c>
      <c r="B28" s="1116"/>
      <c r="C28" s="1116"/>
      <c r="D28" s="1116"/>
    </row>
    <row r="29" spans="1:19" ht="36.65" customHeight="1">
      <c r="A29" s="1116" t="s">
        <v>599</v>
      </c>
      <c r="B29" s="1116"/>
      <c r="C29" s="1116"/>
      <c r="D29" s="1116"/>
    </row>
    <row r="31" spans="1:19" s="182" customFormat="1" ht="25" customHeight="1">
      <c r="A31" s="1231">
        <v>2022</v>
      </c>
      <c r="B31" s="1231"/>
      <c r="C31" s="1231"/>
      <c r="D31" s="1231"/>
      <c r="E31" s="253"/>
      <c r="F31" s="253"/>
      <c r="G31" s="253"/>
      <c r="H31" s="253"/>
      <c r="I31" s="253"/>
      <c r="J31" s="253"/>
      <c r="K31" s="253"/>
      <c r="L31" s="253"/>
      <c r="M31" s="253"/>
      <c r="N31" s="253"/>
      <c r="O31" s="253"/>
      <c r="P31" s="253"/>
      <c r="Q31" s="253"/>
      <c r="R31" s="253"/>
      <c r="S31" s="253"/>
    </row>
    <row r="33" spans="1:4" ht="44.15" customHeight="1">
      <c r="A33" s="1240" t="s">
        <v>850</v>
      </c>
      <c r="B33" s="1240"/>
      <c r="C33" s="1240"/>
      <c r="D33" s="1240"/>
    </row>
    <row r="34" spans="1:4" ht="29.15" customHeight="1" thickBot="1">
      <c r="A34" s="1229" t="s">
        <v>273</v>
      </c>
      <c r="B34" s="1226" t="s">
        <v>456</v>
      </c>
      <c r="C34" s="1226" t="s">
        <v>225</v>
      </c>
      <c r="D34" s="1227" t="s">
        <v>225</v>
      </c>
    </row>
    <row r="35" spans="1:4" ht="14.5" customHeight="1" thickBot="1">
      <c r="A35" s="1230" t="s">
        <v>273</v>
      </c>
      <c r="B35" s="59" t="s">
        <v>92</v>
      </c>
      <c r="C35" s="59" t="s">
        <v>62</v>
      </c>
      <c r="D35" s="59" t="s">
        <v>63</v>
      </c>
    </row>
    <row r="36" spans="1:4" ht="14.5" customHeight="1">
      <c r="A36" s="184" t="s">
        <v>64</v>
      </c>
      <c r="B36" s="185">
        <v>41.182424523721487</v>
      </c>
      <c r="C36" s="186">
        <v>2.5989625819474882</v>
      </c>
      <c r="D36" s="188">
        <v>360</v>
      </c>
    </row>
    <row r="37" spans="1:4" ht="14.5" customHeight="1">
      <c r="A37" s="189" t="s">
        <v>65</v>
      </c>
      <c r="B37" s="190">
        <v>23.215863897344061</v>
      </c>
      <c r="C37" s="191">
        <v>2.359772142018957</v>
      </c>
      <c r="D37" s="193">
        <v>331</v>
      </c>
    </row>
    <row r="38" spans="1:4" ht="14.5" customHeight="1">
      <c r="A38" s="184" t="s">
        <v>66</v>
      </c>
      <c r="B38" s="185">
        <v>35.867107293134197</v>
      </c>
      <c r="C38" s="186">
        <v>2.5479965463115559</v>
      </c>
      <c r="D38" s="188">
        <v>322</v>
      </c>
    </row>
    <row r="39" spans="1:4" ht="14.5" customHeight="1">
      <c r="A39" s="189" t="s">
        <v>67</v>
      </c>
      <c r="B39" s="190">
        <v>21.418623722448292</v>
      </c>
      <c r="C39" s="191">
        <v>2.309435188760856</v>
      </c>
      <c r="D39" s="193">
        <v>268</v>
      </c>
    </row>
    <row r="40" spans="1:4" ht="14.5" customHeight="1">
      <c r="A40" s="184" t="s">
        <v>68</v>
      </c>
      <c r="B40" s="187">
        <v>38.75842431816676</v>
      </c>
      <c r="C40" s="186">
        <v>4.2879878104932487</v>
      </c>
      <c r="D40" s="188">
        <v>103</v>
      </c>
    </row>
    <row r="41" spans="1:4" ht="14.5" customHeight="1">
      <c r="A41" s="189" t="s">
        <v>69</v>
      </c>
      <c r="B41" s="190">
        <v>22.45141449180214</v>
      </c>
      <c r="C41" s="191">
        <v>2.731596436004986</v>
      </c>
      <c r="D41" s="193">
        <v>208</v>
      </c>
    </row>
    <row r="42" spans="1:4" ht="14.5" customHeight="1">
      <c r="A42" s="184" t="s">
        <v>70</v>
      </c>
      <c r="B42" s="185">
        <v>47.033428878021972</v>
      </c>
      <c r="C42" s="186">
        <v>2.8266860020792461</v>
      </c>
      <c r="D42" s="188">
        <v>313</v>
      </c>
    </row>
    <row r="43" spans="1:4" ht="14.5" customHeight="1">
      <c r="A43" s="189" t="s">
        <v>71</v>
      </c>
      <c r="B43" s="190">
        <v>17.59234700728922</v>
      </c>
      <c r="C43" s="191">
        <v>2.4368520274773098</v>
      </c>
      <c r="D43" s="193">
        <v>195</v>
      </c>
    </row>
    <row r="44" spans="1:4" ht="14.5" customHeight="1">
      <c r="A44" s="184" t="s">
        <v>72</v>
      </c>
      <c r="B44" s="185">
        <v>39.16737184062189</v>
      </c>
      <c r="C44" s="186">
        <v>2.8061091338826869</v>
      </c>
      <c r="D44" s="188">
        <v>317</v>
      </c>
    </row>
    <row r="45" spans="1:4" ht="14.5" customHeight="1">
      <c r="A45" s="189" t="s">
        <v>73</v>
      </c>
      <c r="B45" s="192">
        <v>37.863375564621549</v>
      </c>
      <c r="C45" s="191">
        <v>2.5913339944408449</v>
      </c>
      <c r="D45" s="193">
        <v>351</v>
      </c>
    </row>
    <row r="46" spans="1:4" ht="14.5" customHeight="1">
      <c r="A46" s="184" t="s">
        <v>74</v>
      </c>
      <c r="B46" s="185">
        <v>39.005059905437733</v>
      </c>
      <c r="C46" s="186">
        <v>2.5490921445800629</v>
      </c>
      <c r="D46" s="188">
        <v>333</v>
      </c>
    </row>
    <row r="47" spans="1:4" ht="14.5" customHeight="1">
      <c r="A47" s="189" t="s">
        <v>75</v>
      </c>
      <c r="B47" s="190">
        <v>26.14374135240157</v>
      </c>
      <c r="C47" s="191">
        <v>3.6466357151551709</v>
      </c>
      <c r="D47" s="193">
        <v>114</v>
      </c>
    </row>
    <row r="48" spans="1:4" ht="14.5" customHeight="1">
      <c r="A48" s="184" t="s">
        <v>76</v>
      </c>
      <c r="B48" s="187">
        <v>20.210884502246849</v>
      </c>
      <c r="C48" s="186">
        <v>2.2026096978412282</v>
      </c>
      <c r="D48" s="188">
        <v>301</v>
      </c>
    </row>
    <row r="49" spans="1:19" ht="14.5" customHeight="1">
      <c r="A49" s="189" t="s">
        <v>77</v>
      </c>
      <c r="B49" s="190">
        <v>16.680992651179132</v>
      </c>
      <c r="C49" s="191">
        <v>1.8792165767151261</v>
      </c>
      <c r="D49" s="193">
        <v>311</v>
      </c>
    </row>
    <row r="50" spans="1:19" ht="14.5" customHeight="1">
      <c r="A50" s="184" t="s">
        <v>78</v>
      </c>
      <c r="B50" s="185">
        <v>35.613322643309687</v>
      </c>
      <c r="C50" s="186">
        <v>2.164582719633652</v>
      </c>
      <c r="D50" s="188">
        <v>398</v>
      </c>
    </row>
    <row r="51" spans="1:19" ht="14.5" customHeight="1" thickBot="1">
      <c r="A51" s="194" t="s">
        <v>79</v>
      </c>
      <c r="B51" s="195">
        <v>18.779861875431418</v>
      </c>
      <c r="C51" s="196">
        <v>1.9141165072276749</v>
      </c>
      <c r="D51" s="198">
        <v>320</v>
      </c>
    </row>
    <row r="52" spans="1:19" ht="14.5" customHeight="1">
      <c r="A52" s="199" t="s">
        <v>80</v>
      </c>
      <c r="B52" s="200">
        <v>36.063644734149911</v>
      </c>
      <c r="C52" s="201">
        <v>1.051052992318503</v>
      </c>
      <c r="D52" s="203">
        <v>2828</v>
      </c>
    </row>
    <row r="53" spans="1:19" ht="14.5" customHeight="1">
      <c r="A53" s="199" t="s">
        <v>81</v>
      </c>
      <c r="B53" s="202">
        <v>23.737015029059151</v>
      </c>
      <c r="C53" s="201">
        <v>1.0069951080845001</v>
      </c>
      <c r="D53" s="203">
        <v>1717</v>
      </c>
    </row>
    <row r="54" spans="1:19" ht="14.5" customHeight="1">
      <c r="A54" s="204" t="s">
        <v>82</v>
      </c>
      <c r="B54" s="205">
        <v>33.74701084809783</v>
      </c>
      <c r="C54" s="206">
        <v>0.87397149963862675</v>
      </c>
      <c r="D54" s="208">
        <v>4545</v>
      </c>
    </row>
    <row r="55" spans="1:19" ht="36" customHeight="1">
      <c r="A55" s="1116" t="s">
        <v>226</v>
      </c>
      <c r="B55" s="1116" t="s">
        <v>226</v>
      </c>
      <c r="C55" s="1116" t="s">
        <v>226</v>
      </c>
      <c r="D55" s="1116" t="s">
        <v>226</v>
      </c>
    </row>
    <row r="56" spans="1:19" ht="35.5" customHeight="1">
      <c r="A56" s="1116" t="s">
        <v>387</v>
      </c>
      <c r="B56" s="1116" t="s">
        <v>85</v>
      </c>
      <c r="C56" s="1116" t="s">
        <v>85</v>
      </c>
      <c r="D56" s="1116" t="s">
        <v>85</v>
      </c>
    </row>
    <row r="57" spans="1:19" ht="36" customHeight="1">
      <c r="A57" s="1116" t="s">
        <v>769</v>
      </c>
      <c r="B57" s="1116" t="s">
        <v>227</v>
      </c>
      <c r="C57" s="1116" t="s">
        <v>227</v>
      </c>
      <c r="D57" s="1116" t="s">
        <v>227</v>
      </c>
    </row>
    <row r="59" spans="1:19" s="182" customFormat="1" ht="25" customHeight="1">
      <c r="A59" s="1231">
        <v>2020</v>
      </c>
      <c r="B59" s="1231"/>
      <c r="C59" s="1231"/>
      <c r="D59" s="1231"/>
      <c r="E59" s="253"/>
      <c r="F59" s="253"/>
      <c r="G59" s="253"/>
      <c r="H59" s="253"/>
      <c r="I59" s="253"/>
      <c r="J59" s="253"/>
      <c r="K59" s="253"/>
      <c r="L59" s="253"/>
      <c r="M59" s="253"/>
      <c r="N59" s="253"/>
      <c r="O59" s="253"/>
      <c r="P59" s="253"/>
      <c r="Q59" s="253"/>
      <c r="R59" s="253"/>
      <c r="S59" s="253"/>
    </row>
    <row r="61" spans="1:19" ht="43.5" customHeight="1">
      <c r="A61" s="1240" t="s">
        <v>851</v>
      </c>
      <c r="B61" s="1240"/>
      <c r="C61" s="1240"/>
      <c r="D61" s="1240"/>
    </row>
    <row r="62" spans="1:19" ht="29.15" customHeight="1" thickBot="1">
      <c r="A62" s="1229" t="s">
        <v>273</v>
      </c>
      <c r="B62" s="1226" t="s">
        <v>456</v>
      </c>
      <c r="C62" s="1226" t="s">
        <v>225</v>
      </c>
      <c r="D62" s="1227" t="s">
        <v>225</v>
      </c>
    </row>
    <row r="63" spans="1:19" ht="14.5" customHeight="1" thickBot="1">
      <c r="A63" s="1230" t="s">
        <v>273</v>
      </c>
      <c r="B63" s="59" t="s">
        <v>92</v>
      </c>
      <c r="C63" s="59" t="s">
        <v>62</v>
      </c>
      <c r="D63" s="59" t="s">
        <v>63</v>
      </c>
    </row>
    <row r="64" spans="1:19" ht="14.5" customHeight="1">
      <c r="A64" s="184" t="s">
        <v>64</v>
      </c>
      <c r="B64" s="212">
        <v>28.19583230294095</v>
      </c>
      <c r="C64" s="213">
        <v>2.1746102167695849</v>
      </c>
      <c r="D64" s="215">
        <v>427</v>
      </c>
    </row>
    <row r="65" spans="1:4" ht="14.5" customHeight="1">
      <c r="A65" s="189" t="s">
        <v>65</v>
      </c>
      <c r="B65" s="217">
        <v>21.834686590737689</v>
      </c>
      <c r="C65" s="218">
        <v>1.8962780753530311</v>
      </c>
      <c r="D65" s="220">
        <v>491</v>
      </c>
    </row>
    <row r="66" spans="1:4" ht="14.5" customHeight="1">
      <c r="A66" s="184" t="s">
        <v>66</v>
      </c>
      <c r="B66" s="212">
        <v>24.748028255669869</v>
      </c>
      <c r="C66" s="213">
        <v>3.6049021725447461</v>
      </c>
      <c r="D66" s="215">
        <v>148</v>
      </c>
    </row>
    <row r="67" spans="1:4" ht="14.5" customHeight="1">
      <c r="A67" s="189" t="s">
        <v>67</v>
      </c>
      <c r="B67" s="217">
        <v>16.391159060413131</v>
      </c>
      <c r="C67" s="218">
        <v>2.386974206446534</v>
      </c>
      <c r="D67" s="220">
        <v>205</v>
      </c>
    </row>
    <row r="68" spans="1:4" ht="14.5" customHeight="1">
      <c r="A68" s="184" t="s">
        <v>68</v>
      </c>
      <c r="B68" s="212">
        <v>31.101163978342822</v>
      </c>
      <c r="C68" s="213">
        <v>4.7179713399771446</v>
      </c>
      <c r="D68" s="215">
        <v>90</v>
      </c>
    </row>
    <row r="69" spans="1:4" ht="14.5" customHeight="1">
      <c r="A69" s="189" t="s">
        <v>69</v>
      </c>
      <c r="B69" s="236" t="s">
        <v>382</v>
      </c>
      <c r="C69" s="237" t="s">
        <v>382</v>
      </c>
      <c r="D69" s="239" t="s">
        <v>382</v>
      </c>
    </row>
    <row r="70" spans="1:4" ht="14.5" customHeight="1">
      <c r="A70" s="184" t="s">
        <v>70</v>
      </c>
      <c r="B70" s="212">
        <v>26.491453948283329</v>
      </c>
      <c r="C70" s="213">
        <v>2.6998523034742239</v>
      </c>
      <c r="D70" s="215">
        <v>280</v>
      </c>
    </row>
    <row r="71" spans="1:4" ht="14.5" customHeight="1">
      <c r="A71" s="189" t="s">
        <v>71</v>
      </c>
      <c r="B71" s="217">
        <v>22.437410753889619</v>
      </c>
      <c r="C71" s="218">
        <v>3.4483422413768539</v>
      </c>
      <c r="D71" s="220">
        <v>132</v>
      </c>
    </row>
    <row r="72" spans="1:4" ht="14.5" customHeight="1">
      <c r="A72" s="184" t="s">
        <v>72</v>
      </c>
      <c r="B72" s="212">
        <v>21.09337132313258</v>
      </c>
      <c r="C72" s="213">
        <v>2.3763679519798182</v>
      </c>
      <c r="D72" s="215">
        <v>300</v>
      </c>
    </row>
    <row r="73" spans="1:4" ht="14.5" customHeight="1">
      <c r="A73" s="189" t="s">
        <v>73</v>
      </c>
      <c r="B73" s="217">
        <v>21.711961461091779</v>
      </c>
      <c r="C73" s="218">
        <v>1.951779270590414</v>
      </c>
      <c r="D73" s="220">
        <v>436</v>
      </c>
    </row>
    <row r="74" spans="1:4" ht="14.5" customHeight="1">
      <c r="A74" s="184" t="s">
        <v>74</v>
      </c>
      <c r="B74" s="212">
        <v>20.36075923809674</v>
      </c>
      <c r="C74" s="213">
        <v>2.2444964289855451</v>
      </c>
      <c r="D74" s="215">
        <v>297</v>
      </c>
    </row>
    <row r="75" spans="1:4" ht="14.5" customHeight="1">
      <c r="A75" s="189" t="s">
        <v>75</v>
      </c>
      <c r="B75" s="217">
        <v>32.258910519061352</v>
      </c>
      <c r="C75" s="218">
        <v>4.7815462966119142</v>
      </c>
      <c r="D75" s="220">
        <v>81</v>
      </c>
    </row>
    <row r="76" spans="1:4" ht="14.5" customHeight="1">
      <c r="A76" s="184" t="s">
        <v>76</v>
      </c>
      <c r="B76" s="212">
        <v>23.93920448804796</v>
      </c>
      <c r="C76" s="213">
        <v>2.4852857410326479</v>
      </c>
      <c r="D76" s="215">
        <v>272</v>
      </c>
    </row>
    <row r="77" spans="1:4" ht="14.5" customHeight="1">
      <c r="A77" s="189" t="s">
        <v>77</v>
      </c>
      <c r="B77" s="217">
        <v>17.475095773869011</v>
      </c>
      <c r="C77" s="218">
        <v>2.710816272346118</v>
      </c>
      <c r="D77" s="220">
        <v>162</v>
      </c>
    </row>
    <row r="78" spans="1:4" ht="14.5" customHeight="1">
      <c r="A78" s="184" t="s">
        <v>78</v>
      </c>
      <c r="B78" s="212">
        <v>19.805617768390309</v>
      </c>
      <c r="C78" s="213">
        <v>2.7370426588982042</v>
      </c>
      <c r="D78" s="215">
        <v>203</v>
      </c>
    </row>
    <row r="79" spans="1:4" ht="14.5" customHeight="1" thickBot="1">
      <c r="A79" s="194" t="s">
        <v>79</v>
      </c>
      <c r="B79" s="227">
        <v>18.50471885825166</v>
      </c>
      <c r="C79" s="228">
        <v>2.4289158746440211</v>
      </c>
      <c r="D79" s="230">
        <v>210</v>
      </c>
    </row>
    <row r="80" spans="1:4" ht="14.5" customHeight="1">
      <c r="A80" s="199" t="s">
        <v>80</v>
      </c>
      <c r="B80" s="240">
        <v>23.510290515606641</v>
      </c>
      <c r="C80" s="241">
        <v>0.87000124434165327</v>
      </c>
      <c r="D80" s="243">
        <v>2661</v>
      </c>
    </row>
    <row r="81" spans="1:4" ht="14.5" customHeight="1">
      <c r="A81" s="199" t="s">
        <v>81</v>
      </c>
      <c r="B81" s="240">
        <v>21.31746060134402</v>
      </c>
      <c r="C81" s="241">
        <v>1.302437238770316</v>
      </c>
      <c r="D81" s="243">
        <v>1129</v>
      </c>
    </row>
    <row r="82" spans="1:4" ht="14.5" customHeight="1">
      <c r="A82" s="204" t="s">
        <v>82</v>
      </c>
      <c r="B82" s="232">
        <v>23.09291354491528</v>
      </c>
      <c r="C82" s="233">
        <v>0.74677107508419549</v>
      </c>
      <c r="D82" s="235">
        <v>3790</v>
      </c>
    </row>
    <row r="83" spans="1:4" ht="33.65" customHeight="1">
      <c r="A83" s="1116" t="s">
        <v>226</v>
      </c>
      <c r="B83" s="1116" t="s">
        <v>226</v>
      </c>
      <c r="C83" s="1116" t="s">
        <v>226</v>
      </c>
      <c r="D83" s="1116" t="s">
        <v>226</v>
      </c>
    </row>
    <row r="84" spans="1:4" ht="28.5" customHeight="1">
      <c r="A84" s="1116" t="s">
        <v>168</v>
      </c>
      <c r="B84" s="1116" t="s">
        <v>85</v>
      </c>
      <c r="C84" s="1116" t="s">
        <v>85</v>
      </c>
      <c r="D84" s="1116" t="s">
        <v>85</v>
      </c>
    </row>
    <row r="85" spans="1:4" ht="39" customHeight="1">
      <c r="A85" s="1116" t="s">
        <v>770</v>
      </c>
      <c r="B85" s="1116" t="s">
        <v>228</v>
      </c>
      <c r="C85" s="1116" t="s">
        <v>228</v>
      </c>
      <c r="D85" s="1116" t="s">
        <v>228</v>
      </c>
    </row>
  </sheetData>
  <mergeCells count="21">
    <mergeCell ref="A28:D28"/>
    <mergeCell ref="A29:D29"/>
    <mergeCell ref="A3:D3"/>
    <mergeCell ref="A5:D5"/>
    <mergeCell ref="A6:A7"/>
    <mergeCell ref="B6:D6"/>
    <mergeCell ref="A27:D27"/>
    <mergeCell ref="A31:D31"/>
    <mergeCell ref="A85:D85"/>
    <mergeCell ref="A33:D33"/>
    <mergeCell ref="B34:D34"/>
    <mergeCell ref="A55:D55"/>
    <mergeCell ref="A56:D56"/>
    <mergeCell ref="A57:D57"/>
    <mergeCell ref="A59:D59"/>
    <mergeCell ref="A61:D61"/>
    <mergeCell ref="B62:D62"/>
    <mergeCell ref="A83:D83"/>
    <mergeCell ref="A84:D84"/>
    <mergeCell ref="A34:A35"/>
    <mergeCell ref="A62:A63"/>
  </mergeCells>
  <hyperlinks>
    <hyperlink ref="A1" location="Inhalt!A9" display="Zurück zum Inhalt" xr:uid="{00000000-0004-0000-0A00-000000000000}"/>
  </hyperlink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1"/>
  <dimension ref="A1:AB85"/>
  <sheetViews>
    <sheetView showGridLines="0" zoomScale="80" zoomScaleNormal="80" workbookViewId="0">
      <pane xSplit="1" topLeftCell="B1" activePane="topRight" state="frozen"/>
      <selection pane="topRight"/>
    </sheetView>
  </sheetViews>
  <sheetFormatPr baseColWidth="10" defaultColWidth="11" defaultRowHeight="14.5" customHeight="1"/>
  <cols>
    <col min="1" max="1" width="23.5" style="418" customWidth="1"/>
    <col min="2" max="28" width="11.08203125" style="418" customWidth="1"/>
    <col min="29" max="16384" width="11" style="418"/>
  </cols>
  <sheetData>
    <row r="1" spans="1:28" ht="14.5" customHeight="1">
      <c r="A1" s="758" t="s">
        <v>512</v>
      </c>
    </row>
    <row r="3" spans="1:28" ht="25" customHeight="1">
      <c r="A3" s="1231">
        <v>2024</v>
      </c>
      <c r="B3" s="1231"/>
      <c r="C3" s="1231"/>
      <c r="D3" s="1231"/>
      <c r="E3" s="1231"/>
      <c r="F3" s="1231"/>
      <c r="G3" s="1231"/>
      <c r="H3" s="1231"/>
      <c r="I3" s="1231"/>
      <c r="J3" s="1231"/>
      <c r="K3" s="1231"/>
      <c r="L3" s="1231"/>
      <c r="M3" s="1231"/>
      <c r="N3" s="1231"/>
      <c r="O3" s="1231"/>
      <c r="P3" s="1231"/>
      <c r="Q3" s="1231"/>
      <c r="R3" s="1231"/>
      <c r="S3" s="1231"/>
      <c r="T3" s="1231"/>
      <c r="U3" s="1231"/>
      <c r="V3" s="1231"/>
      <c r="W3" s="1231"/>
      <c r="X3" s="1231"/>
      <c r="Y3" s="1231"/>
      <c r="Z3" s="1231"/>
      <c r="AA3" s="1231"/>
      <c r="AB3" s="1231"/>
    </row>
    <row r="4" spans="1:28" ht="14.5" customHeight="1">
      <c r="A4" s="183"/>
    </row>
    <row r="5" spans="1:28" ht="14.5" customHeight="1">
      <c r="A5" s="1189" t="s">
        <v>584</v>
      </c>
      <c r="B5" s="1189"/>
      <c r="C5" s="1189"/>
      <c r="D5" s="1189"/>
      <c r="E5" s="1189"/>
      <c r="F5" s="1189"/>
      <c r="G5" s="1189"/>
      <c r="H5" s="1189"/>
      <c r="I5" s="1189"/>
      <c r="J5" s="1189"/>
      <c r="K5" s="1189"/>
      <c r="L5" s="1189"/>
      <c r="M5" s="1189"/>
      <c r="N5" s="1189"/>
      <c r="O5" s="1189"/>
      <c r="P5" s="1189"/>
      <c r="Q5" s="1189"/>
      <c r="R5" s="1189"/>
      <c r="S5" s="1189"/>
      <c r="T5" s="1189"/>
      <c r="U5" s="1189"/>
      <c r="V5" s="1189"/>
      <c r="W5" s="1189"/>
      <c r="X5" s="1189"/>
      <c r="Y5" s="1189"/>
    </row>
    <row r="6" spans="1:28" ht="42" customHeight="1" thickBot="1">
      <c r="A6" s="1229" t="s">
        <v>273</v>
      </c>
      <c r="B6" s="1226" t="s">
        <v>459</v>
      </c>
      <c r="C6" s="1226" t="s">
        <v>213</v>
      </c>
      <c r="D6" s="1226" t="s">
        <v>213</v>
      </c>
      <c r="E6" s="1226" t="s">
        <v>460</v>
      </c>
      <c r="F6" s="1226" t="s">
        <v>214</v>
      </c>
      <c r="G6" s="1226" t="s">
        <v>214</v>
      </c>
      <c r="H6" s="1226" t="s">
        <v>461</v>
      </c>
      <c r="I6" s="1226" t="s">
        <v>215</v>
      </c>
      <c r="J6" s="1226" t="s">
        <v>215</v>
      </c>
      <c r="K6" s="1226" t="s">
        <v>462</v>
      </c>
      <c r="L6" s="1226" t="s">
        <v>216</v>
      </c>
      <c r="M6" s="1226" t="s">
        <v>216</v>
      </c>
      <c r="N6" s="1226" t="s">
        <v>463</v>
      </c>
      <c r="O6" s="1226" t="s">
        <v>217</v>
      </c>
      <c r="P6" s="1226" t="s">
        <v>217</v>
      </c>
      <c r="Q6" s="1226" t="s">
        <v>464</v>
      </c>
      <c r="R6" s="1226" t="s">
        <v>218</v>
      </c>
      <c r="S6" s="1226" t="s">
        <v>218</v>
      </c>
      <c r="T6" s="1226" t="s">
        <v>465</v>
      </c>
      <c r="U6" s="1226" t="s">
        <v>219</v>
      </c>
      <c r="V6" s="1226" t="s">
        <v>219</v>
      </c>
      <c r="W6" s="1226" t="s">
        <v>466</v>
      </c>
      <c r="X6" s="1226" t="s">
        <v>220</v>
      </c>
      <c r="Y6" s="1226" t="s">
        <v>220</v>
      </c>
      <c r="Z6" s="1236" t="s">
        <v>603</v>
      </c>
      <c r="AA6" s="1241"/>
      <c r="AB6" s="1242"/>
    </row>
    <row r="7" spans="1:28" ht="14.5" customHeight="1" thickBot="1">
      <c r="A7" s="1230" t="s">
        <v>273</v>
      </c>
      <c r="B7" s="59" t="s">
        <v>21</v>
      </c>
      <c r="C7" s="59" t="s">
        <v>62</v>
      </c>
      <c r="D7" s="60" t="s">
        <v>63</v>
      </c>
      <c r="E7" s="59" t="s">
        <v>21</v>
      </c>
      <c r="F7" s="59" t="s">
        <v>62</v>
      </c>
      <c r="G7" s="60" t="s">
        <v>63</v>
      </c>
      <c r="H7" s="59" t="s">
        <v>21</v>
      </c>
      <c r="I7" s="59" t="s">
        <v>62</v>
      </c>
      <c r="J7" s="60" t="s">
        <v>63</v>
      </c>
      <c r="K7" s="59" t="s">
        <v>21</v>
      </c>
      <c r="L7" s="59" t="s">
        <v>62</v>
      </c>
      <c r="M7" s="60" t="s">
        <v>63</v>
      </c>
      <c r="N7" s="59" t="s">
        <v>21</v>
      </c>
      <c r="O7" s="59" t="s">
        <v>62</v>
      </c>
      <c r="P7" s="60" t="s">
        <v>63</v>
      </c>
      <c r="Q7" s="59" t="s">
        <v>21</v>
      </c>
      <c r="R7" s="59" t="s">
        <v>62</v>
      </c>
      <c r="S7" s="60" t="s">
        <v>63</v>
      </c>
      <c r="T7" s="59" t="s">
        <v>21</v>
      </c>
      <c r="U7" s="59" t="s">
        <v>62</v>
      </c>
      <c r="V7" s="60" t="s">
        <v>63</v>
      </c>
      <c r="W7" s="59" t="s">
        <v>21</v>
      </c>
      <c r="X7" s="59" t="s">
        <v>62</v>
      </c>
      <c r="Y7" s="990" t="s">
        <v>63</v>
      </c>
      <c r="Z7" s="689" t="s">
        <v>21</v>
      </c>
      <c r="AA7" s="689" t="s">
        <v>62</v>
      </c>
      <c r="AB7" s="689" t="s">
        <v>63</v>
      </c>
    </row>
    <row r="8" spans="1:28" ht="14.5" customHeight="1">
      <c r="A8" s="184" t="s">
        <v>64</v>
      </c>
      <c r="B8" s="710">
        <v>1.93680751257575</v>
      </c>
      <c r="C8" s="94">
        <v>0.1161401484516727</v>
      </c>
      <c r="D8" s="95">
        <v>261</v>
      </c>
      <c r="E8" s="710">
        <v>1.6583547271768331</v>
      </c>
      <c r="F8" s="94">
        <v>0.1044828742617044</v>
      </c>
      <c r="G8" s="95">
        <v>259</v>
      </c>
      <c r="H8" s="711">
        <v>1.800852495125326</v>
      </c>
      <c r="I8" s="94">
        <v>9.5390833016328475E-2</v>
      </c>
      <c r="J8" s="95">
        <v>259</v>
      </c>
      <c r="K8" s="712">
        <v>1.345419731913736</v>
      </c>
      <c r="L8" s="94">
        <v>7.0036797781750079E-2</v>
      </c>
      <c r="M8" s="95">
        <v>262</v>
      </c>
      <c r="N8" s="710">
        <v>1.768599410862099</v>
      </c>
      <c r="O8" s="94">
        <v>9.1897706727433998E-2</v>
      </c>
      <c r="P8" s="95">
        <v>261</v>
      </c>
      <c r="Q8" s="710">
        <v>1.3236067797472151</v>
      </c>
      <c r="R8" s="94">
        <v>6.1795901221029001E-2</v>
      </c>
      <c r="S8" s="95">
        <v>262</v>
      </c>
      <c r="T8" s="711">
        <v>1.9986689993763611</v>
      </c>
      <c r="U8" s="94">
        <v>9.8656335204798024E-2</v>
      </c>
      <c r="V8" s="95">
        <v>261</v>
      </c>
      <c r="W8" s="710">
        <v>1.9724322985992651</v>
      </c>
      <c r="X8" s="94">
        <v>9.946461815715979E-2</v>
      </c>
      <c r="Y8" s="95">
        <v>262</v>
      </c>
      <c r="Z8" s="713">
        <v>2.8823957013358079</v>
      </c>
      <c r="AA8" s="94">
        <v>0.1319034733977715</v>
      </c>
      <c r="AB8" s="111">
        <v>259</v>
      </c>
    </row>
    <row r="9" spans="1:28" ht="14.5" customHeight="1">
      <c r="A9" s="189" t="s">
        <v>65</v>
      </c>
      <c r="B9" s="714">
        <v>1.9401303987084799</v>
      </c>
      <c r="C9" s="96">
        <v>9.0376556317057696E-2</v>
      </c>
      <c r="D9" s="97">
        <v>360</v>
      </c>
      <c r="E9" s="714">
        <v>1.5820096278842251</v>
      </c>
      <c r="F9" s="96">
        <v>7.6097267977668678E-2</v>
      </c>
      <c r="G9" s="97">
        <v>354</v>
      </c>
      <c r="H9" s="714">
        <v>1.7902255284212789</v>
      </c>
      <c r="I9" s="96">
        <v>8.2375164154927377E-2</v>
      </c>
      <c r="J9" s="97">
        <v>361</v>
      </c>
      <c r="K9" s="714">
        <v>1.185804102408655</v>
      </c>
      <c r="L9" s="96">
        <v>3.8921099032497658E-2</v>
      </c>
      <c r="M9" s="97">
        <v>360</v>
      </c>
      <c r="N9" s="714">
        <v>1.735413512971937</v>
      </c>
      <c r="O9" s="96">
        <v>7.5271965466468874E-2</v>
      </c>
      <c r="P9" s="97">
        <v>360</v>
      </c>
      <c r="Q9" s="714">
        <v>1.2964344028489381</v>
      </c>
      <c r="R9" s="96">
        <v>4.8968797895675993E-2</v>
      </c>
      <c r="S9" s="97">
        <v>363</v>
      </c>
      <c r="T9" s="714">
        <v>1.7966273485081961</v>
      </c>
      <c r="U9" s="96">
        <v>8.1539609475238473E-2</v>
      </c>
      <c r="V9" s="97">
        <v>361</v>
      </c>
      <c r="W9" s="714">
        <v>1.8404183100814111</v>
      </c>
      <c r="X9" s="96">
        <v>7.9789510830205565E-2</v>
      </c>
      <c r="Y9" s="97">
        <v>361</v>
      </c>
      <c r="Z9" s="715">
        <v>2.9823387960174381</v>
      </c>
      <c r="AA9" s="96">
        <v>0.1034529471090692</v>
      </c>
      <c r="AB9" s="112">
        <v>363</v>
      </c>
    </row>
    <row r="10" spans="1:28" ht="14.5" customHeight="1">
      <c r="A10" s="184" t="s">
        <v>66</v>
      </c>
      <c r="B10" s="710">
        <v>1.806776382928599</v>
      </c>
      <c r="C10" s="94">
        <v>0.11853091857413819</v>
      </c>
      <c r="D10" s="95">
        <v>236</v>
      </c>
      <c r="E10" s="710">
        <v>1.7191997448494021</v>
      </c>
      <c r="F10" s="94">
        <v>0.1165442334971773</v>
      </c>
      <c r="G10" s="95">
        <v>233</v>
      </c>
      <c r="H10" s="710">
        <v>1.75230144235121</v>
      </c>
      <c r="I10" s="94">
        <v>9.7419068218142862E-2</v>
      </c>
      <c r="J10" s="95">
        <v>234</v>
      </c>
      <c r="K10" s="710">
        <v>1.2616733213779709</v>
      </c>
      <c r="L10" s="94">
        <v>5.9504658223723188E-2</v>
      </c>
      <c r="M10" s="95">
        <v>236</v>
      </c>
      <c r="N10" s="710">
        <v>1.6693869512861379</v>
      </c>
      <c r="O10" s="94">
        <v>9.4604508483349101E-2</v>
      </c>
      <c r="P10" s="95">
        <v>235</v>
      </c>
      <c r="Q10" s="710">
        <v>1.476212092048913</v>
      </c>
      <c r="R10" s="94">
        <v>8.5163789757961211E-2</v>
      </c>
      <c r="S10" s="95">
        <v>233</v>
      </c>
      <c r="T10" s="710">
        <v>1.957524805961498</v>
      </c>
      <c r="U10" s="94">
        <v>0.1092514251086194</v>
      </c>
      <c r="V10" s="95">
        <v>233</v>
      </c>
      <c r="W10" s="710">
        <v>1.9106718731157339</v>
      </c>
      <c r="X10" s="94">
        <v>9.8148778206443188E-2</v>
      </c>
      <c r="Y10" s="95">
        <v>235</v>
      </c>
      <c r="Z10" s="713">
        <v>3.01175020229556</v>
      </c>
      <c r="AA10" s="94">
        <v>0.148558430063364</v>
      </c>
      <c r="AB10" s="111">
        <v>236</v>
      </c>
    </row>
    <row r="11" spans="1:28" ht="14.5" customHeight="1">
      <c r="A11" s="189" t="s">
        <v>67</v>
      </c>
      <c r="B11" s="714">
        <v>1.697929784058005</v>
      </c>
      <c r="C11" s="96">
        <v>8.9206069059045393E-2</v>
      </c>
      <c r="D11" s="97">
        <v>347</v>
      </c>
      <c r="E11" s="714">
        <v>1.5305922831152841</v>
      </c>
      <c r="F11" s="96">
        <v>6.6811736215568296E-2</v>
      </c>
      <c r="G11" s="97">
        <v>345</v>
      </c>
      <c r="H11" s="714">
        <v>1.6588276659046459</v>
      </c>
      <c r="I11" s="96">
        <v>8.7906730290283758E-2</v>
      </c>
      <c r="J11" s="97">
        <v>348</v>
      </c>
      <c r="K11" s="714">
        <v>1.168135690664966</v>
      </c>
      <c r="L11" s="96">
        <v>3.7482183655236923E-2</v>
      </c>
      <c r="M11" s="97">
        <v>347</v>
      </c>
      <c r="N11" s="716">
        <v>1.616005173693875</v>
      </c>
      <c r="O11" s="96">
        <v>8.403995416203619E-2</v>
      </c>
      <c r="P11" s="97">
        <v>349</v>
      </c>
      <c r="Q11" s="717">
        <v>1.41367410117276</v>
      </c>
      <c r="R11" s="96">
        <v>7.7847600518681309E-2</v>
      </c>
      <c r="S11" s="97">
        <v>346</v>
      </c>
      <c r="T11" s="714">
        <v>1.8318657809978289</v>
      </c>
      <c r="U11" s="96">
        <v>7.9714368983219819E-2</v>
      </c>
      <c r="V11" s="97">
        <v>350</v>
      </c>
      <c r="W11" s="714">
        <v>1.7821839868075871</v>
      </c>
      <c r="X11" s="96">
        <v>8.2004920028666536E-2</v>
      </c>
      <c r="Y11" s="97">
        <v>348</v>
      </c>
      <c r="Z11" s="715">
        <v>3.089223467016228</v>
      </c>
      <c r="AA11" s="96">
        <v>0.1227101485230354</v>
      </c>
      <c r="AB11" s="112">
        <v>348</v>
      </c>
    </row>
    <row r="12" spans="1:28" ht="14.5" customHeight="1">
      <c r="A12" s="184" t="s">
        <v>68</v>
      </c>
      <c r="B12" s="710">
        <v>2.0091961656593842</v>
      </c>
      <c r="C12" s="94">
        <v>0.12711406253312271</v>
      </c>
      <c r="D12" s="95">
        <v>200</v>
      </c>
      <c r="E12" s="710">
        <v>1.747584726318913</v>
      </c>
      <c r="F12" s="94">
        <v>0.12868015625652299</v>
      </c>
      <c r="G12" s="95">
        <v>199</v>
      </c>
      <c r="H12" s="718">
        <v>2.0408436862789299</v>
      </c>
      <c r="I12" s="94">
        <v>0.1186587321915502</v>
      </c>
      <c r="J12" s="95">
        <v>200</v>
      </c>
      <c r="K12" s="710">
        <v>1.3393913705320091</v>
      </c>
      <c r="L12" s="94">
        <v>0.1091713859827679</v>
      </c>
      <c r="M12" s="95">
        <v>200</v>
      </c>
      <c r="N12" s="718">
        <v>1.856542196409344</v>
      </c>
      <c r="O12" s="94">
        <v>0.10515639646369029</v>
      </c>
      <c r="P12" s="95">
        <v>199</v>
      </c>
      <c r="Q12" s="710">
        <v>1.5527099645564271</v>
      </c>
      <c r="R12" s="94">
        <v>9.9443991030785273E-2</v>
      </c>
      <c r="S12" s="95">
        <v>199</v>
      </c>
      <c r="T12" s="718">
        <v>2.184114042583325</v>
      </c>
      <c r="U12" s="94">
        <v>0.13934168730788191</v>
      </c>
      <c r="V12" s="95">
        <v>200</v>
      </c>
      <c r="W12" s="718">
        <v>2.074280272981218</v>
      </c>
      <c r="X12" s="94">
        <v>9.8597076491650282E-2</v>
      </c>
      <c r="Y12" s="95">
        <v>201</v>
      </c>
      <c r="Z12" s="713">
        <v>2.9056186880911992</v>
      </c>
      <c r="AA12" s="94">
        <v>0.14821414808289851</v>
      </c>
      <c r="AB12" s="111">
        <v>202</v>
      </c>
    </row>
    <row r="13" spans="1:28" ht="14.5" customHeight="1">
      <c r="A13" s="189" t="s">
        <v>69</v>
      </c>
      <c r="B13" s="714">
        <v>2.0654635770661192</v>
      </c>
      <c r="C13" s="96">
        <v>0.1087100085465704</v>
      </c>
      <c r="D13" s="97">
        <v>331</v>
      </c>
      <c r="E13" s="714">
        <v>1.739765595549561</v>
      </c>
      <c r="F13" s="96">
        <v>8.9149465106511491E-2</v>
      </c>
      <c r="G13" s="97">
        <v>324</v>
      </c>
      <c r="H13" s="716">
        <v>2.0946139436099092</v>
      </c>
      <c r="I13" s="96">
        <v>8.826129733593556E-2</v>
      </c>
      <c r="J13" s="97">
        <v>331</v>
      </c>
      <c r="K13" s="714">
        <v>1.2878045605755331</v>
      </c>
      <c r="L13" s="96">
        <v>4.4202585660040143E-2</v>
      </c>
      <c r="M13" s="97">
        <v>329</v>
      </c>
      <c r="N13" s="716">
        <v>1.884559936875412</v>
      </c>
      <c r="O13" s="96">
        <v>8.5441289498992101E-2</v>
      </c>
      <c r="P13" s="97">
        <v>331</v>
      </c>
      <c r="Q13" s="717">
        <v>1.525551888227251</v>
      </c>
      <c r="R13" s="96">
        <v>7.4012126657928876E-2</v>
      </c>
      <c r="S13" s="97">
        <v>330</v>
      </c>
      <c r="T13" s="716">
        <v>2.2679969106993791</v>
      </c>
      <c r="U13" s="96">
        <v>9.0035965407313401E-2</v>
      </c>
      <c r="V13" s="97">
        <v>330</v>
      </c>
      <c r="W13" s="719">
        <v>2.167585493293013</v>
      </c>
      <c r="X13" s="96">
        <v>8.8873671176331479E-2</v>
      </c>
      <c r="Y13" s="97">
        <v>328</v>
      </c>
      <c r="Z13" s="715">
        <v>2.833680572826391</v>
      </c>
      <c r="AA13" s="96">
        <v>9.8521747971077087E-2</v>
      </c>
      <c r="AB13" s="112">
        <v>328</v>
      </c>
    </row>
    <row r="14" spans="1:28" ht="14.5" customHeight="1">
      <c r="A14" s="184" t="s">
        <v>70</v>
      </c>
      <c r="B14" s="718">
        <v>2.0085636516265128</v>
      </c>
      <c r="C14" s="94">
        <v>9.3220167090554459E-2</v>
      </c>
      <c r="D14" s="95">
        <v>352</v>
      </c>
      <c r="E14" s="710">
        <v>1.692963185559434</v>
      </c>
      <c r="F14" s="94">
        <v>7.7810376867492773E-2</v>
      </c>
      <c r="G14" s="95">
        <v>343</v>
      </c>
      <c r="H14" s="718">
        <v>1.8024336717981959</v>
      </c>
      <c r="I14" s="94">
        <v>8.2263813331682062E-2</v>
      </c>
      <c r="J14" s="95">
        <v>350</v>
      </c>
      <c r="K14" s="710">
        <v>1.260449880076125</v>
      </c>
      <c r="L14" s="94">
        <v>5.2137338861414653E-2</v>
      </c>
      <c r="M14" s="95">
        <v>345</v>
      </c>
      <c r="N14" s="718">
        <v>1.7417561100033681</v>
      </c>
      <c r="O14" s="94">
        <v>7.7522364054463541E-2</v>
      </c>
      <c r="P14" s="95">
        <v>351</v>
      </c>
      <c r="Q14" s="710">
        <v>1.377552037050642</v>
      </c>
      <c r="R14" s="94">
        <v>5.4527884609934303E-2</v>
      </c>
      <c r="S14" s="95">
        <v>351</v>
      </c>
      <c r="T14" s="718">
        <v>1.9845246338338369</v>
      </c>
      <c r="U14" s="94">
        <v>8.8009407517422034E-2</v>
      </c>
      <c r="V14" s="95">
        <v>350</v>
      </c>
      <c r="W14" s="718">
        <v>1.828056848479654</v>
      </c>
      <c r="X14" s="94">
        <v>8.0548048812999068E-2</v>
      </c>
      <c r="Y14" s="95">
        <v>349</v>
      </c>
      <c r="Z14" s="713">
        <v>3.120831798876714</v>
      </c>
      <c r="AA14" s="94">
        <v>0.10817139129907739</v>
      </c>
      <c r="AB14" s="111">
        <v>351</v>
      </c>
    </row>
    <row r="15" spans="1:28" ht="14.5" customHeight="1">
      <c r="A15" s="189" t="s">
        <v>71</v>
      </c>
      <c r="B15" s="714">
        <v>1.7085908495430111</v>
      </c>
      <c r="C15" s="96">
        <v>9.5245850286275677E-2</v>
      </c>
      <c r="D15" s="97">
        <v>285</v>
      </c>
      <c r="E15" s="714">
        <v>1.630896177771838</v>
      </c>
      <c r="F15" s="96">
        <v>8.9183210271024993E-2</v>
      </c>
      <c r="G15" s="97">
        <v>280</v>
      </c>
      <c r="H15" s="714">
        <v>1.648871368937787</v>
      </c>
      <c r="I15" s="96">
        <v>7.6360582227057786E-2</v>
      </c>
      <c r="J15" s="97">
        <v>283</v>
      </c>
      <c r="K15" s="714">
        <v>1.2308529638447869</v>
      </c>
      <c r="L15" s="96">
        <v>5.4441148491400311E-2</v>
      </c>
      <c r="M15" s="97">
        <v>284</v>
      </c>
      <c r="N15" s="716">
        <v>1.8196960119947061</v>
      </c>
      <c r="O15" s="96">
        <v>9.7782379604082439E-2</v>
      </c>
      <c r="P15" s="97">
        <v>285</v>
      </c>
      <c r="Q15" s="714">
        <v>1.46559617541307</v>
      </c>
      <c r="R15" s="96">
        <v>8.63743273849788E-2</v>
      </c>
      <c r="S15" s="97">
        <v>283</v>
      </c>
      <c r="T15" s="716">
        <v>1.80548451559653</v>
      </c>
      <c r="U15" s="96">
        <v>8.430906329583393E-2</v>
      </c>
      <c r="V15" s="97">
        <v>285</v>
      </c>
      <c r="W15" s="714">
        <v>1.7157544573635399</v>
      </c>
      <c r="X15" s="96">
        <v>8.1549445637313381E-2</v>
      </c>
      <c r="Y15" s="97">
        <v>284</v>
      </c>
      <c r="Z15" s="715">
        <v>3.000594676378558</v>
      </c>
      <c r="AA15" s="96">
        <v>0.13975018794911101</v>
      </c>
      <c r="AB15" s="112">
        <v>282</v>
      </c>
    </row>
    <row r="16" spans="1:28" ht="14.5" customHeight="1">
      <c r="A16" s="184" t="s">
        <v>72</v>
      </c>
      <c r="B16" s="710">
        <v>1.821860405726407</v>
      </c>
      <c r="C16" s="94">
        <v>8.1045805205502586E-2</v>
      </c>
      <c r="D16" s="95">
        <v>375</v>
      </c>
      <c r="E16" s="718">
        <v>1.6517590209837401</v>
      </c>
      <c r="F16" s="94">
        <v>7.9801985598230471E-2</v>
      </c>
      <c r="G16" s="95">
        <v>367</v>
      </c>
      <c r="H16" s="718">
        <v>1.823971423537283</v>
      </c>
      <c r="I16" s="94">
        <v>7.0211705794070503E-2</v>
      </c>
      <c r="J16" s="95">
        <v>374</v>
      </c>
      <c r="K16" s="710">
        <v>1.2465669835536839</v>
      </c>
      <c r="L16" s="94">
        <v>4.0607103546775783E-2</v>
      </c>
      <c r="M16" s="95">
        <v>373</v>
      </c>
      <c r="N16" s="718">
        <v>1.801759702249484</v>
      </c>
      <c r="O16" s="94">
        <v>7.5510789599533903E-2</v>
      </c>
      <c r="P16" s="95">
        <v>372</v>
      </c>
      <c r="Q16" s="710">
        <v>1.383163280488475</v>
      </c>
      <c r="R16" s="94">
        <v>5.3650658194815577E-2</v>
      </c>
      <c r="S16" s="95">
        <v>372</v>
      </c>
      <c r="T16" s="710">
        <v>1.980372759878785</v>
      </c>
      <c r="U16" s="94">
        <v>8.7102603194060477E-2</v>
      </c>
      <c r="V16" s="95">
        <v>372</v>
      </c>
      <c r="W16" s="718">
        <v>1.9322418649173321</v>
      </c>
      <c r="X16" s="94">
        <v>8.449803112091199E-2</v>
      </c>
      <c r="Y16" s="95">
        <v>370</v>
      </c>
      <c r="Z16" s="713">
        <v>3.2053544653971939</v>
      </c>
      <c r="AA16" s="94">
        <v>0.1237764221301049</v>
      </c>
      <c r="AB16" s="111">
        <v>372</v>
      </c>
    </row>
    <row r="17" spans="1:28" ht="14.5" customHeight="1">
      <c r="A17" s="189" t="s">
        <v>73</v>
      </c>
      <c r="B17" s="717">
        <v>1.861921106467282</v>
      </c>
      <c r="C17" s="96">
        <v>0.10441185706734291</v>
      </c>
      <c r="D17" s="97">
        <v>268</v>
      </c>
      <c r="E17" s="717">
        <v>1.413983618706359</v>
      </c>
      <c r="F17" s="96">
        <v>8.1377069359467924E-2</v>
      </c>
      <c r="G17" s="97">
        <v>263</v>
      </c>
      <c r="H17" s="714">
        <v>1.7424878928254739</v>
      </c>
      <c r="I17" s="96">
        <v>8.3631658662737654E-2</v>
      </c>
      <c r="J17" s="97">
        <v>265</v>
      </c>
      <c r="K17" s="714">
        <v>1.239642205200068</v>
      </c>
      <c r="L17" s="96">
        <v>5.2068841523504043E-2</v>
      </c>
      <c r="M17" s="97">
        <v>266</v>
      </c>
      <c r="N17" s="716">
        <v>1.7631784611843251</v>
      </c>
      <c r="O17" s="96">
        <v>8.7971130037585235E-2</v>
      </c>
      <c r="P17" s="97">
        <v>265</v>
      </c>
      <c r="Q17" s="714">
        <v>1.2940885820503349</v>
      </c>
      <c r="R17" s="96">
        <v>6.3207080849411137E-2</v>
      </c>
      <c r="S17" s="97">
        <v>266</v>
      </c>
      <c r="T17" s="714">
        <v>1.8580524206279461</v>
      </c>
      <c r="U17" s="96">
        <v>8.3701803607840963E-2</v>
      </c>
      <c r="V17" s="97">
        <v>266</v>
      </c>
      <c r="W17" s="714">
        <v>1.7327090449106071</v>
      </c>
      <c r="X17" s="96">
        <v>8.5947992772128237E-2</v>
      </c>
      <c r="Y17" s="97">
        <v>268</v>
      </c>
      <c r="Z17" s="715">
        <v>2.8260569199725012</v>
      </c>
      <c r="AA17" s="96">
        <v>0.12660837236371461</v>
      </c>
      <c r="AB17" s="112">
        <v>267</v>
      </c>
    </row>
    <row r="18" spans="1:28" ht="14.5" customHeight="1">
      <c r="A18" s="184" t="s">
        <v>74</v>
      </c>
      <c r="B18" s="718">
        <v>1.930249109412665</v>
      </c>
      <c r="C18" s="94">
        <v>0.13455827834461109</v>
      </c>
      <c r="D18" s="95">
        <v>274</v>
      </c>
      <c r="E18" s="710">
        <v>1.670525801625081</v>
      </c>
      <c r="F18" s="94">
        <v>0.1081880800824167</v>
      </c>
      <c r="G18" s="95">
        <v>265</v>
      </c>
      <c r="H18" s="718">
        <v>1.9634883667970771</v>
      </c>
      <c r="I18" s="94">
        <v>9.9696375499105316E-2</v>
      </c>
      <c r="J18" s="95">
        <v>271</v>
      </c>
      <c r="K18" s="710">
        <v>1.322649171980907</v>
      </c>
      <c r="L18" s="94">
        <v>7.3404601343063924E-2</v>
      </c>
      <c r="M18" s="95">
        <v>271</v>
      </c>
      <c r="N18" s="718">
        <v>1.9777728771836891</v>
      </c>
      <c r="O18" s="94">
        <v>0.1031358977542884</v>
      </c>
      <c r="P18" s="95">
        <v>275</v>
      </c>
      <c r="Q18" s="710">
        <v>1.360693323060111</v>
      </c>
      <c r="R18" s="94">
        <v>8.2049679829041253E-2</v>
      </c>
      <c r="S18" s="95">
        <v>273</v>
      </c>
      <c r="T18" s="712">
        <v>2.1146667640552241</v>
      </c>
      <c r="U18" s="94">
        <v>0.1163500360311651</v>
      </c>
      <c r="V18" s="95">
        <v>274</v>
      </c>
      <c r="W18" s="712">
        <v>2.0694680255566138</v>
      </c>
      <c r="X18" s="94">
        <v>0.1054193209995959</v>
      </c>
      <c r="Y18" s="95">
        <v>271</v>
      </c>
      <c r="Z18" s="713">
        <v>3.369020074452084</v>
      </c>
      <c r="AA18" s="94">
        <v>0.1412765290732535</v>
      </c>
      <c r="AB18" s="111">
        <v>273</v>
      </c>
    </row>
    <row r="19" spans="1:28" ht="14.5" customHeight="1">
      <c r="A19" s="189" t="s">
        <v>75</v>
      </c>
      <c r="B19" s="714">
        <v>1.795006450416154</v>
      </c>
      <c r="C19" s="96">
        <v>9.0680875103953146E-2</v>
      </c>
      <c r="D19" s="97">
        <v>277</v>
      </c>
      <c r="E19" s="714">
        <v>1.991078477677015</v>
      </c>
      <c r="F19" s="96">
        <v>0.1066927155183529</v>
      </c>
      <c r="G19" s="97">
        <v>272</v>
      </c>
      <c r="H19" s="716">
        <v>2.0541832697795028</v>
      </c>
      <c r="I19" s="96">
        <v>0.1027322177880783</v>
      </c>
      <c r="J19" s="97">
        <v>278</v>
      </c>
      <c r="K19" s="716">
        <v>1.361857950274495</v>
      </c>
      <c r="L19" s="96">
        <v>5.1226318211890602E-2</v>
      </c>
      <c r="M19" s="97">
        <v>277</v>
      </c>
      <c r="N19" s="716">
        <v>1.990984370911306</v>
      </c>
      <c r="O19" s="96">
        <v>8.8504032728665041E-2</v>
      </c>
      <c r="P19" s="97">
        <v>276</v>
      </c>
      <c r="Q19" s="714">
        <v>1.309395207359267</v>
      </c>
      <c r="R19" s="96">
        <v>6.9834096409487928E-2</v>
      </c>
      <c r="S19" s="97">
        <v>278</v>
      </c>
      <c r="T19" s="716">
        <v>2.2517311143498699</v>
      </c>
      <c r="U19" s="96">
        <v>0.13159492333404321</v>
      </c>
      <c r="V19" s="97">
        <v>278</v>
      </c>
      <c r="W19" s="716">
        <v>2.1724860407869491</v>
      </c>
      <c r="X19" s="96">
        <v>0.10991706187961151</v>
      </c>
      <c r="Y19" s="97">
        <v>278</v>
      </c>
      <c r="Z19" s="715">
        <v>3.371168093632996</v>
      </c>
      <c r="AA19" s="96">
        <v>0.1203379678605541</v>
      </c>
      <c r="AB19" s="112">
        <v>278</v>
      </c>
    </row>
    <row r="20" spans="1:28" ht="14.5" customHeight="1">
      <c r="A20" s="184" t="s">
        <v>76</v>
      </c>
      <c r="B20" s="710">
        <v>1.6251022036689</v>
      </c>
      <c r="C20" s="94">
        <v>9.7547425925957276E-2</v>
      </c>
      <c r="D20" s="95">
        <v>349</v>
      </c>
      <c r="E20" s="710">
        <v>1.4625367322529079</v>
      </c>
      <c r="F20" s="94">
        <v>8.0830439654788824E-2</v>
      </c>
      <c r="G20" s="95">
        <v>343</v>
      </c>
      <c r="H20" s="710">
        <v>1.6746309030739459</v>
      </c>
      <c r="I20" s="94">
        <v>9.8068937626969679E-2</v>
      </c>
      <c r="J20" s="95">
        <v>348</v>
      </c>
      <c r="K20" s="710">
        <v>1.197187007002454</v>
      </c>
      <c r="L20" s="94">
        <v>6.5677905518620378E-2</v>
      </c>
      <c r="M20" s="95">
        <v>345</v>
      </c>
      <c r="N20" s="718">
        <v>1.7014980365350221</v>
      </c>
      <c r="O20" s="94">
        <v>7.9859858123031022E-2</v>
      </c>
      <c r="P20" s="95">
        <v>348</v>
      </c>
      <c r="Q20" s="710">
        <v>1.3849597108828431</v>
      </c>
      <c r="R20" s="94">
        <v>7.324543079985836E-2</v>
      </c>
      <c r="S20" s="95">
        <v>346</v>
      </c>
      <c r="T20" s="710">
        <v>1.6763106560251591</v>
      </c>
      <c r="U20" s="94">
        <v>8.8608658457820344E-2</v>
      </c>
      <c r="V20" s="95">
        <v>347</v>
      </c>
      <c r="W20" s="710">
        <v>1.6884763628520389</v>
      </c>
      <c r="X20" s="94">
        <v>8.9517582364544268E-2</v>
      </c>
      <c r="Y20" s="95">
        <v>346</v>
      </c>
      <c r="Z20" s="713">
        <v>2.7332979248535021</v>
      </c>
      <c r="AA20" s="94">
        <v>0.1195631576314055</v>
      </c>
      <c r="AB20" s="111">
        <v>349</v>
      </c>
    </row>
    <row r="21" spans="1:28" ht="14.5" customHeight="1">
      <c r="A21" s="189" t="s">
        <v>77</v>
      </c>
      <c r="B21" s="714">
        <v>1.6264505962864639</v>
      </c>
      <c r="C21" s="96">
        <v>8.8999457638001128E-2</v>
      </c>
      <c r="D21" s="97">
        <v>325</v>
      </c>
      <c r="E21" s="714">
        <v>1.518983294545968</v>
      </c>
      <c r="F21" s="96">
        <v>0.108415324826322</v>
      </c>
      <c r="G21" s="97">
        <v>318</v>
      </c>
      <c r="H21" s="714">
        <v>1.5624420868845019</v>
      </c>
      <c r="I21" s="96">
        <v>9.4071425317631963E-2</v>
      </c>
      <c r="J21" s="97">
        <v>323</v>
      </c>
      <c r="K21" s="714">
        <v>1.208490368422519</v>
      </c>
      <c r="L21" s="96">
        <v>5.9789646484438297E-2</v>
      </c>
      <c r="M21" s="97">
        <v>322</v>
      </c>
      <c r="N21" s="716">
        <v>1.5988876055429531</v>
      </c>
      <c r="O21" s="96">
        <v>7.5326322097439405E-2</v>
      </c>
      <c r="P21" s="97">
        <v>322</v>
      </c>
      <c r="Q21" s="714">
        <v>1.254474839198074</v>
      </c>
      <c r="R21" s="96">
        <v>6.0672452018415937E-2</v>
      </c>
      <c r="S21" s="97">
        <v>322</v>
      </c>
      <c r="T21" s="714">
        <v>1.6938181599771329</v>
      </c>
      <c r="U21" s="96">
        <v>8.0446250991988155E-2</v>
      </c>
      <c r="V21" s="97">
        <v>322</v>
      </c>
      <c r="W21" s="714">
        <v>1.654123330332973</v>
      </c>
      <c r="X21" s="96">
        <v>7.8300425429232018E-2</v>
      </c>
      <c r="Y21" s="97">
        <v>323</v>
      </c>
      <c r="Z21" s="715">
        <v>2.8255446332300558</v>
      </c>
      <c r="AA21" s="96">
        <v>0.12827196366100169</v>
      </c>
      <c r="AB21" s="112">
        <v>322</v>
      </c>
    </row>
    <row r="22" spans="1:28" ht="14.5" customHeight="1">
      <c r="A22" s="184" t="s">
        <v>78</v>
      </c>
      <c r="B22" s="710">
        <v>1.7416715610076861</v>
      </c>
      <c r="C22" s="94">
        <v>9.8861460299356371E-2</v>
      </c>
      <c r="D22" s="95">
        <v>409</v>
      </c>
      <c r="E22" s="711">
        <v>1.4641433165232121</v>
      </c>
      <c r="F22" s="94">
        <v>6.9661089570106277E-2</v>
      </c>
      <c r="G22" s="95">
        <v>403</v>
      </c>
      <c r="H22" s="710">
        <v>1.701739777320201</v>
      </c>
      <c r="I22" s="94">
        <v>6.9437911905351118E-2</v>
      </c>
      <c r="J22" s="95">
        <v>407</v>
      </c>
      <c r="K22" s="710">
        <v>1.2268245215190909</v>
      </c>
      <c r="L22" s="94">
        <v>4.2811323941688961E-2</v>
      </c>
      <c r="M22" s="95">
        <v>403</v>
      </c>
      <c r="N22" s="718">
        <v>1.762010186659551</v>
      </c>
      <c r="O22" s="94">
        <v>8.6592478142099999E-2</v>
      </c>
      <c r="P22" s="95">
        <v>407</v>
      </c>
      <c r="Q22" s="710">
        <v>1.255104043856007</v>
      </c>
      <c r="R22" s="94">
        <v>3.918916353180113E-2</v>
      </c>
      <c r="S22" s="95">
        <v>405</v>
      </c>
      <c r="T22" s="710">
        <v>1.8655987975770669</v>
      </c>
      <c r="U22" s="94">
        <v>7.2163064675867111E-2</v>
      </c>
      <c r="V22" s="95">
        <v>410</v>
      </c>
      <c r="W22" s="710">
        <v>1.8100402681349299</v>
      </c>
      <c r="X22" s="94">
        <v>7.0009044562117526E-2</v>
      </c>
      <c r="Y22" s="95">
        <v>408</v>
      </c>
      <c r="Z22" s="713">
        <v>2.9549227138409968</v>
      </c>
      <c r="AA22" s="94">
        <v>0.10857974797892429</v>
      </c>
      <c r="AB22" s="111">
        <v>409</v>
      </c>
    </row>
    <row r="23" spans="1:28" ht="14.5" customHeight="1" thickBot="1">
      <c r="A23" s="194" t="s">
        <v>79</v>
      </c>
      <c r="B23" s="720">
        <v>1.55185061664068</v>
      </c>
      <c r="C23" s="98">
        <v>7.007716531607526E-2</v>
      </c>
      <c r="D23" s="99">
        <v>374</v>
      </c>
      <c r="E23" s="720">
        <v>1.3979671645084939</v>
      </c>
      <c r="F23" s="98">
        <v>6.3941316157219971E-2</v>
      </c>
      <c r="G23" s="99">
        <v>371</v>
      </c>
      <c r="H23" s="721">
        <v>1.544990767534526</v>
      </c>
      <c r="I23" s="98">
        <v>6.1725134533956443E-2</v>
      </c>
      <c r="J23" s="99">
        <v>372</v>
      </c>
      <c r="K23" s="721">
        <v>1.0974957846996261</v>
      </c>
      <c r="L23" s="98">
        <v>2.0734642132013561E-2</v>
      </c>
      <c r="M23" s="99">
        <v>371</v>
      </c>
      <c r="N23" s="722">
        <v>1.6176389480603901</v>
      </c>
      <c r="O23" s="98">
        <v>6.5334493396700097E-2</v>
      </c>
      <c r="P23" s="99">
        <v>372</v>
      </c>
      <c r="Q23" s="721">
        <v>1.3057856229900699</v>
      </c>
      <c r="R23" s="98">
        <v>5.4391819950804832E-2</v>
      </c>
      <c r="S23" s="99">
        <v>370</v>
      </c>
      <c r="T23" s="721">
        <v>1.644195835521046</v>
      </c>
      <c r="U23" s="98">
        <v>7.0211876958741357E-2</v>
      </c>
      <c r="V23" s="99">
        <v>375</v>
      </c>
      <c r="W23" s="721">
        <v>1.592944513626205</v>
      </c>
      <c r="X23" s="98">
        <v>6.7455378085513829E-2</v>
      </c>
      <c r="Y23" s="99">
        <v>376</v>
      </c>
      <c r="Z23" s="723">
        <v>2.5659500090081249</v>
      </c>
      <c r="AA23" s="98">
        <v>0.1089763899054851</v>
      </c>
      <c r="AB23" s="113">
        <v>375</v>
      </c>
    </row>
    <row r="24" spans="1:28" ht="14.5" customHeight="1">
      <c r="A24" s="199" t="s">
        <v>80</v>
      </c>
      <c r="B24" s="724">
        <v>1.906080401875881</v>
      </c>
      <c r="C24" s="100">
        <v>4.0467894765683701E-2</v>
      </c>
      <c r="D24" s="101">
        <v>3107</v>
      </c>
      <c r="E24" s="725">
        <v>1.5956196425355</v>
      </c>
      <c r="F24" s="100">
        <v>3.4487690221371499E-2</v>
      </c>
      <c r="G24" s="101">
        <v>3049</v>
      </c>
      <c r="H24" s="726">
        <v>1.812513148292195</v>
      </c>
      <c r="I24" s="100">
        <v>3.350108169434525E-2</v>
      </c>
      <c r="J24" s="101">
        <v>3096</v>
      </c>
      <c r="K24" s="726">
        <v>1.2654779773113389</v>
      </c>
      <c r="L24" s="100">
        <v>2.181140770567911E-2</v>
      </c>
      <c r="M24" s="101">
        <v>3086</v>
      </c>
      <c r="N24" s="726">
        <v>1.7894879847511791</v>
      </c>
      <c r="O24" s="100">
        <v>3.336404835199256E-2</v>
      </c>
      <c r="P24" s="101">
        <v>3097</v>
      </c>
      <c r="Q24" s="725">
        <v>1.3324504102919461</v>
      </c>
      <c r="R24" s="100">
        <v>2.3297926988314611E-2</v>
      </c>
      <c r="S24" s="101">
        <v>3099</v>
      </c>
      <c r="T24" s="726">
        <v>1.9472068503282109</v>
      </c>
      <c r="U24" s="100">
        <v>3.5138718959777188E-2</v>
      </c>
      <c r="V24" s="101">
        <v>3102</v>
      </c>
      <c r="W24" s="724">
        <v>1.8875194052742359</v>
      </c>
      <c r="X24" s="100">
        <v>3.4790737469087042E-2</v>
      </c>
      <c r="Y24" s="101">
        <v>3096</v>
      </c>
      <c r="Z24" s="727">
        <v>3.010553626013579</v>
      </c>
      <c r="AA24" s="100">
        <v>4.7873188217719902E-2</v>
      </c>
      <c r="AB24" s="179">
        <v>3102</v>
      </c>
    </row>
    <row r="25" spans="1:28" ht="14.5" customHeight="1">
      <c r="A25" s="199" t="s">
        <v>81</v>
      </c>
      <c r="B25" s="728">
        <v>1.6717568546107271</v>
      </c>
      <c r="C25" s="100">
        <v>4.3116887750724732E-2</v>
      </c>
      <c r="D25" s="101">
        <v>1916</v>
      </c>
      <c r="E25" s="725">
        <v>1.5384268562780301</v>
      </c>
      <c r="F25" s="100">
        <v>3.9221174798718547E-2</v>
      </c>
      <c r="G25" s="101">
        <v>1890</v>
      </c>
      <c r="H25" s="725">
        <v>1.653462739026923</v>
      </c>
      <c r="I25" s="100">
        <v>4.0526395345769663E-2</v>
      </c>
      <c r="J25" s="101">
        <v>1908</v>
      </c>
      <c r="K25" s="725">
        <v>1.195858470536117</v>
      </c>
      <c r="L25" s="100">
        <v>2.4672352566951921E-2</v>
      </c>
      <c r="M25" s="101">
        <v>1905</v>
      </c>
      <c r="N25" s="724">
        <v>1.663734896438851</v>
      </c>
      <c r="O25" s="100">
        <v>3.6333773381012818E-2</v>
      </c>
      <c r="P25" s="101">
        <v>1911</v>
      </c>
      <c r="Q25" s="725">
        <v>1.3871678003069929</v>
      </c>
      <c r="R25" s="100">
        <v>3.2769334047848132E-2</v>
      </c>
      <c r="S25" s="101">
        <v>1900</v>
      </c>
      <c r="T25" s="725">
        <v>1.769026697132265</v>
      </c>
      <c r="U25" s="100">
        <v>3.9270575888620693E-2</v>
      </c>
      <c r="V25" s="101">
        <v>1912</v>
      </c>
      <c r="W25" s="726">
        <v>1.735402072980861</v>
      </c>
      <c r="X25" s="100">
        <v>3.8151466153990753E-2</v>
      </c>
      <c r="Y25" s="101">
        <v>1912</v>
      </c>
      <c r="Z25" s="727">
        <v>2.863364676404204</v>
      </c>
      <c r="AA25" s="100">
        <v>5.5766504881022701E-2</v>
      </c>
      <c r="AB25" s="179">
        <v>1912</v>
      </c>
    </row>
    <row r="26" spans="1:28" ht="14.5" customHeight="1">
      <c r="A26" s="204" t="s">
        <v>82</v>
      </c>
      <c r="B26" s="979">
        <v>1.8631243440690239</v>
      </c>
      <c r="C26" s="114">
        <v>3.3991328688874833E-2</v>
      </c>
      <c r="D26" s="110">
        <v>5023</v>
      </c>
      <c r="E26" s="980">
        <v>1.585074654257929</v>
      </c>
      <c r="F26" s="114">
        <v>2.9047638573112652E-2</v>
      </c>
      <c r="G26" s="110">
        <v>4939</v>
      </c>
      <c r="H26" s="981">
        <v>1.7833739004142779</v>
      </c>
      <c r="I26" s="114">
        <v>2.8327460726275729E-2</v>
      </c>
      <c r="J26" s="110">
        <v>5004</v>
      </c>
      <c r="K26" s="981">
        <v>1.252721672350197</v>
      </c>
      <c r="L26" s="114">
        <v>1.8376571802863249E-2</v>
      </c>
      <c r="M26" s="110">
        <v>4991</v>
      </c>
      <c r="N26" s="981">
        <v>1.766405930639251</v>
      </c>
      <c r="O26" s="114">
        <v>2.8039165258073422E-2</v>
      </c>
      <c r="P26" s="110">
        <v>5008</v>
      </c>
      <c r="Q26" s="980">
        <v>1.342425283006798</v>
      </c>
      <c r="R26" s="114">
        <v>1.998123068911813E-2</v>
      </c>
      <c r="S26" s="110">
        <v>4999</v>
      </c>
      <c r="T26" s="981">
        <v>1.9146357025552649</v>
      </c>
      <c r="U26" s="114">
        <v>2.955127508880008E-2</v>
      </c>
      <c r="V26" s="110">
        <v>5014</v>
      </c>
      <c r="W26" s="979">
        <v>1.859581600192642</v>
      </c>
      <c r="X26" s="114">
        <v>2.922661979942014E-2</v>
      </c>
      <c r="Y26" s="110">
        <v>5008</v>
      </c>
      <c r="Z26" s="961">
        <v>2.9835795108730121</v>
      </c>
      <c r="AA26" s="114">
        <v>4.0429394582803528E-2</v>
      </c>
      <c r="AB26" s="115">
        <v>5014</v>
      </c>
    </row>
    <row r="27" spans="1:28" ht="14.5" customHeight="1">
      <c r="A27" s="1234" t="s">
        <v>221</v>
      </c>
      <c r="B27" s="1235"/>
      <c r="C27" s="1235"/>
      <c r="D27" s="1235"/>
      <c r="E27" s="1235"/>
      <c r="F27" s="1235"/>
      <c r="G27" s="1235"/>
      <c r="H27" s="1235"/>
      <c r="I27" s="1235"/>
      <c r="J27" s="1235"/>
      <c r="K27" s="1235"/>
      <c r="L27" s="1235"/>
      <c r="M27" s="1235"/>
      <c r="N27" s="1235"/>
      <c r="O27" s="1235"/>
      <c r="P27" s="1235"/>
      <c r="Q27" s="1235"/>
      <c r="R27" s="1235"/>
      <c r="S27" s="1235"/>
      <c r="T27" s="1235"/>
      <c r="U27" s="1235"/>
      <c r="V27" s="1235"/>
      <c r="W27" s="1235"/>
      <c r="X27" s="1235"/>
      <c r="Y27" s="1235"/>
      <c r="Z27" s="1235"/>
      <c r="AA27" s="1235"/>
      <c r="AB27" s="1235"/>
    </row>
    <row r="28" spans="1:28" ht="14.5" customHeight="1">
      <c r="A28" s="1234" t="s">
        <v>604</v>
      </c>
      <c r="B28" s="1235"/>
      <c r="C28" s="1235"/>
      <c r="D28" s="1235"/>
      <c r="E28" s="1235"/>
      <c r="F28" s="1235"/>
      <c r="G28" s="1235"/>
      <c r="H28" s="1235"/>
      <c r="I28" s="1235"/>
      <c r="J28" s="1235"/>
      <c r="K28" s="1235"/>
      <c r="L28" s="1235"/>
      <c r="M28" s="1235"/>
      <c r="N28" s="1235"/>
      <c r="O28" s="1235"/>
      <c r="P28" s="1235"/>
      <c r="Q28" s="1235"/>
      <c r="R28" s="1235"/>
      <c r="S28" s="1235"/>
      <c r="T28" s="1235"/>
      <c r="U28" s="1235"/>
      <c r="V28" s="1235"/>
      <c r="W28" s="1235"/>
      <c r="X28" s="1235"/>
      <c r="Y28" s="1235"/>
      <c r="Z28" s="1235"/>
      <c r="AA28" s="1235"/>
      <c r="AB28" s="1235"/>
    </row>
    <row r="29" spans="1:28" ht="14.5" customHeight="1">
      <c r="A29" s="1234" t="s">
        <v>605</v>
      </c>
      <c r="B29" s="1235"/>
      <c r="C29" s="1235"/>
      <c r="D29" s="1235"/>
      <c r="E29" s="1235"/>
      <c r="F29" s="1235"/>
      <c r="G29" s="1235"/>
      <c r="H29" s="1235"/>
      <c r="I29" s="1235"/>
      <c r="J29" s="1235"/>
      <c r="K29" s="1235"/>
      <c r="L29" s="1235"/>
      <c r="M29" s="1235"/>
      <c r="N29" s="1235"/>
      <c r="O29" s="1235"/>
      <c r="P29" s="1235"/>
      <c r="Q29" s="1235"/>
      <c r="R29" s="1235"/>
      <c r="S29" s="1235"/>
      <c r="T29" s="1235"/>
      <c r="U29" s="1235"/>
      <c r="V29" s="1235"/>
      <c r="W29" s="1235"/>
      <c r="X29" s="1235"/>
      <c r="Y29" s="1235"/>
      <c r="Z29" s="1235"/>
      <c r="AA29" s="1235"/>
      <c r="AB29" s="1235"/>
    </row>
    <row r="31" spans="1:28" s="425" customFormat="1" ht="25" customHeight="1">
      <c r="A31" s="1231">
        <v>2022</v>
      </c>
      <c r="B31" s="1231"/>
      <c r="C31" s="1231"/>
      <c r="D31" s="1231"/>
      <c r="E31" s="1231"/>
      <c r="F31" s="1231"/>
      <c r="G31" s="1231"/>
      <c r="H31" s="1231"/>
      <c r="I31" s="1231"/>
      <c r="J31" s="1231"/>
      <c r="K31" s="1231"/>
      <c r="L31" s="1231"/>
      <c r="M31" s="1231"/>
      <c r="N31" s="1231"/>
      <c r="O31" s="1231"/>
      <c r="P31" s="1231"/>
      <c r="Q31" s="1231"/>
      <c r="R31" s="1231"/>
      <c r="S31" s="1231"/>
      <c r="T31" s="1231"/>
      <c r="U31" s="1231"/>
      <c r="V31" s="1231"/>
      <c r="W31" s="1231"/>
      <c r="X31" s="1231"/>
      <c r="Y31" s="1231"/>
      <c r="Z31" s="1031"/>
      <c r="AA31" s="1031"/>
      <c r="AB31" s="1031"/>
    </row>
    <row r="32" spans="1:28" ht="14.5" customHeight="1">
      <c r="A32" s="183"/>
    </row>
    <row r="33" spans="1:25" ht="14.5" customHeight="1">
      <c r="A33" s="1189" t="s">
        <v>852</v>
      </c>
      <c r="B33" s="1189"/>
      <c r="C33" s="1189"/>
      <c r="D33" s="1189"/>
      <c r="E33" s="1189"/>
      <c r="F33" s="1189"/>
      <c r="G33" s="1189"/>
      <c r="H33" s="1189"/>
      <c r="I33" s="1189"/>
      <c r="J33" s="1189"/>
      <c r="K33" s="1189"/>
      <c r="L33" s="1189"/>
      <c r="M33" s="1189"/>
      <c r="N33" s="1189"/>
      <c r="O33" s="1189"/>
      <c r="P33" s="1189"/>
      <c r="Q33" s="1189"/>
      <c r="R33" s="1189"/>
      <c r="S33" s="1189"/>
      <c r="T33" s="1189"/>
      <c r="U33" s="1189"/>
      <c r="V33" s="1189"/>
      <c r="W33" s="1189"/>
      <c r="X33" s="1189"/>
      <c r="Y33" s="1189"/>
    </row>
    <row r="34" spans="1:25" ht="44.15" customHeight="1" thickBot="1">
      <c r="A34" s="1229" t="s">
        <v>273</v>
      </c>
      <c r="B34" s="1226" t="s">
        <v>459</v>
      </c>
      <c r="C34" s="1226" t="s">
        <v>213</v>
      </c>
      <c r="D34" s="1226" t="s">
        <v>213</v>
      </c>
      <c r="E34" s="1226" t="s">
        <v>460</v>
      </c>
      <c r="F34" s="1226" t="s">
        <v>214</v>
      </c>
      <c r="G34" s="1226" t="s">
        <v>214</v>
      </c>
      <c r="H34" s="1226" t="s">
        <v>461</v>
      </c>
      <c r="I34" s="1226" t="s">
        <v>215</v>
      </c>
      <c r="J34" s="1226" t="s">
        <v>215</v>
      </c>
      <c r="K34" s="1226" t="s">
        <v>462</v>
      </c>
      <c r="L34" s="1226" t="s">
        <v>216</v>
      </c>
      <c r="M34" s="1226" t="s">
        <v>216</v>
      </c>
      <c r="N34" s="1226" t="s">
        <v>463</v>
      </c>
      <c r="O34" s="1226" t="s">
        <v>217</v>
      </c>
      <c r="P34" s="1226" t="s">
        <v>217</v>
      </c>
      <c r="Q34" s="1226" t="s">
        <v>464</v>
      </c>
      <c r="R34" s="1226" t="s">
        <v>218</v>
      </c>
      <c r="S34" s="1226" t="s">
        <v>218</v>
      </c>
      <c r="T34" s="1226" t="s">
        <v>465</v>
      </c>
      <c r="U34" s="1226" t="s">
        <v>219</v>
      </c>
      <c r="V34" s="1226" t="s">
        <v>219</v>
      </c>
      <c r="W34" s="1226" t="s">
        <v>466</v>
      </c>
      <c r="X34" s="1226" t="s">
        <v>220</v>
      </c>
      <c r="Y34" s="1227" t="s">
        <v>220</v>
      </c>
    </row>
    <row r="35" spans="1:25" ht="14.5" customHeight="1" thickBot="1">
      <c r="A35" s="1230" t="s">
        <v>273</v>
      </c>
      <c r="B35" s="59" t="s">
        <v>21</v>
      </c>
      <c r="C35" s="59" t="s">
        <v>62</v>
      </c>
      <c r="D35" s="60" t="s">
        <v>63</v>
      </c>
      <c r="E35" s="59" t="s">
        <v>21</v>
      </c>
      <c r="F35" s="59" t="s">
        <v>62</v>
      </c>
      <c r="G35" s="60" t="s">
        <v>63</v>
      </c>
      <c r="H35" s="59" t="s">
        <v>21</v>
      </c>
      <c r="I35" s="59" t="s">
        <v>62</v>
      </c>
      <c r="J35" s="60" t="s">
        <v>63</v>
      </c>
      <c r="K35" s="59" t="s">
        <v>21</v>
      </c>
      <c r="L35" s="59" t="s">
        <v>62</v>
      </c>
      <c r="M35" s="60" t="s">
        <v>63</v>
      </c>
      <c r="N35" s="59" t="s">
        <v>21</v>
      </c>
      <c r="O35" s="59" t="s">
        <v>62</v>
      </c>
      <c r="P35" s="60" t="s">
        <v>63</v>
      </c>
      <c r="Q35" s="59" t="s">
        <v>21</v>
      </c>
      <c r="R35" s="59" t="s">
        <v>62</v>
      </c>
      <c r="S35" s="60" t="s">
        <v>63</v>
      </c>
      <c r="T35" s="59" t="s">
        <v>21</v>
      </c>
      <c r="U35" s="59" t="s">
        <v>62</v>
      </c>
      <c r="V35" s="60" t="s">
        <v>63</v>
      </c>
      <c r="W35" s="59" t="s">
        <v>21</v>
      </c>
      <c r="X35" s="59" t="s">
        <v>62</v>
      </c>
      <c r="Y35" s="59" t="s">
        <v>63</v>
      </c>
    </row>
    <row r="36" spans="1:25" ht="14.5" customHeight="1">
      <c r="A36" s="184" t="s">
        <v>64</v>
      </c>
      <c r="B36" s="334">
        <v>1.903547262065646</v>
      </c>
      <c r="C36" s="213">
        <v>8.156836404925849E-2</v>
      </c>
      <c r="D36" s="214">
        <v>432</v>
      </c>
      <c r="E36" s="334">
        <v>1.5326228335699681</v>
      </c>
      <c r="F36" s="213">
        <v>6.9748676633191092E-2</v>
      </c>
      <c r="G36" s="214">
        <v>435</v>
      </c>
      <c r="H36" s="334">
        <v>1.564399945249531</v>
      </c>
      <c r="I36" s="213">
        <v>6.3073195501203078E-2</v>
      </c>
      <c r="J36" s="214">
        <v>437</v>
      </c>
      <c r="K36" s="334">
        <v>1.136969151806009</v>
      </c>
      <c r="L36" s="213">
        <v>2.8312412539806799E-2</v>
      </c>
      <c r="M36" s="214">
        <v>437</v>
      </c>
      <c r="N36" s="334">
        <v>1.680367825682376</v>
      </c>
      <c r="O36" s="213">
        <v>7.1417961924702095E-2</v>
      </c>
      <c r="P36" s="214">
        <v>437</v>
      </c>
      <c r="Q36" s="334">
        <v>1.3576892343559861</v>
      </c>
      <c r="R36" s="213">
        <v>5.2265573852937987E-2</v>
      </c>
      <c r="S36" s="214">
        <v>437</v>
      </c>
      <c r="T36" s="334">
        <v>1.7565646193729549</v>
      </c>
      <c r="U36" s="213">
        <v>7.1819708987942307E-2</v>
      </c>
      <c r="V36" s="214">
        <v>437</v>
      </c>
      <c r="W36" s="334">
        <v>1.762563133074567</v>
      </c>
      <c r="X36" s="213">
        <v>6.934678032836325E-2</v>
      </c>
      <c r="Y36" s="215">
        <v>434</v>
      </c>
    </row>
    <row r="37" spans="1:25" ht="14.5" customHeight="1">
      <c r="A37" s="189" t="s">
        <v>65</v>
      </c>
      <c r="B37" s="426">
        <v>2.0986621381630499</v>
      </c>
      <c r="C37" s="218">
        <v>0.1066048558224704</v>
      </c>
      <c r="D37" s="219">
        <v>325</v>
      </c>
      <c r="E37" s="335">
        <v>1.490386867484498</v>
      </c>
      <c r="F37" s="218">
        <v>7.0513673497364315E-2</v>
      </c>
      <c r="G37" s="219">
        <v>323</v>
      </c>
      <c r="H37" s="335">
        <v>1.8192658562604711</v>
      </c>
      <c r="I37" s="218">
        <v>9.719465172751611E-2</v>
      </c>
      <c r="J37" s="219">
        <v>326</v>
      </c>
      <c r="K37" s="335">
        <v>1.246146121777026</v>
      </c>
      <c r="L37" s="218">
        <v>5.4966094945098368E-2</v>
      </c>
      <c r="M37" s="219">
        <v>326</v>
      </c>
      <c r="N37" s="335">
        <v>1.7231076305772139</v>
      </c>
      <c r="O37" s="218">
        <v>8.4839146566897866E-2</v>
      </c>
      <c r="P37" s="219">
        <v>325</v>
      </c>
      <c r="Q37" s="335">
        <v>1.273636246493667</v>
      </c>
      <c r="R37" s="218">
        <v>4.9233748869296268E-2</v>
      </c>
      <c r="S37" s="219">
        <v>326</v>
      </c>
      <c r="T37" s="335">
        <v>1.9458813056480191</v>
      </c>
      <c r="U37" s="218">
        <v>8.5742126015740258E-2</v>
      </c>
      <c r="V37" s="219">
        <v>325</v>
      </c>
      <c r="W37" s="335">
        <v>1.8846984865902561</v>
      </c>
      <c r="X37" s="218">
        <v>7.829365670744326E-2</v>
      </c>
      <c r="Y37" s="220">
        <v>325</v>
      </c>
    </row>
    <row r="38" spans="1:25" ht="14.5" customHeight="1">
      <c r="A38" s="184" t="s">
        <v>66</v>
      </c>
      <c r="B38" s="334">
        <v>2.0306769495321451</v>
      </c>
      <c r="C38" s="213">
        <v>9.3677553965295285E-2</v>
      </c>
      <c r="D38" s="214">
        <v>493</v>
      </c>
      <c r="E38" s="334">
        <v>1.755775651600578</v>
      </c>
      <c r="F38" s="213">
        <v>8.312656683010454E-2</v>
      </c>
      <c r="G38" s="214">
        <v>492</v>
      </c>
      <c r="H38" s="334">
        <v>1.8700121484050909</v>
      </c>
      <c r="I38" s="213">
        <v>7.3488833945025506E-2</v>
      </c>
      <c r="J38" s="214">
        <v>490</v>
      </c>
      <c r="K38" s="334">
        <v>1.3095983289002751</v>
      </c>
      <c r="L38" s="213">
        <v>4.2118032685572217E-2</v>
      </c>
      <c r="M38" s="214">
        <v>492</v>
      </c>
      <c r="N38" s="334">
        <v>1.5866861883625401</v>
      </c>
      <c r="O38" s="213">
        <v>6.512892451657841E-2</v>
      </c>
      <c r="P38" s="214">
        <v>490</v>
      </c>
      <c r="Q38" s="334">
        <v>1.3899290486086191</v>
      </c>
      <c r="R38" s="213">
        <v>5.118791368393194E-2</v>
      </c>
      <c r="S38" s="214">
        <v>493</v>
      </c>
      <c r="T38" s="334">
        <v>1.90408557666196</v>
      </c>
      <c r="U38" s="213">
        <v>7.5965322991217249E-2</v>
      </c>
      <c r="V38" s="214">
        <v>491</v>
      </c>
      <c r="W38" s="334">
        <v>1.861797774471869</v>
      </c>
      <c r="X38" s="213">
        <v>8.091169880807092E-2</v>
      </c>
      <c r="Y38" s="215">
        <v>491</v>
      </c>
    </row>
    <row r="39" spans="1:25" ht="14.5" customHeight="1">
      <c r="A39" s="189" t="s">
        <v>67</v>
      </c>
      <c r="B39" s="426">
        <v>1.959589813099516</v>
      </c>
      <c r="C39" s="218">
        <v>0.1093089840207038</v>
      </c>
      <c r="D39" s="219">
        <v>384</v>
      </c>
      <c r="E39" s="335">
        <v>1.570058099618711</v>
      </c>
      <c r="F39" s="218">
        <v>7.9717244673906382E-2</v>
      </c>
      <c r="G39" s="219">
        <v>384</v>
      </c>
      <c r="H39" s="335">
        <v>1.580301758909183</v>
      </c>
      <c r="I39" s="218">
        <v>6.991685369968606E-2</v>
      </c>
      <c r="J39" s="219">
        <v>383</v>
      </c>
      <c r="K39" s="335">
        <v>1.179393745302838</v>
      </c>
      <c r="L39" s="218">
        <v>3.7083526268345768E-2</v>
      </c>
      <c r="M39" s="219">
        <v>383</v>
      </c>
      <c r="N39" s="426">
        <v>1.4823609031818921</v>
      </c>
      <c r="O39" s="218">
        <v>6.1320723214444907E-2</v>
      </c>
      <c r="P39" s="219">
        <v>384</v>
      </c>
      <c r="Q39" s="335">
        <v>1.2237721067883729</v>
      </c>
      <c r="R39" s="218">
        <v>4.3808097146813267E-2</v>
      </c>
      <c r="S39" s="219">
        <v>383</v>
      </c>
      <c r="T39" s="335">
        <v>1.643290729552122</v>
      </c>
      <c r="U39" s="218">
        <v>7.4949224064298783E-2</v>
      </c>
      <c r="V39" s="219">
        <v>382</v>
      </c>
      <c r="W39" s="335">
        <v>1.6631093356641189</v>
      </c>
      <c r="X39" s="218">
        <v>7.958981103782585E-2</v>
      </c>
      <c r="Y39" s="220">
        <v>382</v>
      </c>
    </row>
    <row r="40" spans="1:25" ht="14.5" customHeight="1">
      <c r="A40" s="184" t="s">
        <v>68</v>
      </c>
      <c r="B40" s="334">
        <v>1.9816441549641131</v>
      </c>
      <c r="C40" s="213">
        <v>0.1057962469953536</v>
      </c>
      <c r="D40" s="214">
        <v>324</v>
      </c>
      <c r="E40" s="334">
        <v>1.6746412598875191</v>
      </c>
      <c r="F40" s="213">
        <v>9.2920446313166372E-2</v>
      </c>
      <c r="G40" s="214">
        <v>322</v>
      </c>
      <c r="H40" s="334">
        <v>1.895827504278204</v>
      </c>
      <c r="I40" s="213">
        <v>8.9576485725947189E-2</v>
      </c>
      <c r="J40" s="214">
        <v>323</v>
      </c>
      <c r="K40" s="334">
        <v>1.2412166959720381</v>
      </c>
      <c r="L40" s="213">
        <v>4.5514318090129458E-2</v>
      </c>
      <c r="M40" s="214">
        <v>324</v>
      </c>
      <c r="N40" s="427">
        <v>1.7612068840430479</v>
      </c>
      <c r="O40" s="213">
        <v>8.4509361769362024E-2</v>
      </c>
      <c r="P40" s="214">
        <v>324</v>
      </c>
      <c r="Q40" s="334">
        <v>1.537346556862909</v>
      </c>
      <c r="R40" s="213">
        <v>8.833536882153363E-2</v>
      </c>
      <c r="S40" s="214">
        <v>324</v>
      </c>
      <c r="T40" s="427">
        <v>2.1754269882913539</v>
      </c>
      <c r="U40" s="213">
        <v>0.1003061989380066</v>
      </c>
      <c r="V40" s="214">
        <v>323</v>
      </c>
      <c r="W40" s="334">
        <v>1.871442523355487</v>
      </c>
      <c r="X40" s="213">
        <v>9.5921418141666034E-2</v>
      </c>
      <c r="Y40" s="215">
        <v>323</v>
      </c>
    </row>
    <row r="41" spans="1:25" ht="14.5" customHeight="1">
      <c r="A41" s="189" t="s">
        <v>69</v>
      </c>
      <c r="B41" s="335">
        <v>1.9972682112812721</v>
      </c>
      <c r="C41" s="218">
        <v>9.1118398628955238E-2</v>
      </c>
      <c r="D41" s="219">
        <v>434</v>
      </c>
      <c r="E41" s="335">
        <v>1.850332748509359</v>
      </c>
      <c r="F41" s="218">
        <v>9.4960051479150653E-2</v>
      </c>
      <c r="G41" s="219">
        <v>438</v>
      </c>
      <c r="H41" s="335">
        <v>1.960385807518026</v>
      </c>
      <c r="I41" s="218">
        <v>8.7523825890433699E-2</v>
      </c>
      <c r="J41" s="219">
        <v>437</v>
      </c>
      <c r="K41" s="335">
        <v>1.3514918865606409</v>
      </c>
      <c r="L41" s="218">
        <v>5.2378720144949147E-2</v>
      </c>
      <c r="M41" s="219">
        <v>436</v>
      </c>
      <c r="N41" s="335">
        <v>1.689437326127657</v>
      </c>
      <c r="O41" s="218">
        <v>6.6708070252024493E-2</v>
      </c>
      <c r="P41" s="219">
        <v>437</v>
      </c>
      <c r="Q41" s="335">
        <v>1.3435844913474391</v>
      </c>
      <c r="R41" s="218">
        <v>4.9297515727076947E-2</v>
      </c>
      <c r="S41" s="219">
        <v>435</v>
      </c>
      <c r="T41" s="426">
        <v>2.107221942548418</v>
      </c>
      <c r="U41" s="218">
        <v>8.4943042784486153E-2</v>
      </c>
      <c r="V41" s="219">
        <v>433</v>
      </c>
      <c r="W41" s="426">
        <v>1.9170911350425099</v>
      </c>
      <c r="X41" s="218">
        <v>8.2076192619005617E-2</v>
      </c>
      <c r="Y41" s="220">
        <v>434</v>
      </c>
    </row>
    <row r="42" spans="1:25" ht="14.5" customHeight="1">
      <c r="A42" s="184" t="s">
        <v>70</v>
      </c>
      <c r="B42" s="427">
        <v>2.244622282463506</v>
      </c>
      <c r="C42" s="213">
        <v>0.1171455729525373</v>
      </c>
      <c r="D42" s="214">
        <v>364</v>
      </c>
      <c r="E42" s="334">
        <v>1.749307101370108</v>
      </c>
      <c r="F42" s="213">
        <v>9.1922678094440213E-2</v>
      </c>
      <c r="G42" s="214">
        <v>368</v>
      </c>
      <c r="H42" s="334">
        <v>1.7501080350416851</v>
      </c>
      <c r="I42" s="213">
        <v>8.361392269298118E-2</v>
      </c>
      <c r="J42" s="214">
        <v>366</v>
      </c>
      <c r="K42" s="427">
        <v>1.325844623466655</v>
      </c>
      <c r="L42" s="213">
        <v>5.2603426183625131E-2</v>
      </c>
      <c r="M42" s="214">
        <v>367</v>
      </c>
      <c r="N42" s="427">
        <v>1.706916497555766</v>
      </c>
      <c r="O42" s="213">
        <v>7.9209200882554703E-2</v>
      </c>
      <c r="P42" s="214">
        <v>367</v>
      </c>
      <c r="Q42" s="334">
        <v>1.4366282143896549</v>
      </c>
      <c r="R42" s="213">
        <v>6.9947453468631696E-2</v>
      </c>
      <c r="S42" s="214">
        <v>368</v>
      </c>
      <c r="T42" s="334">
        <v>1.8623543774241691</v>
      </c>
      <c r="U42" s="213">
        <v>8.9414141367712918E-2</v>
      </c>
      <c r="V42" s="214">
        <v>366</v>
      </c>
      <c r="W42" s="334">
        <v>1.775042633823344</v>
      </c>
      <c r="X42" s="213">
        <v>7.8423927110823008E-2</v>
      </c>
      <c r="Y42" s="215">
        <v>367</v>
      </c>
    </row>
    <row r="43" spans="1:25" ht="14.5" customHeight="1">
      <c r="A43" s="189" t="s">
        <v>71</v>
      </c>
      <c r="B43" s="426">
        <v>1.786262455510101</v>
      </c>
      <c r="C43" s="218">
        <v>9.8579681796386293E-2</v>
      </c>
      <c r="D43" s="219">
        <v>472</v>
      </c>
      <c r="E43" s="335">
        <v>1.5112841660487699</v>
      </c>
      <c r="F43" s="218">
        <v>6.829326449098512E-2</v>
      </c>
      <c r="G43" s="219">
        <v>472</v>
      </c>
      <c r="H43" s="335">
        <v>1.6528073834014729</v>
      </c>
      <c r="I43" s="218">
        <v>8.7203096781420533E-2</v>
      </c>
      <c r="J43" s="219">
        <v>471</v>
      </c>
      <c r="K43" s="335">
        <v>1.204152832978892</v>
      </c>
      <c r="L43" s="218">
        <v>5.2774197808659988E-2</v>
      </c>
      <c r="M43" s="219">
        <v>472</v>
      </c>
      <c r="N43" s="426">
        <v>1.639050491536755</v>
      </c>
      <c r="O43" s="218">
        <v>7.2675178178900082E-2</v>
      </c>
      <c r="P43" s="219">
        <v>471</v>
      </c>
      <c r="Q43" s="426">
        <v>1.491951498603945</v>
      </c>
      <c r="R43" s="218">
        <v>7.5883866285312684E-2</v>
      </c>
      <c r="S43" s="219">
        <v>473</v>
      </c>
      <c r="T43" s="426">
        <v>1.763585625885483</v>
      </c>
      <c r="U43" s="218">
        <v>7.6805210144092265E-2</v>
      </c>
      <c r="V43" s="219">
        <v>473</v>
      </c>
      <c r="W43" s="426">
        <v>1.816996198273193</v>
      </c>
      <c r="X43" s="218">
        <v>8.0581761042844383E-2</v>
      </c>
      <c r="Y43" s="220">
        <v>472</v>
      </c>
    </row>
    <row r="44" spans="1:25" ht="14.5" customHeight="1">
      <c r="A44" s="184" t="s">
        <v>72</v>
      </c>
      <c r="B44" s="427">
        <v>1.9861941216753829</v>
      </c>
      <c r="C44" s="213">
        <v>9.3402960242962865E-2</v>
      </c>
      <c r="D44" s="214">
        <v>395</v>
      </c>
      <c r="E44" s="427">
        <v>1.6874942908313471</v>
      </c>
      <c r="F44" s="213">
        <v>8.3593721482193295E-2</v>
      </c>
      <c r="G44" s="214">
        <v>394</v>
      </c>
      <c r="H44" s="427">
        <v>1.7805486480018611</v>
      </c>
      <c r="I44" s="213">
        <v>7.7301076991186629E-2</v>
      </c>
      <c r="J44" s="214">
        <v>393</v>
      </c>
      <c r="K44" s="334">
        <v>1.265878920310632</v>
      </c>
      <c r="L44" s="213">
        <v>4.364283223465016E-2</v>
      </c>
      <c r="M44" s="214">
        <v>394</v>
      </c>
      <c r="N44" s="427">
        <v>1.6788587502627459</v>
      </c>
      <c r="O44" s="213">
        <v>7.5840744797950513E-2</v>
      </c>
      <c r="P44" s="214">
        <v>391</v>
      </c>
      <c r="Q44" s="334">
        <v>1.329356503097018</v>
      </c>
      <c r="R44" s="213">
        <v>5.0146227234332971E-2</v>
      </c>
      <c r="S44" s="214">
        <v>393</v>
      </c>
      <c r="T44" s="334">
        <v>1.8632432658591651</v>
      </c>
      <c r="U44" s="213">
        <v>7.5840082180765045E-2</v>
      </c>
      <c r="V44" s="214">
        <v>393</v>
      </c>
      <c r="W44" s="334">
        <v>1.758049623904097</v>
      </c>
      <c r="X44" s="213">
        <v>7.2911955345236881E-2</v>
      </c>
      <c r="Y44" s="215">
        <v>393</v>
      </c>
    </row>
    <row r="45" spans="1:25" ht="14.5" customHeight="1">
      <c r="A45" s="189" t="s">
        <v>73</v>
      </c>
      <c r="B45" s="426">
        <v>2.2870443082901479</v>
      </c>
      <c r="C45" s="218">
        <v>9.7108245471178523E-2</v>
      </c>
      <c r="D45" s="219">
        <v>451</v>
      </c>
      <c r="E45" s="426">
        <v>1.799717022118128</v>
      </c>
      <c r="F45" s="218">
        <v>7.8833652811029276E-2</v>
      </c>
      <c r="G45" s="219">
        <v>450</v>
      </c>
      <c r="H45" s="426">
        <v>1.863368209224574</v>
      </c>
      <c r="I45" s="218">
        <v>7.2476167257757282E-2</v>
      </c>
      <c r="J45" s="219">
        <v>452</v>
      </c>
      <c r="K45" s="335">
        <v>1.3078349291394951</v>
      </c>
      <c r="L45" s="218">
        <v>4.5658766325613137E-2</v>
      </c>
      <c r="M45" s="219">
        <v>449</v>
      </c>
      <c r="N45" s="426">
        <v>1.762293661789341</v>
      </c>
      <c r="O45" s="218">
        <v>7.18943492943796E-2</v>
      </c>
      <c r="P45" s="219">
        <v>450</v>
      </c>
      <c r="Q45" s="335">
        <v>1.3940961989704379</v>
      </c>
      <c r="R45" s="218">
        <v>5.7286597424814512E-2</v>
      </c>
      <c r="S45" s="219">
        <v>449</v>
      </c>
      <c r="T45" s="335">
        <v>1.8504241306749529</v>
      </c>
      <c r="U45" s="218">
        <v>7.1425160183274022E-2</v>
      </c>
      <c r="V45" s="219">
        <v>451</v>
      </c>
      <c r="W45" s="426">
        <v>1.723280374273513</v>
      </c>
      <c r="X45" s="218">
        <v>6.1376190447574308E-2</v>
      </c>
      <c r="Y45" s="220">
        <v>448</v>
      </c>
    </row>
    <row r="46" spans="1:25" ht="14.5" customHeight="1">
      <c r="A46" s="184" t="s">
        <v>74</v>
      </c>
      <c r="B46" s="334">
        <v>1.747458315046565</v>
      </c>
      <c r="C46" s="213">
        <v>8.5095382626370925E-2</v>
      </c>
      <c r="D46" s="214">
        <v>415</v>
      </c>
      <c r="E46" s="334">
        <v>1.561030573493599</v>
      </c>
      <c r="F46" s="213">
        <v>7.0031641494880739E-2</v>
      </c>
      <c r="G46" s="214">
        <v>414</v>
      </c>
      <c r="H46" s="334">
        <v>1.7993633656510619</v>
      </c>
      <c r="I46" s="213">
        <v>7.9804549809720182E-2</v>
      </c>
      <c r="J46" s="214">
        <v>416</v>
      </c>
      <c r="K46" s="334">
        <v>1.28172472668919</v>
      </c>
      <c r="L46" s="213">
        <v>6.5229710283400688E-2</v>
      </c>
      <c r="M46" s="214">
        <v>416</v>
      </c>
      <c r="N46" s="427">
        <v>1.9212033646528841</v>
      </c>
      <c r="O46" s="213">
        <v>9.4333969242676938E-2</v>
      </c>
      <c r="P46" s="214">
        <v>415</v>
      </c>
      <c r="Q46" s="334">
        <v>1.349713616966203</v>
      </c>
      <c r="R46" s="213">
        <v>6.2119521949967643E-2</v>
      </c>
      <c r="S46" s="214">
        <v>416</v>
      </c>
      <c r="T46" s="334">
        <v>1.7579139797012051</v>
      </c>
      <c r="U46" s="213">
        <v>6.8477553170530864E-2</v>
      </c>
      <c r="V46" s="214">
        <v>416</v>
      </c>
      <c r="W46" s="334">
        <v>1.731664758822399</v>
      </c>
      <c r="X46" s="213">
        <v>6.6368363707645303E-2</v>
      </c>
      <c r="Y46" s="215">
        <v>414</v>
      </c>
    </row>
    <row r="47" spans="1:25" ht="14.5" customHeight="1">
      <c r="A47" s="189" t="s">
        <v>75</v>
      </c>
      <c r="B47" s="335">
        <v>1.750784743812156</v>
      </c>
      <c r="C47" s="218">
        <v>9.5033612259386641E-2</v>
      </c>
      <c r="D47" s="219">
        <v>333</v>
      </c>
      <c r="E47" s="335">
        <v>1.911953637107654</v>
      </c>
      <c r="F47" s="218">
        <v>0.1198612181716021</v>
      </c>
      <c r="G47" s="219">
        <v>331</v>
      </c>
      <c r="H47" s="426">
        <v>1.931107038011076</v>
      </c>
      <c r="I47" s="218">
        <v>8.0078600971468475E-2</v>
      </c>
      <c r="J47" s="219">
        <v>332</v>
      </c>
      <c r="K47" s="335">
        <v>1.2380649643325481</v>
      </c>
      <c r="L47" s="218">
        <v>4.7527146915218588E-2</v>
      </c>
      <c r="M47" s="219">
        <v>332</v>
      </c>
      <c r="N47" s="426">
        <v>1.9106235052962941</v>
      </c>
      <c r="O47" s="218">
        <v>8.4024445720207661E-2</v>
      </c>
      <c r="P47" s="219">
        <v>333</v>
      </c>
      <c r="Q47" s="335">
        <v>1.355179415679121</v>
      </c>
      <c r="R47" s="218">
        <v>5.691572655287945E-2</v>
      </c>
      <c r="S47" s="219">
        <v>333</v>
      </c>
      <c r="T47" s="335">
        <v>2.0456563366838498</v>
      </c>
      <c r="U47" s="218">
        <v>9.6142845730558021E-2</v>
      </c>
      <c r="V47" s="219">
        <v>332</v>
      </c>
      <c r="W47" s="426">
        <v>1.9492240146195441</v>
      </c>
      <c r="X47" s="218">
        <v>8.673226460816906E-2</v>
      </c>
      <c r="Y47" s="220">
        <v>331</v>
      </c>
    </row>
    <row r="48" spans="1:25" ht="14.5" customHeight="1">
      <c r="A48" s="184" t="s">
        <v>76</v>
      </c>
      <c r="B48" s="334">
        <v>1.6888603216300591</v>
      </c>
      <c r="C48" s="213">
        <v>7.4927129607156376E-2</v>
      </c>
      <c r="D48" s="214">
        <v>542</v>
      </c>
      <c r="E48" s="334">
        <v>1.506479860787219</v>
      </c>
      <c r="F48" s="213">
        <v>6.0357011593367579E-2</v>
      </c>
      <c r="G48" s="214">
        <v>541</v>
      </c>
      <c r="H48" s="334">
        <v>1.5673649026693379</v>
      </c>
      <c r="I48" s="213">
        <v>5.9880563706499627E-2</v>
      </c>
      <c r="J48" s="214">
        <v>541</v>
      </c>
      <c r="K48" s="334">
        <v>1.1319339872720851</v>
      </c>
      <c r="L48" s="213">
        <v>3.0733664571775839E-2</v>
      </c>
      <c r="M48" s="214">
        <v>541</v>
      </c>
      <c r="N48" s="427">
        <v>1.575353032405967</v>
      </c>
      <c r="O48" s="213">
        <v>6.0612347152432459E-2</v>
      </c>
      <c r="P48" s="214">
        <v>540</v>
      </c>
      <c r="Q48" s="334">
        <v>1.309872238145577</v>
      </c>
      <c r="R48" s="213">
        <v>5.0164392704249147E-2</v>
      </c>
      <c r="S48" s="214">
        <v>542</v>
      </c>
      <c r="T48" s="334">
        <v>1.689659859614858</v>
      </c>
      <c r="U48" s="213">
        <v>6.5504900120531881E-2</v>
      </c>
      <c r="V48" s="214">
        <v>540</v>
      </c>
      <c r="W48" s="334">
        <v>1.6137422071402201</v>
      </c>
      <c r="X48" s="213">
        <v>5.8491921725338833E-2</v>
      </c>
      <c r="Y48" s="215">
        <v>541</v>
      </c>
    </row>
    <row r="49" spans="1:28" ht="14.5" customHeight="1">
      <c r="A49" s="189" t="s">
        <v>77</v>
      </c>
      <c r="B49" s="426">
        <v>1.8274665516550881</v>
      </c>
      <c r="C49" s="218">
        <v>9.1101483929985877E-2</v>
      </c>
      <c r="D49" s="219">
        <v>487</v>
      </c>
      <c r="E49" s="335">
        <v>1.444102852907188</v>
      </c>
      <c r="F49" s="218">
        <v>7.2359597799422221E-2</v>
      </c>
      <c r="G49" s="219">
        <v>486</v>
      </c>
      <c r="H49" s="335">
        <v>1.606325898981062</v>
      </c>
      <c r="I49" s="218">
        <v>7.0280043789216012E-2</v>
      </c>
      <c r="J49" s="219">
        <v>485</v>
      </c>
      <c r="K49" s="335">
        <v>1.136192729472794</v>
      </c>
      <c r="L49" s="218">
        <v>2.8375061002772609E-2</v>
      </c>
      <c r="M49" s="219">
        <v>486</v>
      </c>
      <c r="N49" s="426">
        <v>1.4631765658654561</v>
      </c>
      <c r="O49" s="218">
        <v>5.9846846750450128E-2</v>
      </c>
      <c r="P49" s="219">
        <v>487</v>
      </c>
      <c r="Q49" s="335">
        <v>1.281196029788223</v>
      </c>
      <c r="R49" s="218">
        <v>4.3499480572110727E-2</v>
      </c>
      <c r="S49" s="219">
        <v>486</v>
      </c>
      <c r="T49" s="335">
        <v>1.665951093521794</v>
      </c>
      <c r="U49" s="218">
        <v>6.6688954290367738E-2</v>
      </c>
      <c r="V49" s="219">
        <v>485</v>
      </c>
      <c r="W49" s="335">
        <v>1.5731763719057961</v>
      </c>
      <c r="X49" s="218">
        <v>6.1332460660710283E-2</v>
      </c>
      <c r="Y49" s="220">
        <v>483</v>
      </c>
    </row>
    <row r="50" spans="1:28" ht="14.5" customHeight="1">
      <c r="A50" s="184" t="s">
        <v>78</v>
      </c>
      <c r="B50" s="334">
        <v>1.877640867322683</v>
      </c>
      <c r="C50" s="213">
        <v>7.4576702605382267E-2</v>
      </c>
      <c r="D50" s="214">
        <v>581</v>
      </c>
      <c r="E50" s="427">
        <v>1.678130898955204</v>
      </c>
      <c r="F50" s="213">
        <v>7.5049699004911138E-2</v>
      </c>
      <c r="G50" s="214">
        <v>580</v>
      </c>
      <c r="H50" s="427">
        <v>1.862767571977473</v>
      </c>
      <c r="I50" s="213">
        <v>7.7461165000447474E-2</v>
      </c>
      <c r="J50" s="214">
        <v>581</v>
      </c>
      <c r="K50" s="334">
        <v>1.2227568270192339</v>
      </c>
      <c r="L50" s="213">
        <v>3.5846943949884448E-2</v>
      </c>
      <c r="M50" s="214">
        <v>579</v>
      </c>
      <c r="N50" s="427">
        <v>1.737463119690601</v>
      </c>
      <c r="O50" s="213">
        <v>6.8636752715186738E-2</v>
      </c>
      <c r="P50" s="214">
        <v>580</v>
      </c>
      <c r="Q50" s="334">
        <v>1.348654809466076</v>
      </c>
      <c r="R50" s="213">
        <v>4.6465785908084208E-2</v>
      </c>
      <c r="S50" s="214">
        <v>581</v>
      </c>
      <c r="T50" s="427">
        <v>1.940477493775483</v>
      </c>
      <c r="U50" s="213">
        <v>7.0134835653402908E-2</v>
      </c>
      <c r="V50" s="214">
        <v>580</v>
      </c>
      <c r="W50" s="427">
        <v>1.8735112424967511</v>
      </c>
      <c r="X50" s="213">
        <v>6.9407017753274292E-2</v>
      </c>
      <c r="Y50" s="215">
        <v>578</v>
      </c>
    </row>
    <row r="51" spans="1:28" ht="14.5" customHeight="1" thickBot="1">
      <c r="A51" s="194" t="s">
        <v>79</v>
      </c>
      <c r="B51" s="428">
        <v>1.789172487740943</v>
      </c>
      <c r="C51" s="228">
        <v>7.5183514796163767E-2</v>
      </c>
      <c r="D51" s="229">
        <v>556</v>
      </c>
      <c r="E51" s="336">
        <v>1.6090653304752289</v>
      </c>
      <c r="F51" s="228">
        <v>7.8536446401970703E-2</v>
      </c>
      <c r="G51" s="229">
        <v>555</v>
      </c>
      <c r="H51" s="336">
        <v>1.623911038781735</v>
      </c>
      <c r="I51" s="228">
        <v>6.3249595836803979E-2</v>
      </c>
      <c r="J51" s="229">
        <v>555</v>
      </c>
      <c r="K51" s="336">
        <v>1.1729886189520431</v>
      </c>
      <c r="L51" s="228">
        <v>3.3847190457919618E-2</v>
      </c>
      <c r="M51" s="229">
        <v>555</v>
      </c>
      <c r="N51" s="336">
        <v>1.507370952606975</v>
      </c>
      <c r="O51" s="228">
        <v>5.9069832651920139E-2</v>
      </c>
      <c r="P51" s="229">
        <v>557</v>
      </c>
      <c r="Q51" s="428">
        <v>1.429313097985405</v>
      </c>
      <c r="R51" s="228">
        <v>5.5860135334568677E-2</v>
      </c>
      <c r="S51" s="229">
        <v>556</v>
      </c>
      <c r="T51" s="336">
        <v>1.745022583456993</v>
      </c>
      <c r="U51" s="228">
        <v>6.8660377436442044E-2</v>
      </c>
      <c r="V51" s="229">
        <v>554</v>
      </c>
      <c r="W51" s="336">
        <v>1.680494607105963</v>
      </c>
      <c r="X51" s="228">
        <v>5.94947806598842E-2</v>
      </c>
      <c r="Y51" s="230">
        <v>555</v>
      </c>
    </row>
    <row r="52" spans="1:28" ht="14.5" customHeight="1">
      <c r="A52" s="199" t="s">
        <v>80</v>
      </c>
      <c r="B52" s="429">
        <v>2.0666056750809512</v>
      </c>
      <c r="C52" s="241">
        <v>3.8129278894074213E-2</v>
      </c>
      <c r="D52" s="242">
        <v>4054</v>
      </c>
      <c r="E52" s="429">
        <v>1.6611691675552001</v>
      </c>
      <c r="F52" s="241">
        <v>3.0468833239794699E-2</v>
      </c>
      <c r="G52" s="242">
        <v>4055</v>
      </c>
      <c r="H52" s="429">
        <v>1.780937685608132</v>
      </c>
      <c r="I52" s="241">
        <v>3.0590955011075251E-2</v>
      </c>
      <c r="J52" s="242">
        <v>4063</v>
      </c>
      <c r="K52" s="429">
        <v>1.2576307112064311</v>
      </c>
      <c r="L52" s="241">
        <v>1.790874715592327E-2</v>
      </c>
      <c r="M52" s="242">
        <v>4060</v>
      </c>
      <c r="N52" s="429">
        <v>1.7321275580078861</v>
      </c>
      <c r="O52" s="241">
        <v>2.982880356034159E-2</v>
      </c>
      <c r="P52" s="242">
        <v>4059</v>
      </c>
      <c r="Q52" s="310">
        <v>1.3577574739973111</v>
      </c>
      <c r="R52" s="241">
        <v>2.163888816611936E-2</v>
      </c>
      <c r="S52" s="242">
        <v>4062</v>
      </c>
      <c r="T52" s="429">
        <v>1.86782147813031</v>
      </c>
      <c r="U52" s="241">
        <v>3.0048602397241841E-2</v>
      </c>
      <c r="V52" s="242">
        <v>4056</v>
      </c>
      <c r="W52" s="429">
        <v>1.787119606672753</v>
      </c>
      <c r="X52" s="241">
        <v>2.7360276496646029E-2</v>
      </c>
      <c r="Y52" s="243">
        <v>4047</v>
      </c>
    </row>
    <row r="53" spans="1:28" ht="14.5" customHeight="1">
      <c r="A53" s="199" t="s">
        <v>81</v>
      </c>
      <c r="B53" s="429">
        <v>1.8548785017793541</v>
      </c>
      <c r="C53" s="241">
        <v>4.0267533802998842E-2</v>
      </c>
      <c r="D53" s="242">
        <v>2934</v>
      </c>
      <c r="E53" s="310">
        <v>1.5915891767097889</v>
      </c>
      <c r="F53" s="241">
        <v>3.3846181674188777E-2</v>
      </c>
      <c r="G53" s="242">
        <v>2930</v>
      </c>
      <c r="H53" s="429">
        <v>1.6730303206955079</v>
      </c>
      <c r="I53" s="241">
        <v>3.1337769836798583E-2</v>
      </c>
      <c r="J53" s="242">
        <v>2925</v>
      </c>
      <c r="K53" s="310">
        <v>1.1994858715234189</v>
      </c>
      <c r="L53" s="241">
        <v>1.699668380119149E-2</v>
      </c>
      <c r="M53" s="242">
        <v>2929</v>
      </c>
      <c r="N53" s="429">
        <v>1.5514112492837411</v>
      </c>
      <c r="O53" s="241">
        <v>2.882042796737502E-2</v>
      </c>
      <c r="P53" s="242">
        <v>2929</v>
      </c>
      <c r="Q53" s="310">
        <v>1.3466394295757229</v>
      </c>
      <c r="R53" s="241">
        <v>2.355929969144293E-2</v>
      </c>
      <c r="S53" s="242">
        <v>2933</v>
      </c>
      <c r="T53" s="310">
        <v>1.754688092255676</v>
      </c>
      <c r="U53" s="241">
        <v>3.2634322319127218E-2</v>
      </c>
      <c r="V53" s="242">
        <v>2925</v>
      </c>
      <c r="W53" s="310">
        <v>1.709662981613735</v>
      </c>
      <c r="X53" s="241">
        <v>3.2470986238636521E-2</v>
      </c>
      <c r="Y53" s="243">
        <v>2924</v>
      </c>
    </row>
    <row r="54" spans="1:28" ht="14.5" customHeight="1">
      <c r="A54" s="204" t="s">
        <v>82</v>
      </c>
      <c r="B54" s="430">
        <v>2.0231936049687671</v>
      </c>
      <c r="C54" s="233">
        <v>3.1443008012774373E-2</v>
      </c>
      <c r="D54" s="234">
        <v>6988</v>
      </c>
      <c r="E54" s="430">
        <v>1.64695416229907</v>
      </c>
      <c r="F54" s="233">
        <v>2.5207118411218241E-2</v>
      </c>
      <c r="G54" s="234">
        <v>6985</v>
      </c>
      <c r="H54" s="430">
        <v>1.758915518368303</v>
      </c>
      <c r="I54" s="233">
        <v>2.5174586007634031E-2</v>
      </c>
      <c r="J54" s="234">
        <v>6988</v>
      </c>
      <c r="K54" s="430">
        <v>1.2457547788834229</v>
      </c>
      <c r="L54" s="233">
        <v>1.466734538167846E-2</v>
      </c>
      <c r="M54" s="234">
        <v>6989</v>
      </c>
      <c r="N54" s="430">
        <v>1.69523966605335</v>
      </c>
      <c r="O54" s="233">
        <v>2.4475011175593909E-2</v>
      </c>
      <c r="P54" s="234">
        <v>6988</v>
      </c>
      <c r="Q54" s="430">
        <v>1.3554843493872319</v>
      </c>
      <c r="R54" s="233">
        <v>1.7876138367312441E-2</v>
      </c>
      <c r="S54" s="234">
        <v>6995</v>
      </c>
      <c r="T54" s="430">
        <v>1.844740308922278</v>
      </c>
      <c r="U54" s="233">
        <v>2.4820790747420159E-2</v>
      </c>
      <c r="V54" s="234">
        <v>6981</v>
      </c>
      <c r="W54" s="430">
        <v>1.77125921371616</v>
      </c>
      <c r="X54" s="233">
        <v>2.27446133466911E-2</v>
      </c>
      <c r="Y54" s="235">
        <v>6971</v>
      </c>
    </row>
    <row r="55" spans="1:28" ht="14.5" customHeight="1">
      <c r="A55" s="1224" t="s">
        <v>221</v>
      </c>
      <c r="B55" s="1224" t="s">
        <v>222</v>
      </c>
      <c r="C55" s="1224" t="s">
        <v>222</v>
      </c>
      <c r="D55" s="1224" t="s">
        <v>222</v>
      </c>
      <c r="E55" s="1224" t="s">
        <v>222</v>
      </c>
      <c r="F55" s="1224" t="s">
        <v>222</v>
      </c>
      <c r="G55" s="1224" t="s">
        <v>222</v>
      </c>
      <c r="H55" s="1224" t="s">
        <v>222</v>
      </c>
      <c r="I55" s="1224" t="s">
        <v>222</v>
      </c>
      <c r="J55" s="1224" t="s">
        <v>222</v>
      </c>
      <c r="K55" s="1224" t="s">
        <v>222</v>
      </c>
      <c r="L55" s="1224" t="s">
        <v>222</v>
      </c>
      <c r="M55" s="1224" t="s">
        <v>222</v>
      </c>
      <c r="N55" s="1224" t="s">
        <v>222</v>
      </c>
      <c r="O55" s="1224" t="s">
        <v>222</v>
      </c>
      <c r="P55" s="1224" t="s">
        <v>222</v>
      </c>
      <c r="Q55" s="1224" t="s">
        <v>222</v>
      </c>
      <c r="R55" s="1224" t="s">
        <v>222</v>
      </c>
      <c r="S55" s="1224" t="s">
        <v>222</v>
      </c>
      <c r="T55" s="1224" t="s">
        <v>222</v>
      </c>
      <c r="U55" s="1224" t="s">
        <v>222</v>
      </c>
      <c r="V55" s="1224" t="s">
        <v>222</v>
      </c>
      <c r="W55" s="1224" t="s">
        <v>222</v>
      </c>
      <c r="X55" s="1224" t="s">
        <v>222</v>
      </c>
      <c r="Y55" s="1224" t="s">
        <v>222</v>
      </c>
    </row>
    <row r="56" spans="1:28" ht="14.5" customHeight="1">
      <c r="A56" s="1224" t="s">
        <v>458</v>
      </c>
      <c r="B56" s="1224" t="s">
        <v>85</v>
      </c>
      <c r="C56" s="1224" t="s">
        <v>85</v>
      </c>
      <c r="D56" s="1224" t="s">
        <v>85</v>
      </c>
      <c r="E56" s="1224" t="s">
        <v>85</v>
      </c>
      <c r="F56" s="1224" t="s">
        <v>85</v>
      </c>
      <c r="G56" s="1224" t="s">
        <v>85</v>
      </c>
      <c r="H56" s="1224" t="s">
        <v>85</v>
      </c>
      <c r="I56" s="1224" t="s">
        <v>85</v>
      </c>
      <c r="J56" s="1224" t="s">
        <v>85</v>
      </c>
      <c r="K56" s="1224" t="s">
        <v>85</v>
      </c>
      <c r="L56" s="1224" t="s">
        <v>85</v>
      </c>
      <c r="M56" s="1224" t="s">
        <v>85</v>
      </c>
      <c r="N56" s="1224" t="s">
        <v>85</v>
      </c>
      <c r="O56" s="1224" t="s">
        <v>85</v>
      </c>
      <c r="P56" s="1224" t="s">
        <v>85</v>
      </c>
      <c r="Q56" s="1224" t="s">
        <v>85</v>
      </c>
      <c r="R56" s="1224" t="s">
        <v>85</v>
      </c>
      <c r="S56" s="1224" t="s">
        <v>85</v>
      </c>
      <c r="T56" s="1224" t="s">
        <v>85</v>
      </c>
      <c r="U56" s="1224" t="s">
        <v>85</v>
      </c>
      <c r="V56" s="1224" t="s">
        <v>85</v>
      </c>
      <c r="W56" s="1224" t="s">
        <v>85</v>
      </c>
      <c r="X56" s="1224" t="s">
        <v>85</v>
      </c>
      <c r="Y56" s="1224" t="s">
        <v>85</v>
      </c>
    </row>
    <row r="57" spans="1:28" ht="14.5" customHeight="1">
      <c r="A57" s="1224" t="s">
        <v>771</v>
      </c>
      <c r="B57" s="1224" t="s">
        <v>223</v>
      </c>
      <c r="C57" s="1224" t="s">
        <v>223</v>
      </c>
      <c r="D57" s="1224" t="s">
        <v>223</v>
      </c>
      <c r="E57" s="1224" t="s">
        <v>223</v>
      </c>
      <c r="F57" s="1224" t="s">
        <v>223</v>
      </c>
      <c r="G57" s="1224" t="s">
        <v>223</v>
      </c>
      <c r="H57" s="1224" t="s">
        <v>223</v>
      </c>
      <c r="I57" s="1224" t="s">
        <v>223</v>
      </c>
      <c r="J57" s="1224" t="s">
        <v>223</v>
      </c>
      <c r="K57" s="1224" t="s">
        <v>223</v>
      </c>
      <c r="L57" s="1224" t="s">
        <v>223</v>
      </c>
      <c r="M57" s="1224" t="s">
        <v>223</v>
      </c>
      <c r="N57" s="1224" t="s">
        <v>223</v>
      </c>
      <c r="O57" s="1224" t="s">
        <v>223</v>
      </c>
      <c r="P57" s="1224" t="s">
        <v>223</v>
      </c>
      <c r="Q57" s="1224" t="s">
        <v>223</v>
      </c>
      <c r="R57" s="1224" t="s">
        <v>223</v>
      </c>
      <c r="S57" s="1224" t="s">
        <v>223</v>
      </c>
      <c r="T57" s="1224" t="s">
        <v>223</v>
      </c>
      <c r="U57" s="1224" t="s">
        <v>223</v>
      </c>
      <c r="V57" s="1224" t="s">
        <v>223</v>
      </c>
      <c r="W57" s="1224" t="s">
        <v>223</v>
      </c>
      <c r="X57" s="1224" t="s">
        <v>223</v>
      </c>
      <c r="Y57" s="1224" t="s">
        <v>223</v>
      </c>
    </row>
    <row r="59" spans="1:28" s="425" customFormat="1" ht="25" customHeight="1">
      <c r="A59" s="1231">
        <v>2020</v>
      </c>
      <c r="B59" s="1231"/>
      <c r="C59" s="1231"/>
      <c r="D59" s="1231"/>
      <c r="E59" s="1231"/>
      <c r="F59" s="1231"/>
      <c r="G59" s="1231"/>
      <c r="H59" s="1231"/>
      <c r="I59" s="1231"/>
      <c r="J59" s="1231"/>
      <c r="K59" s="1231"/>
      <c r="L59" s="1231"/>
      <c r="M59" s="1231"/>
      <c r="N59" s="1231"/>
      <c r="O59" s="1231"/>
      <c r="P59" s="1231"/>
      <c r="Q59" s="1231"/>
      <c r="R59" s="1231"/>
      <c r="S59" s="1231"/>
      <c r="T59" s="1231"/>
      <c r="U59" s="1231"/>
      <c r="V59" s="1231"/>
      <c r="W59" s="1231"/>
      <c r="X59" s="1231"/>
      <c r="Y59" s="1231"/>
      <c r="Z59" s="1031"/>
      <c r="AA59" s="1031"/>
      <c r="AB59" s="1031"/>
    </row>
    <row r="61" spans="1:28" ht="14.5" customHeight="1">
      <c r="A61" s="1189" t="s">
        <v>853</v>
      </c>
      <c r="B61" s="1189"/>
      <c r="C61" s="1189"/>
      <c r="D61" s="1189"/>
      <c r="E61" s="1189"/>
      <c r="F61" s="1189"/>
      <c r="G61" s="1189"/>
      <c r="H61" s="1189"/>
      <c r="I61" s="1189"/>
      <c r="J61" s="1189"/>
      <c r="K61" s="1189"/>
      <c r="L61" s="1189"/>
      <c r="M61" s="1189"/>
      <c r="N61" s="1189"/>
      <c r="O61" s="1189"/>
      <c r="P61" s="1189"/>
      <c r="Q61" s="1189"/>
      <c r="R61" s="1189"/>
      <c r="S61" s="1189"/>
      <c r="T61" s="1189"/>
      <c r="U61" s="1189"/>
      <c r="V61" s="1189"/>
      <c r="W61" s="1189"/>
      <c r="X61" s="1189"/>
      <c r="Y61" s="1189"/>
    </row>
    <row r="62" spans="1:28" ht="44.15" customHeight="1" thickBot="1">
      <c r="A62" s="1229" t="s">
        <v>273</v>
      </c>
      <c r="B62" s="1226" t="s">
        <v>459</v>
      </c>
      <c r="C62" s="1226" t="s">
        <v>213</v>
      </c>
      <c r="D62" s="1226" t="s">
        <v>213</v>
      </c>
      <c r="E62" s="1226" t="s">
        <v>460</v>
      </c>
      <c r="F62" s="1226" t="s">
        <v>214</v>
      </c>
      <c r="G62" s="1226" t="s">
        <v>214</v>
      </c>
      <c r="H62" s="1226" t="s">
        <v>461</v>
      </c>
      <c r="I62" s="1226" t="s">
        <v>215</v>
      </c>
      <c r="J62" s="1226" t="s">
        <v>215</v>
      </c>
      <c r="K62" s="1226" t="s">
        <v>462</v>
      </c>
      <c r="L62" s="1226" t="s">
        <v>216</v>
      </c>
      <c r="M62" s="1226" t="s">
        <v>216</v>
      </c>
      <c r="N62" s="1226" t="s">
        <v>463</v>
      </c>
      <c r="O62" s="1226" t="s">
        <v>217</v>
      </c>
      <c r="P62" s="1226" t="s">
        <v>217</v>
      </c>
      <c r="Q62" s="1226" t="s">
        <v>464</v>
      </c>
      <c r="R62" s="1226" t="s">
        <v>218</v>
      </c>
      <c r="S62" s="1226" t="s">
        <v>218</v>
      </c>
      <c r="T62" s="1226" t="s">
        <v>465</v>
      </c>
      <c r="U62" s="1226" t="s">
        <v>219</v>
      </c>
      <c r="V62" s="1226" t="s">
        <v>219</v>
      </c>
      <c r="W62" s="1226" t="s">
        <v>466</v>
      </c>
      <c r="X62" s="1226" t="s">
        <v>220</v>
      </c>
      <c r="Y62" s="1227" t="s">
        <v>220</v>
      </c>
    </row>
    <row r="63" spans="1:28" ht="14.5" customHeight="1" thickBot="1">
      <c r="A63" s="1230" t="s">
        <v>273</v>
      </c>
      <c r="B63" s="59" t="s">
        <v>21</v>
      </c>
      <c r="C63" s="59" t="s">
        <v>62</v>
      </c>
      <c r="D63" s="60" t="s">
        <v>63</v>
      </c>
      <c r="E63" s="59" t="s">
        <v>21</v>
      </c>
      <c r="F63" s="59" t="s">
        <v>62</v>
      </c>
      <c r="G63" s="60" t="s">
        <v>63</v>
      </c>
      <c r="H63" s="59" t="s">
        <v>21</v>
      </c>
      <c r="I63" s="59" t="s">
        <v>62</v>
      </c>
      <c r="J63" s="60" t="s">
        <v>63</v>
      </c>
      <c r="K63" s="59" t="s">
        <v>21</v>
      </c>
      <c r="L63" s="59" t="s">
        <v>62</v>
      </c>
      <c r="M63" s="60" t="s">
        <v>63</v>
      </c>
      <c r="N63" s="59" t="s">
        <v>21</v>
      </c>
      <c r="O63" s="59" t="s">
        <v>62</v>
      </c>
      <c r="P63" s="60" t="s">
        <v>63</v>
      </c>
      <c r="Q63" s="59" t="s">
        <v>21</v>
      </c>
      <c r="R63" s="59" t="s">
        <v>62</v>
      </c>
      <c r="S63" s="60" t="s">
        <v>63</v>
      </c>
      <c r="T63" s="59" t="s">
        <v>21</v>
      </c>
      <c r="U63" s="59" t="s">
        <v>62</v>
      </c>
      <c r="V63" s="60" t="s">
        <v>63</v>
      </c>
      <c r="W63" s="59" t="s">
        <v>21</v>
      </c>
      <c r="X63" s="59" t="s">
        <v>62</v>
      </c>
      <c r="Y63" s="59" t="s">
        <v>63</v>
      </c>
    </row>
    <row r="64" spans="1:28" ht="14.5" customHeight="1">
      <c r="A64" s="184" t="s">
        <v>64</v>
      </c>
      <c r="B64" s="334">
        <v>1.7245879916851521</v>
      </c>
      <c r="C64" s="213">
        <v>5.9308969104511007E-2</v>
      </c>
      <c r="D64" s="214">
        <v>766</v>
      </c>
      <c r="E64" s="334">
        <v>1.554171557231792</v>
      </c>
      <c r="F64" s="213">
        <v>5.4598907020811133E-2</v>
      </c>
      <c r="G64" s="214">
        <v>770</v>
      </c>
      <c r="H64" s="334">
        <v>1.644188296505017</v>
      </c>
      <c r="I64" s="213">
        <v>5.2293204213818563E-2</v>
      </c>
      <c r="J64" s="214">
        <v>767</v>
      </c>
      <c r="K64" s="334">
        <v>1.1941710604047371</v>
      </c>
      <c r="L64" s="213">
        <v>2.655771296432231E-2</v>
      </c>
      <c r="M64" s="214">
        <v>770</v>
      </c>
      <c r="N64" s="334">
        <v>1.564496141386615</v>
      </c>
      <c r="O64" s="213">
        <v>5.0268850627439583E-2</v>
      </c>
      <c r="P64" s="214">
        <v>767</v>
      </c>
      <c r="Q64" s="334">
        <v>1.3012984216476391</v>
      </c>
      <c r="R64" s="213">
        <v>3.7366382121045358E-2</v>
      </c>
      <c r="S64" s="214">
        <v>768</v>
      </c>
      <c r="T64" s="334">
        <v>1.909323433114049</v>
      </c>
      <c r="U64" s="213">
        <v>6.9058147531138356E-2</v>
      </c>
      <c r="V64" s="214">
        <v>765</v>
      </c>
      <c r="W64" s="334">
        <v>1.833148243385355</v>
      </c>
      <c r="X64" s="213">
        <v>6.1223750444872903E-2</v>
      </c>
      <c r="Y64" s="215">
        <v>764</v>
      </c>
    </row>
    <row r="65" spans="1:25" ht="14.5" customHeight="1">
      <c r="A65" s="189" t="s">
        <v>65</v>
      </c>
      <c r="B65" s="335">
        <v>1.829296947547429</v>
      </c>
      <c r="C65" s="218">
        <v>5.7301306077833382E-2</v>
      </c>
      <c r="D65" s="219">
        <v>1012</v>
      </c>
      <c r="E65" s="335">
        <v>1.513825007209828</v>
      </c>
      <c r="F65" s="218">
        <v>4.4079732640128558E-2</v>
      </c>
      <c r="G65" s="219">
        <v>1009</v>
      </c>
      <c r="H65" s="335">
        <v>1.6711732698509181</v>
      </c>
      <c r="I65" s="218">
        <v>4.6622058444580013E-2</v>
      </c>
      <c r="J65" s="219">
        <v>1010</v>
      </c>
      <c r="K65" s="335">
        <v>1.166929189473678</v>
      </c>
      <c r="L65" s="218">
        <v>2.2315166293134781E-2</v>
      </c>
      <c r="M65" s="219">
        <v>1010</v>
      </c>
      <c r="N65" s="335">
        <v>1.618350778523469</v>
      </c>
      <c r="O65" s="218">
        <v>4.7433493858441832E-2</v>
      </c>
      <c r="P65" s="219">
        <v>1008</v>
      </c>
      <c r="Q65" s="335">
        <v>1.326245311911932</v>
      </c>
      <c r="R65" s="218">
        <v>3.4298790650501169E-2</v>
      </c>
      <c r="S65" s="219">
        <v>1009</v>
      </c>
      <c r="T65" s="335">
        <v>1.891707687520789</v>
      </c>
      <c r="U65" s="218">
        <v>5.7774961309420322E-2</v>
      </c>
      <c r="V65" s="219">
        <v>1004</v>
      </c>
      <c r="W65" s="335">
        <v>1.836782615655548</v>
      </c>
      <c r="X65" s="218">
        <v>5.1534078621605008E-2</v>
      </c>
      <c r="Y65" s="220">
        <v>1003</v>
      </c>
    </row>
    <row r="66" spans="1:25" ht="14.5" customHeight="1">
      <c r="A66" s="184" t="s">
        <v>66</v>
      </c>
      <c r="B66" s="334">
        <v>1.9726034797232821</v>
      </c>
      <c r="C66" s="213">
        <v>0.1218368151775276</v>
      </c>
      <c r="D66" s="214">
        <v>203</v>
      </c>
      <c r="E66" s="334">
        <v>1.7246195302916421</v>
      </c>
      <c r="F66" s="213">
        <v>0.11664276099463999</v>
      </c>
      <c r="G66" s="214">
        <v>203</v>
      </c>
      <c r="H66" s="334">
        <v>1.727048858428931</v>
      </c>
      <c r="I66" s="213">
        <v>0.11491244530595129</v>
      </c>
      <c r="J66" s="214">
        <v>205</v>
      </c>
      <c r="K66" s="334">
        <v>1.2400316254168671</v>
      </c>
      <c r="L66" s="213">
        <v>5.9828571509969848E-2</v>
      </c>
      <c r="M66" s="214">
        <v>203</v>
      </c>
      <c r="N66" s="334">
        <v>1.4547767916164329</v>
      </c>
      <c r="O66" s="213">
        <v>8.5988198641077873E-2</v>
      </c>
      <c r="P66" s="214">
        <v>205</v>
      </c>
      <c r="Q66" s="334">
        <v>1.579155751042965</v>
      </c>
      <c r="R66" s="213">
        <v>0.10005981256181</v>
      </c>
      <c r="S66" s="214">
        <v>205</v>
      </c>
      <c r="T66" s="334">
        <v>2.0730435493485371</v>
      </c>
      <c r="U66" s="213">
        <v>0.14446683792199241</v>
      </c>
      <c r="V66" s="214">
        <v>204</v>
      </c>
      <c r="W66" s="334">
        <v>1.818634131278561</v>
      </c>
      <c r="X66" s="213">
        <v>0.14415138848115069</v>
      </c>
      <c r="Y66" s="215">
        <v>204</v>
      </c>
    </row>
    <row r="67" spans="1:25" ht="14.5" customHeight="1">
      <c r="A67" s="189" t="s">
        <v>67</v>
      </c>
      <c r="B67" s="335">
        <v>1.6961344178855939</v>
      </c>
      <c r="C67" s="218">
        <v>7.4427320073859549E-2</v>
      </c>
      <c r="D67" s="219">
        <v>398</v>
      </c>
      <c r="E67" s="335">
        <v>1.5964444867164</v>
      </c>
      <c r="F67" s="218">
        <v>7.2002531806429654E-2</v>
      </c>
      <c r="G67" s="219">
        <v>398</v>
      </c>
      <c r="H67" s="335">
        <v>1.5136380901978901</v>
      </c>
      <c r="I67" s="218">
        <v>4.8521728566252337E-2</v>
      </c>
      <c r="J67" s="219">
        <v>399</v>
      </c>
      <c r="K67" s="335">
        <v>1.1590525970996519</v>
      </c>
      <c r="L67" s="218">
        <v>3.7401689573389928E-2</v>
      </c>
      <c r="M67" s="219">
        <v>400</v>
      </c>
      <c r="N67" s="335">
        <v>1.284566750078193</v>
      </c>
      <c r="O67" s="218">
        <v>4.5366308665858092E-2</v>
      </c>
      <c r="P67" s="219">
        <v>398</v>
      </c>
      <c r="Q67" s="335">
        <v>1.2767726610554071</v>
      </c>
      <c r="R67" s="218">
        <v>4.7912410272802589E-2</v>
      </c>
      <c r="S67" s="219">
        <v>399</v>
      </c>
      <c r="T67" s="335">
        <v>1.65048410945257</v>
      </c>
      <c r="U67" s="218">
        <v>6.8791331955362245E-2</v>
      </c>
      <c r="V67" s="219">
        <v>398</v>
      </c>
      <c r="W67" s="335">
        <v>1.591630847640412</v>
      </c>
      <c r="X67" s="218">
        <v>6.776507513715839E-2</v>
      </c>
      <c r="Y67" s="220">
        <v>398</v>
      </c>
    </row>
    <row r="68" spans="1:25" ht="14.5" customHeight="1">
      <c r="A68" s="184" t="s">
        <v>68</v>
      </c>
      <c r="B68" s="334">
        <v>1.747676362140141</v>
      </c>
      <c r="C68" s="213">
        <v>0.13130413855799269</v>
      </c>
      <c r="D68" s="214">
        <v>161</v>
      </c>
      <c r="E68" s="334">
        <v>1.620728695183945</v>
      </c>
      <c r="F68" s="213">
        <v>0.1077190903135507</v>
      </c>
      <c r="G68" s="214">
        <v>161</v>
      </c>
      <c r="H68" s="334">
        <v>1.662353317446724</v>
      </c>
      <c r="I68" s="213">
        <v>9.4819064483584972E-2</v>
      </c>
      <c r="J68" s="214">
        <v>162</v>
      </c>
      <c r="K68" s="334">
        <v>1.2028810157993159</v>
      </c>
      <c r="L68" s="213">
        <v>5.7118968263609973E-2</v>
      </c>
      <c r="M68" s="214">
        <v>163</v>
      </c>
      <c r="N68" s="334">
        <v>1.3511840791407299</v>
      </c>
      <c r="O68" s="213">
        <v>7.0573830632673792E-2</v>
      </c>
      <c r="P68" s="214">
        <v>160</v>
      </c>
      <c r="Q68" s="334">
        <v>1.3921092573428411</v>
      </c>
      <c r="R68" s="213">
        <v>8.86889047123154E-2</v>
      </c>
      <c r="S68" s="214">
        <v>162</v>
      </c>
      <c r="T68" s="334">
        <v>1.792642218775508</v>
      </c>
      <c r="U68" s="213">
        <v>0.1077363152233982</v>
      </c>
      <c r="V68" s="214">
        <v>161</v>
      </c>
      <c r="W68" s="334">
        <v>1.6132366934388651</v>
      </c>
      <c r="X68" s="213">
        <v>9.2472757037934075E-2</v>
      </c>
      <c r="Y68" s="215">
        <v>161</v>
      </c>
    </row>
    <row r="69" spans="1:25" ht="14.5" customHeight="1">
      <c r="A69" s="189" t="s">
        <v>69</v>
      </c>
      <c r="B69" s="335">
        <v>1.919145258303562</v>
      </c>
      <c r="C69" s="218">
        <v>0.17409677538538479</v>
      </c>
      <c r="D69" s="219">
        <v>89</v>
      </c>
      <c r="E69" s="335">
        <v>1.7029564714832459</v>
      </c>
      <c r="F69" s="218">
        <v>0.15682713451212979</v>
      </c>
      <c r="G69" s="219">
        <v>87</v>
      </c>
      <c r="H69" s="335">
        <v>1.7560892259780481</v>
      </c>
      <c r="I69" s="218">
        <v>0.122282921907696</v>
      </c>
      <c r="J69" s="219">
        <v>88</v>
      </c>
      <c r="K69" s="335">
        <v>1.3086168485979051</v>
      </c>
      <c r="L69" s="218">
        <v>7.7047523370691151E-2</v>
      </c>
      <c r="M69" s="219">
        <v>88</v>
      </c>
      <c r="N69" s="335">
        <v>1.5146944374788129</v>
      </c>
      <c r="O69" s="218">
        <v>9.880182714445615E-2</v>
      </c>
      <c r="P69" s="219">
        <v>88</v>
      </c>
      <c r="Q69" s="335">
        <v>1.408885246653709</v>
      </c>
      <c r="R69" s="218">
        <v>9.8292003917660006E-2</v>
      </c>
      <c r="S69" s="219">
        <v>89</v>
      </c>
      <c r="T69" s="335">
        <v>1.74578103579425</v>
      </c>
      <c r="U69" s="218">
        <v>0.14136834277354371</v>
      </c>
      <c r="V69" s="219">
        <v>89</v>
      </c>
      <c r="W69" s="335">
        <v>1.574754291268877</v>
      </c>
      <c r="X69" s="218">
        <v>0.1145967454349045</v>
      </c>
      <c r="Y69" s="220">
        <v>89</v>
      </c>
    </row>
    <row r="70" spans="1:25" ht="14.5" customHeight="1">
      <c r="A70" s="184" t="s">
        <v>70</v>
      </c>
      <c r="B70" s="334">
        <v>1.6706519195236691</v>
      </c>
      <c r="C70" s="213">
        <v>5.772762793354487E-2</v>
      </c>
      <c r="D70" s="214">
        <v>635</v>
      </c>
      <c r="E70" s="334">
        <v>1.538228502316481</v>
      </c>
      <c r="F70" s="213">
        <v>5.9783830301964443E-2</v>
      </c>
      <c r="G70" s="214">
        <v>635</v>
      </c>
      <c r="H70" s="334">
        <v>1.5750250300536759</v>
      </c>
      <c r="I70" s="213">
        <v>5.8841698132398861E-2</v>
      </c>
      <c r="J70" s="214">
        <v>630</v>
      </c>
      <c r="K70" s="334">
        <v>1.1929207508957731</v>
      </c>
      <c r="L70" s="213">
        <v>2.828018458623428E-2</v>
      </c>
      <c r="M70" s="214">
        <v>634</v>
      </c>
      <c r="N70" s="334">
        <v>1.476339968811256</v>
      </c>
      <c r="O70" s="213">
        <v>4.8629528606107433E-2</v>
      </c>
      <c r="P70" s="214">
        <v>631</v>
      </c>
      <c r="Q70" s="334">
        <v>1.3415891998463501</v>
      </c>
      <c r="R70" s="213">
        <v>3.9336412878495063E-2</v>
      </c>
      <c r="S70" s="214">
        <v>633</v>
      </c>
      <c r="T70" s="334">
        <v>1.696344517488825</v>
      </c>
      <c r="U70" s="213">
        <v>5.6425213773391179E-2</v>
      </c>
      <c r="V70" s="214">
        <v>633</v>
      </c>
      <c r="W70" s="334">
        <v>1.6378338368484671</v>
      </c>
      <c r="X70" s="213">
        <v>5.0422586259248392E-2</v>
      </c>
      <c r="Y70" s="215">
        <v>633</v>
      </c>
    </row>
    <row r="71" spans="1:25" ht="14.5" customHeight="1">
      <c r="A71" s="189" t="s">
        <v>71</v>
      </c>
      <c r="B71" s="335">
        <v>1.5028431978625441</v>
      </c>
      <c r="C71" s="218">
        <v>7.7820624514838205E-2</v>
      </c>
      <c r="D71" s="219">
        <v>262</v>
      </c>
      <c r="E71" s="335">
        <v>1.5776393448484269</v>
      </c>
      <c r="F71" s="218">
        <v>9.9582428618161051E-2</v>
      </c>
      <c r="G71" s="219">
        <v>264</v>
      </c>
      <c r="H71" s="335">
        <v>1.5466976366913039</v>
      </c>
      <c r="I71" s="218">
        <v>9.9114069873161695E-2</v>
      </c>
      <c r="J71" s="219">
        <v>263</v>
      </c>
      <c r="K71" s="335">
        <v>1.135350110737658</v>
      </c>
      <c r="L71" s="218">
        <v>4.2676310616699513E-2</v>
      </c>
      <c r="M71" s="219">
        <v>263</v>
      </c>
      <c r="N71" s="335">
        <v>1.3438425644228409</v>
      </c>
      <c r="O71" s="218">
        <v>5.4506219045957448E-2</v>
      </c>
      <c r="P71" s="219">
        <v>263</v>
      </c>
      <c r="Q71" s="335">
        <v>1.2863714332268461</v>
      </c>
      <c r="R71" s="218">
        <v>5.3157682808292327E-2</v>
      </c>
      <c r="S71" s="219">
        <v>263</v>
      </c>
      <c r="T71" s="335">
        <v>1.5162753491792289</v>
      </c>
      <c r="U71" s="218">
        <v>9.3446893678694326E-2</v>
      </c>
      <c r="V71" s="219">
        <v>259</v>
      </c>
      <c r="W71" s="335">
        <v>1.482928704672636</v>
      </c>
      <c r="X71" s="218">
        <v>8.9619503351836244E-2</v>
      </c>
      <c r="Y71" s="220">
        <v>262</v>
      </c>
    </row>
    <row r="72" spans="1:25" ht="14.5" customHeight="1">
      <c r="A72" s="184" t="s">
        <v>72</v>
      </c>
      <c r="B72" s="334">
        <v>1.669263617508945</v>
      </c>
      <c r="C72" s="213">
        <v>5.7878940630207133E-2</v>
      </c>
      <c r="D72" s="214">
        <v>580</v>
      </c>
      <c r="E72" s="334">
        <v>1.452245980533017</v>
      </c>
      <c r="F72" s="213">
        <v>5.1815515910212807E-2</v>
      </c>
      <c r="G72" s="214">
        <v>580</v>
      </c>
      <c r="H72" s="334">
        <v>1.5750812951136031</v>
      </c>
      <c r="I72" s="213">
        <v>5.6158287317914952E-2</v>
      </c>
      <c r="J72" s="214">
        <v>579</v>
      </c>
      <c r="K72" s="334">
        <v>1.1774958302894469</v>
      </c>
      <c r="L72" s="213">
        <v>3.0834369904817419E-2</v>
      </c>
      <c r="M72" s="214">
        <v>580</v>
      </c>
      <c r="N72" s="334">
        <v>1.4663608050988759</v>
      </c>
      <c r="O72" s="213">
        <v>4.475821681828307E-2</v>
      </c>
      <c r="P72" s="214">
        <v>579</v>
      </c>
      <c r="Q72" s="334">
        <v>1.3059626730864651</v>
      </c>
      <c r="R72" s="213">
        <v>3.8114195854687963E-2</v>
      </c>
      <c r="S72" s="214">
        <v>580</v>
      </c>
      <c r="T72" s="334">
        <v>1.7739439888151149</v>
      </c>
      <c r="U72" s="213">
        <v>6.7220543423395021E-2</v>
      </c>
      <c r="V72" s="214">
        <v>578</v>
      </c>
      <c r="W72" s="334">
        <v>1.6725908874466551</v>
      </c>
      <c r="X72" s="213">
        <v>6.2087595538377283E-2</v>
      </c>
      <c r="Y72" s="215">
        <v>582</v>
      </c>
    </row>
    <row r="73" spans="1:25" ht="14.5" customHeight="1">
      <c r="A73" s="189" t="s">
        <v>73</v>
      </c>
      <c r="B73" s="335">
        <v>1.769919124983296</v>
      </c>
      <c r="C73" s="218">
        <v>5.881274400784172E-2</v>
      </c>
      <c r="D73" s="219">
        <v>757</v>
      </c>
      <c r="E73" s="335">
        <v>1.5210728797749531</v>
      </c>
      <c r="F73" s="218">
        <v>5.2346784187922428E-2</v>
      </c>
      <c r="G73" s="219">
        <v>760</v>
      </c>
      <c r="H73" s="335">
        <v>1.580538790649209</v>
      </c>
      <c r="I73" s="218">
        <v>4.9661524075987312E-2</v>
      </c>
      <c r="J73" s="219">
        <v>758</v>
      </c>
      <c r="K73" s="335">
        <v>1.2658590913540819</v>
      </c>
      <c r="L73" s="218">
        <v>3.0464224463220689E-2</v>
      </c>
      <c r="M73" s="219">
        <v>759</v>
      </c>
      <c r="N73" s="335">
        <v>1.454964137856966</v>
      </c>
      <c r="O73" s="218">
        <v>3.866132251204011E-2</v>
      </c>
      <c r="P73" s="219">
        <v>755</v>
      </c>
      <c r="Q73" s="335">
        <v>1.26923688539918</v>
      </c>
      <c r="R73" s="218">
        <v>3.063051231892713E-2</v>
      </c>
      <c r="S73" s="219">
        <v>758</v>
      </c>
      <c r="T73" s="335">
        <v>1.681263133136069</v>
      </c>
      <c r="U73" s="218">
        <v>5.7403291643628368E-2</v>
      </c>
      <c r="V73" s="219">
        <v>758</v>
      </c>
      <c r="W73" s="335">
        <v>1.5614732656867449</v>
      </c>
      <c r="X73" s="218">
        <v>4.898310511799462E-2</v>
      </c>
      <c r="Y73" s="220">
        <v>756</v>
      </c>
    </row>
    <row r="74" spans="1:25" ht="14.5" customHeight="1">
      <c r="A74" s="184" t="s">
        <v>74</v>
      </c>
      <c r="B74" s="334">
        <v>1.6090259991964511</v>
      </c>
      <c r="C74" s="213">
        <v>5.7965059819788951E-2</v>
      </c>
      <c r="D74" s="214">
        <v>655</v>
      </c>
      <c r="E74" s="334">
        <v>1.46016208350887</v>
      </c>
      <c r="F74" s="213">
        <v>5.5072673603818338E-2</v>
      </c>
      <c r="G74" s="214">
        <v>655</v>
      </c>
      <c r="H74" s="334">
        <v>1.61580038667048</v>
      </c>
      <c r="I74" s="213">
        <v>5.5797178659544061E-2</v>
      </c>
      <c r="J74" s="214">
        <v>653</v>
      </c>
      <c r="K74" s="334">
        <v>1.177915333169383</v>
      </c>
      <c r="L74" s="213">
        <v>3.0382772995757441E-2</v>
      </c>
      <c r="M74" s="214">
        <v>652</v>
      </c>
      <c r="N74" s="334">
        <v>1.4039506118969489</v>
      </c>
      <c r="O74" s="213">
        <v>4.76698879331066E-2</v>
      </c>
      <c r="P74" s="214">
        <v>653</v>
      </c>
      <c r="Q74" s="334">
        <v>1.2663215989453489</v>
      </c>
      <c r="R74" s="213">
        <v>3.538956282319352E-2</v>
      </c>
      <c r="S74" s="214">
        <v>655</v>
      </c>
      <c r="T74" s="334">
        <v>1.6620697982273249</v>
      </c>
      <c r="U74" s="213">
        <v>5.6687856137198497E-2</v>
      </c>
      <c r="V74" s="214">
        <v>648</v>
      </c>
      <c r="W74" s="334">
        <v>1.6049853218068719</v>
      </c>
      <c r="X74" s="213">
        <v>5.8516412954860361E-2</v>
      </c>
      <c r="Y74" s="215">
        <v>651</v>
      </c>
    </row>
    <row r="75" spans="1:25" ht="14.5" customHeight="1">
      <c r="A75" s="189" t="s">
        <v>75</v>
      </c>
      <c r="B75" s="335">
        <v>1.646345422523928</v>
      </c>
      <c r="C75" s="218">
        <v>0.10082944951114529</v>
      </c>
      <c r="D75" s="219">
        <v>195</v>
      </c>
      <c r="E75" s="335">
        <v>1.7942308599954271</v>
      </c>
      <c r="F75" s="218">
        <v>0.11154876939477371</v>
      </c>
      <c r="G75" s="219">
        <v>196</v>
      </c>
      <c r="H75" s="335">
        <v>1.552511649016169</v>
      </c>
      <c r="I75" s="218">
        <v>8.530067107725095E-2</v>
      </c>
      <c r="J75" s="219">
        <v>194</v>
      </c>
      <c r="K75" s="335">
        <v>1.1579573433873069</v>
      </c>
      <c r="L75" s="218">
        <v>4.0292377549977491E-2</v>
      </c>
      <c r="M75" s="219">
        <v>195</v>
      </c>
      <c r="N75" s="335">
        <v>1.526115638810801</v>
      </c>
      <c r="O75" s="218">
        <v>7.2557797250777462E-2</v>
      </c>
      <c r="P75" s="219">
        <v>196</v>
      </c>
      <c r="Q75" s="335">
        <v>1.2721793893201561</v>
      </c>
      <c r="R75" s="218">
        <v>6.2377103709468841E-2</v>
      </c>
      <c r="S75" s="219">
        <v>196</v>
      </c>
      <c r="T75" s="335">
        <v>1.8508897886941069</v>
      </c>
      <c r="U75" s="218">
        <v>0.1063096892290406</v>
      </c>
      <c r="V75" s="219">
        <v>196</v>
      </c>
      <c r="W75" s="335">
        <v>1.6693482120963881</v>
      </c>
      <c r="X75" s="218">
        <v>0.10258100713337789</v>
      </c>
      <c r="Y75" s="220">
        <v>195</v>
      </c>
    </row>
    <row r="76" spans="1:25" ht="14.5" customHeight="1">
      <c r="A76" s="184" t="s">
        <v>76</v>
      </c>
      <c r="B76" s="334">
        <v>1.6433863057276641</v>
      </c>
      <c r="C76" s="213">
        <v>6.4696538542463086E-2</v>
      </c>
      <c r="D76" s="214">
        <v>409</v>
      </c>
      <c r="E76" s="334">
        <v>1.497527644801451</v>
      </c>
      <c r="F76" s="213">
        <v>6.1882022077205188E-2</v>
      </c>
      <c r="G76" s="214">
        <v>411</v>
      </c>
      <c r="H76" s="334">
        <v>1.640114471826891</v>
      </c>
      <c r="I76" s="213">
        <v>6.7981372182111102E-2</v>
      </c>
      <c r="J76" s="214">
        <v>410</v>
      </c>
      <c r="K76" s="334">
        <v>1.2155211472002789</v>
      </c>
      <c r="L76" s="213">
        <v>4.1747302128079082E-2</v>
      </c>
      <c r="M76" s="214">
        <v>411</v>
      </c>
      <c r="N76" s="334">
        <v>1.3665362086338979</v>
      </c>
      <c r="O76" s="213">
        <v>5.1396080465246428E-2</v>
      </c>
      <c r="P76" s="214">
        <v>411</v>
      </c>
      <c r="Q76" s="334">
        <v>1.319173805863048</v>
      </c>
      <c r="R76" s="213">
        <v>4.8664914477145882E-2</v>
      </c>
      <c r="S76" s="214">
        <v>408</v>
      </c>
      <c r="T76" s="334">
        <v>1.7093187493726041</v>
      </c>
      <c r="U76" s="213">
        <v>7.0692059040405403E-2</v>
      </c>
      <c r="V76" s="214">
        <v>405</v>
      </c>
      <c r="W76" s="334">
        <v>1.6817187195949519</v>
      </c>
      <c r="X76" s="213">
        <v>7.3812166822505132E-2</v>
      </c>
      <c r="Y76" s="215">
        <v>407</v>
      </c>
    </row>
    <row r="77" spans="1:25" ht="14.5" customHeight="1">
      <c r="A77" s="189" t="s">
        <v>77</v>
      </c>
      <c r="B77" s="335">
        <v>1.479330948135352</v>
      </c>
      <c r="C77" s="218">
        <v>6.7991642610043257E-2</v>
      </c>
      <c r="D77" s="219">
        <v>321</v>
      </c>
      <c r="E77" s="335">
        <v>1.4246017218024549</v>
      </c>
      <c r="F77" s="218">
        <v>7.2494291311213863E-2</v>
      </c>
      <c r="G77" s="219">
        <v>321</v>
      </c>
      <c r="H77" s="335">
        <v>1.4291987083267521</v>
      </c>
      <c r="I77" s="218">
        <v>5.7640383456765781E-2</v>
      </c>
      <c r="J77" s="219">
        <v>320</v>
      </c>
      <c r="K77" s="335">
        <v>1.154971857318327</v>
      </c>
      <c r="L77" s="218">
        <v>3.700302244420324E-2</v>
      </c>
      <c r="M77" s="219">
        <v>320</v>
      </c>
      <c r="N77" s="335">
        <v>1.2944185277831739</v>
      </c>
      <c r="O77" s="218">
        <v>4.9318861210750957E-2</v>
      </c>
      <c r="P77" s="219">
        <v>320</v>
      </c>
      <c r="Q77" s="335">
        <v>1.221469877097048</v>
      </c>
      <c r="R77" s="218">
        <v>4.1799489238652322E-2</v>
      </c>
      <c r="S77" s="219">
        <v>320</v>
      </c>
      <c r="T77" s="335">
        <v>1.5902108908084249</v>
      </c>
      <c r="U77" s="218">
        <v>8.0577258147926184E-2</v>
      </c>
      <c r="V77" s="219">
        <v>319</v>
      </c>
      <c r="W77" s="335">
        <v>1.4646159824849421</v>
      </c>
      <c r="X77" s="218">
        <v>6.8717983433140187E-2</v>
      </c>
      <c r="Y77" s="220">
        <v>320</v>
      </c>
    </row>
    <row r="78" spans="1:25" ht="14.5" customHeight="1">
      <c r="A78" s="184" t="s">
        <v>78</v>
      </c>
      <c r="B78" s="334">
        <v>1.71412174931592</v>
      </c>
      <c r="C78" s="213">
        <v>7.2374872369777576E-2</v>
      </c>
      <c r="D78" s="214">
        <v>404</v>
      </c>
      <c r="E78" s="334">
        <v>1.470004544844514</v>
      </c>
      <c r="F78" s="213">
        <v>5.4741427428132143E-2</v>
      </c>
      <c r="G78" s="214">
        <v>400</v>
      </c>
      <c r="H78" s="334">
        <v>1.5822545145160449</v>
      </c>
      <c r="I78" s="213">
        <v>6.4773806740758014E-2</v>
      </c>
      <c r="J78" s="214">
        <v>403</v>
      </c>
      <c r="K78" s="334">
        <v>1.157753926028164</v>
      </c>
      <c r="L78" s="213">
        <v>3.4477457528109698E-2</v>
      </c>
      <c r="M78" s="214">
        <v>404</v>
      </c>
      <c r="N78" s="334">
        <v>1.5228843210578691</v>
      </c>
      <c r="O78" s="213">
        <v>6.4734847948071411E-2</v>
      </c>
      <c r="P78" s="214">
        <v>401</v>
      </c>
      <c r="Q78" s="334">
        <v>1.405491798968457</v>
      </c>
      <c r="R78" s="213">
        <v>6.9140591384885416E-2</v>
      </c>
      <c r="S78" s="214">
        <v>404</v>
      </c>
      <c r="T78" s="334">
        <v>1.7242866787772451</v>
      </c>
      <c r="U78" s="213">
        <v>6.2558435171753482E-2</v>
      </c>
      <c r="V78" s="214">
        <v>403</v>
      </c>
      <c r="W78" s="334">
        <v>1.64113131510559</v>
      </c>
      <c r="X78" s="213">
        <v>6.0815099495359931E-2</v>
      </c>
      <c r="Y78" s="215">
        <v>401</v>
      </c>
    </row>
    <row r="79" spans="1:25" ht="14.5" customHeight="1" thickBot="1">
      <c r="A79" s="194" t="s">
        <v>79</v>
      </c>
      <c r="B79" s="336">
        <v>1.548819557625188</v>
      </c>
      <c r="C79" s="228">
        <v>7.8178157285494002E-2</v>
      </c>
      <c r="D79" s="229">
        <v>371</v>
      </c>
      <c r="E79" s="336">
        <v>1.431166570451216</v>
      </c>
      <c r="F79" s="228">
        <v>5.6220829039039202E-2</v>
      </c>
      <c r="G79" s="229">
        <v>370</v>
      </c>
      <c r="H79" s="336">
        <v>1.454818118457736</v>
      </c>
      <c r="I79" s="228">
        <v>6.451851926983275E-2</v>
      </c>
      <c r="J79" s="229">
        <v>372</v>
      </c>
      <c r="K79" s="336">
        <v>1.1074134373372739</v>
      </c>
      <c r="L79" s="228">
        <v>2.8087409424390981E-2</v>
      </c>
      <c r="M79" s="229">
        <v>372</v>
      </c>
      <c r="N79" s="336">
        <v>1.384523641458296</v>
      </c>
      <c r="O79" s="228">
        <v>5.8500622874418963E-2</v>
      </c>
      <c r="P79" s="229">
        <v>370</v>
      </c>
      <c r="Q79" s="336">
        <v>1.286031191146646</v>
      </c>
      <c r="R79" s="228">
        <v>4.589877939439737E-2</v>
      </c>
      <c r="S79" s="229">
        <v>370</v>
      </c>
      <c r="T79" s="336">
        <v>1.7205749162180961</v>
      </c>
      <c r="U79" s="228">
        <v>7.4187322143970336E-2</v>
      </c>
      <c r="V79" s="229">
        <v>369</v>
      </c>
      <c r="W79" s="336">
        <v>1.620612186462794</v>
      </c>
      <c r="X79" s="228">
        <v>7.0461859476751529E-2</v>
      </c>
      <c r="Y79" s="230">
        <v>370</v>
      </c>
    </row>
    <row r="80" spans="1:25" ht="14.5" customHeight="1">
      <c r="A80" s="199" t="s">
        <v>80</v>
      </c>
      <c r="B80" s="310">
        <v>1.731190663392469</v>
      </c>
      <c r="C80" s="241">
        <v>2.303688551058327E-2</v>
      </c>
      <c r="D80" s="242">
        <v>5254</v>
      </c>
      <c r="E80" s="310">
        <v>1.5171711601269959</v>
      </c>
      <c r="F80" s="241">
        <v>2.0392421187812291E-2</v>
      </c>
      <c r="G80" s="242">
        <v>5253</v>
      </c>
      <c r="H80" s="310">
        <v>1.6145180739326881</v>
      </c>
      <c r="I80" s="241">
        <v>2.0343083334174918E-2</v>
      </c>
      <c r="J80" s="242">
        <v>5244</v>
      </c>
      <c r="K80" s="310">
        <v>1.1991412305293021</v>
      </c>
      <c r="L80" s="241">
        <v>1.0932353544250741E-2</v>
      </c>
      <c r="M80" s="242">
        <v>5255</v>
      </c>
      <c r="N80" s="310">
        <v>1.5090072146675291</v>
      </c>
      <c r="O80" s="241">
        <v>1.803885308089823E-2</v>
      </c>
      <c r="P80" s="242">
        <v>5238</v>
      </c>
      <c r="Q80" s="310">
        <v>1.308441265608133</v>
      </c>
      <c r="R80" s="241">
        <v>1.410385592682788E-2</v>
      </c>
      <c r="S80" s="242">
        <v>5254</v>
      </c>
      <c r="T80" s="310">
        <v>1.781750252517204</v>
      </c>
      <c r="U80" s="241">
        <v>2.4153930116896281E-2</v>
      </c>
      <c r="V80" s="242">
        <v>5235</v>
      </c>
      <c r="W80" s="310">
        <v>1.696357745811357</v>
      </c>
      <c r="X80" s="241">
        <v>2.1656558630447409E-2</v>
      </c>
      <c r="Y80" s="243">
        <v>5235</v>
      </c>
    </row>
    <row r="81" spans="1:25" ht="14.5" customHeight="1">
      <c r="A81" s="199" t="s">
        <v>81</v>
      </c>
      <c r="B81" s="310">
        <v>1.6565520443418971</v>
      </c>
      <c r="C81" s="241">
        <v>3.399984210041522E-2</v>
      </c>
      <c r="D81" s="242">
        <v>1964</v>
      </c>
      <c r="E81" s="310">
        <v>1.548252937687127</v>
      </c>
      <c r="F81" s="241">
        <v>3.3892489264034681E-2</v>
      </c>
      <c r="G81" s="242">
        <v>1967</v>
      </c>
      <c r="H81" s="310">
        <v>1.5670309791069781</v>
      </c>
      <c r="I81" s="241">
        <v>3.1880396841157552E-2</v>
      </c>
      <c r="J81" s="242">
        <v>1969</v>
      </c>
      <c r="K81" s="310">
        <v>1.177381210928077</v>
      </c>
      <c r="L81" s="241">
        <v>1.821362107249264E-2</v>
      </c>
      <c r="M81" s="242">
        <v>1969</v>
      </c>
      <c r="N81" s="310">
        <v>1.3516660462023671</v>
      </c>
      <c r="O81" s="241">
        <v>2.40391200351181E-2</v>
      </c>
      <c r="P81" s="242">
        <v>1967</v>
      </c>
      <c r="Q81" s="310">
        <v>1.32968476743037</v>
      </c>
      <c r="R81" s="241">
        <v>2.4556259632110149E-2</v>
      </c>
      <c r="S81" s="242">
        <v>1965</v>
      </c>
      <c r="T81" s="310">
        <v>1.7137483534500439</v>
      </c>
      <c r="U81" s="241">
        <v>3.7199614878322823E-2</v>
      </c>
      <c r="V81" s="242">
        <v>1954</v>
      </c>
      <c r="W81" s="310">
        <v>1.6227658027813749</v>
      </c>
      <c r="X81" s="241">
        <v>3.6597702213944781E-2</v>
      </c>
      <c r="Y81" s="243">
        <v>1961</v>
      </c>
    </row>
    <row r="82" spans="1:25" ht="14.5" customHeight="1">
      <c r="A82" s="204" t="s">
        <v>82</v>
      </c>
      <c r="B82" s="314">
        <v>1.716815839702474</v>
      </c>
      <c r="C82" s="233">
        <v>1.972370396471609E-2</v>
      </c>
      <c r="D82" s="234">
        <v>7218</v>
      </c>
      <c r="E82" s="314">
        <v>1.523165830274481</v>
      </c>
      <c r="F82" s="233">
        <v>1.770878069421495E-2</v>
      </c>
      <c r="G82" s="234">
        <v>7220</v>
      </c>
      <c r="H82" s="314">
        <v>1.605339067533982</v>
      </c>
      <c r="I82" s="233">
        <v>1.7527858588753741E-2</v>
      </c>
      <c r="J82" s="234">
        <v>7213</v>
      </c>
      <c r="K82" s="314">
        <v>1.1949459669890321</v>
      </c>
      <c r="L82" s="233">
        <v>9.4978141134333428E-3</v>
      </c>
      <c r="M82" s="234">
        <v>7224</v>
      </c>
      <c r="N82" s="314">
        <v>1.4785369712554051</v>
      </c>
      <c r="O82" s="233">
        <v>1.531770023018769E-2</v>
      </c>
      <c r="P82" s="234">
        <v>7205</v>
      </c>
      <c r="Q82" s="314">
        <v>1.3125386243970361</v>
      </c>
      <c r="R82" s="233">
        <v>1.232761023691549E-2</v>
      </c>
      <c r="S82" s="234">
        <v>7219</v>
      </c>
      <c r="T82" s="314">
        <v>1.768684177461022</v>
      </c>
      <c r="U82" s="233">
        <v>2.0775457577434729E-2</v>
      </c>
      <c r="V82" s="234">
        <v>7189</v>
      </c>
      <c r="W82" s="314">
        <v>1.682156537288392</v>
      </c>
      <c r="X82" s="233">
        <v>1.8857560978145189E-2</v>
      </c>
      <c r="Y82" s="235">
        <v>7196</v>
      </c>
    </row>
    <row r="83" spans="1:25" ht="14.5" customHeight="1">
      <c r="A83" s="1224" t="s">
        <v>221</v>
      </c>
      <c r="B83" s="1224" t="s">
        <v>222</v>
      </c>
      <c r="C83" s="1224" t="s">
        <v>222</v>
      </c>
      <c r="D83" s="1224" t="s">
        <v>222</v>
      </c>
      <c r="E83" s="1224" t="s">
        <v>222</v>
      </c>
      <c r="F83" s="1224" t="s">
        <v>222</v>
      </c>
      <c r="G83" s="1224" t="s">
        <v>222</v>
      </c>
      <c r="H83" s="1224" t="s">
        <v>222</v>
      </c>
      <c r="I83" s="1224" t="s">
        <v>222</v>
      </c>
      <c r="J83" s="1224" t="s">
        <v>222</v>
      </c>
      <c r="K83" s="1224" t="s">
        <v>222</v>
      </c>
      <c r="L83" s="1224" t="s">
        <v>222</v>
      </c>
      <c r="M83" s="1224" t="s">
        <v>222</v>
      </c>
      <c r="N83" s="1224" t="s">
        <v>222</v>
      </c>
      <c r="O83" s="1224" t="s">
        <v>222</v>
      </c>
      <c r="P83" s="1224" t="s">
        <v>222</v>
      </c>
      <c r="Q83" s="1224" t="s">
        <v>222</v>
      </c>
      <c r="R83" s="1224" t="s">
        <v>222</v>
      </c>
      <c r="S83" s="1224" t="s">
        <v>222</v>
      </c>
      <c r="T83" s="1224" t="s">
        <v>222</v>
      </c>
      <c r="U83" s="1224" t="s">
        <v>222</v>
      </c>
      <c r="V83" s="1224" t="s">
        <v>222</v>
      </c>
      <c r="W83" s="1224" t="s">
        <v>222</v>
      </c>
      <c r="X83" s="1224" t="s">
        <v>222</v>
      </c>
      <c r="Y83" s="1224" t="s">
        <v>222</v>
      </c>
    </row>
    <row r="84" spans="1:25" ht="14.5" customHeight="1">
      <c r="A84" s="1224" t="s">
        <v>457</v>
      </c>
      <c r="B84" s="1224" t="s">
        <v>85</v>
      </c>
      <c r="C84" s="1224" t="s">
        <v>85</v>
      </c>
      <c r="D84" s="1224" t="s">
        <v>85</v>
      </c>
      <c r="E84" s="1224" t="s">
        <v>85</v>
      </c>
      <c r="F84" s="1224" t="s">
        <v>85</v>
      </c>
      <c r="G84" s="1224" t="s">
        <v>85</v>
      </c>
      <c r="H84" s="1224" t="s">
        <v>85</v>
      </c>
      <c r="I84" s="1224" t="s">
        <v>85</v>
      </c>
      <c r="J84" s="1224" t="s">
        <v>85</v>
      </c>
      <c r="K84" s="1224" t="s">
        <v>85</v>
      </c>
      <c r="L84" s="1224" t="s">
        <v>85</v>
      </c>
      <c r="M84" s="1224" t="s">
        <v>85</v>
      </c>
      <c r="N84" s="1224" t="s">
        <v>85</v>
      </c>
      <c r="O84" s="1224" t="s">
        <v>85</v>
      </c>
      <c r="P84" s="1224" t="s">
        <v>85</v>
      </c>
      <c r="Q84" s="1224" t="s">
        <v>85</v>
      </c>
      <c r="R84" s="1224" t="s">
        <v>85</v>
      </c>
      <c r="S84" s="1224" t="s">
        <v>85</v>
      </c>
      <c r="T84" s="1224" t="s">
        <v>85</v>
      </c>
      <c r="U84" s="1224" t="s">
        <v>85</v>
      </c>
      <c r="V84" s="1224" t="s">
        <v>85</v>
      </c>
      <c r="W84" s="1224" t="s">
        <v>85</v>
      </c>
      <c r="X84" s="1224" t="s">
        <v>85</v>
      </c>
      <c r="Y84" s="1224" t="s">
        <v>85</v>
      </c>
    </row>
    <row r="85" spans="1:25" ht="14.5" customHeight="1">
      <c r="A85" s="1224" t="s">
        <v>623</v>
      </c>
      <c r="B85" s="1224" t="s">
        <v>224</v>
      </c>
      <c r="C85" s="1224" t="s">
        <v>224</v>
      </c>
      <c r="D85" s="1224" t="s">
        <v>224</v>
      </c>
      <c r="E85" s="1224" t="s">
        <v>224</v>
      </c>
      <c r="F85" s="1224" t="s">
        <v>224</v>
      </c>
      <c r="G85" s="1224" t="s">
        <v>224</v>
      </c>
      <c r="H85" s="1224" t="s">
        <v>224</v>
      </c>
      <c r="I85" s="1224" t="s">
        <v>224</v>
      </c>
      <c r="J85" s="1224" t="s">
        <v>224</v>
      </c>
      <c r="K85" s="1224" t="s">
        <v>224</v>
      </c>
      <c r="L85" s="1224" t="s">
        <v>224</v>
      </c>
      <c r="M85" s="1224" t="s">
        <v>224</v>
      </c>
      <c r="N85" s="1224" t="s">
        <v>224</v>
      </c>
      <c r="O85" s="1224" t="s">
        <v>224</v>
      </c>
      <c r="P85" s="1224" t="s">
        <v>224</v>
      </c>
      <c r="Q85" s="1224" t="s">
        <v>224</v>
      </c>
      <c r="R85" s="1224" t="s">
        <v>224</v>
      </c>
      <c r="S85" s="1224" t="s">
        <v>224</v>
      </c>
      <c r="T85" s="1224" t="s">
        <v>224</v>
      </c>
      <c r="U85" s="1224" t="s">
        <v>224</v>
      </c>
      <c r="V85" s="1224" t="s">
        <v>224</v>
      </c>
      <c r="W85" s="1224" t="s">
        <v>224</v>
      </c>
      <c r="X85" s="1224" t="s">
        <v>224</v>
      </c>
      <c r="Y85" s="1224" t="s">
        <v>224</v>
      </c>
    </row>
  </sheetData>
  <mergeCells count="43">
    <mergeCell ref="A5:Y5"/>
    <mergeCell ref="A6:A7"/>
    <mergeCell ref="B6:D6"/>
    <mergeCell ref="E6:G6"/>
    <mergeCell ref="H6:J6"/>
    <mergeCell ref="K6:M6"/>
    <mergeCell ref="N6:P6"/>
    <mergeCell ref="Q6:S6"/>
    <mergeCell ref="T6:V6"/>
    <mergeCell ref="W6:Y6"/>
    <mergeCell ref="A57:Y57"/>
    <mergeCell ref="A84:Y84"/>
    <mergeCell ref="A61:Y61"/>
    <mergeCell ref="A59:Y59"/>
    <mergeCell ref="A55:Y55"/>
    <mergeCell ref="A56:Y56"/>
    <mergeCell ref="A85:Y85"/>
    <mergeCell ref="B62:D62"/>
    <mergeCell ref="E62:G62"/>
    <mergeCell ref="H62:J62"/>
    <mergeCell ref="K62:M62"/>
    <mergeCell ref="N62:P62"/>
    <mergeCell ref="Q62:S62"/>
    <mergeCell ref="A83:Y83"/>
    <mergeCell ref="T62:V62"/>
    <mergeCell ref="W62:Y62"/>
    <mergeCell ref="A62:A63"/>
    <mergeCell ref="A3:AB3"/>
    <mergeCell ref="A27:AB27"/>
    <mergeCell ref="A28:AB28"/>
    <mergeCell ref="A29:AB29"/>
    <mergeCell ref="A34:A35"/>
    <mergeCell ref="A33:Y33"/>
    <mergeCell ref="B34:D34"/>
    <mergeCell ref="E34:G34"/>
    <mergeCell ref="H34:J34"/>
    <mergeCell ref="K34:M34"/>
    <mergeCell ref="N34:P34"/>
    <mergeCell ref="Q34:S34"/>
    <mergeCell ref="T34:V34"/>
    <mergeCell ref="W34:Y34"/>
    <mergeCell ref="Z6:AB6"/>
    <mergeCell ref="A31:Y31"/>
  </mergeCells>
  <hyperlinks>
    <hyperlink ref="A1" location="Inhalt!A9" display="Zurück zum Inhalt" xr:uid="{00000000-0004-0000-0B00-000000000000}"/>
  </hyperlinks>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5"/>
  <dimension ref="A1:B310"/>
  <sheetViews>
    <sheetView showGridLines="0" zoomScale="80" zoomScaleNormal="80" workbookViewId="0">
      <pane xSplit="1" topLeftCell="B1" activePane="topRight" state="frozen"/>
      <selection activeCell="A263" sqref="A263"/>
      <selection pane="topRight"/>
    </sheetView>
  </sheetViews>
  <sheetFormatPr baseColWidth="10" defaultColWidth="11" defaultRowHeight="14.5" customHeight="1"/>
  <cols>
    <col min="1" max="1" width="23.5" style="759" customWidth="1"/>
    <col min="2" max="2" width="24.33203125" style="759" customWidth="1"/>
    <col min="3" max="16384" width="11" style="759"/>
  </cols>
  <sheetData>
    <row r="1" spans="1:2" ht="14.5" customHeight="1">
      <c r="A1" s="758" t="s">
        <v>512</v>
      </c>
    </row>
    <row r="2" spans="1:2" ht="14.5" customHeight="1">
      <c r="A2" s="355"/>
    </row>
    <row r="3" spans="1:2" s="760" customFormat="1" ht="25" customHeight="1">
      <c r="A3" s="1245">
        <v>2024</v>
      </c>
      <c r="B3" s="1245"/>
    </row>
    <row r="4" spans="1:2" s="760" customFormat="1" ht="14.5" customHeight="1">
      <c r="A4" s="764"/>
      <c r="B4" s="764"/>
    </row>
    <row r="5" spans="1:2" s="760" customFormat="1" ht="44.15" customHeight="1">
      <c r="A5" s="1114" t="s">
        <v>671</v>
      </c>
      <c r="B5" s="1114"/>
    </row>
    <row r="6" spans="1:2" s="760" customFormat="1" ht="27.65" customHeight="1">
      <c r="A6" s="1247" t="s">
        <v>273</v>
      </c>
      <c r="B6" s="815" t="s">
        <v>317</v>
      </c>
    </row>
    <row r="7" spans="1:2" s="760" customFormat="1" ht="14.5" customHeight="1" thickBot="1">
      <c r="A7" s="1248"/>
      <c r="B7" s="816" t="s">
        <v>275</v>
      </c>
    </row>
    <row r="8" spans="1:2" s="760" customFormat="1" ht="14.5" customHeight="1">
      <c r="A8" s="254" t="s">
        <v>64</v>
      </c>
      <c r="B8" s="266">
        <v>4818</v>
      </c>
    </row>
    <row r="9" spans="1:2" s="760" customFormat="1" ht="14.5" customHeight="1">
      <c r="A9" s="256" t="s">
        <v>65</v>
      </c>
      <c r="B9" s="267">
        <v>4508</v>
      </c>
    </row>
    <row r="10" spans="1:2" s="760" customFormat="1" ht="14.5" customHeight="1">
      <c r="A10" s="258" t="s">
        <v>66</v>
      </c>
      <c r="B10" s="266">
        <v>3442</v>
      </c>
    </row>
    <row r="11" spans="1:2" s="760" customFormat="1" ht="14.5" customHeight="1">
      <c r="A11" s="256" t="s">
        <v>67</v>
      </c>
      <c r="B11" s="267">
        <v>1667</v>
      </c>
    </row>
    <row r="12" spans="1:2" s="760" customFormat="1" ht="14.5" customHeight="1">
      <c r="A12" s="258" t="s">
        <v>483</v>
      </c>
      <c r="B12" s="266">
        <v>486</v>
      </c>
    </row>
    <row r="13" spans="1:2" s="760" customFormat="1" ht="14.5" customHeight="1">
      <c r="A13" s="256" t="s">
        <v>69</v>
      </c>
      <c r="B13" s="267">
        <v>942</v>
      </c>
    </row>
    <row r="14" spans="1:2" s="760" customFormat="1" ht="14.5" customHeight="1">
      <c r="A14" s="258" t="s">
        <v>70</v>
      </c>
      <c r="B14" s="266">
        <v>2584</v>
      </c>
    </row>
    <row r="15" spans="1:2" s="760" customFormat="1" ht="14.5" customHeight="1">
      <c r="A15" s="259" t="s">
        <v>71</v>
      </c>
      <c r="B15" s="267">
        <v>538</v>
      </c>
    </row>
    <row r="16" spans="1:2" s="760" customFormat="1" ht="14.5" customHeight="1">
      <c r="A16" s="258" t="s">
        <v>72</v>
      </c>
      <c r="B16" s="266">
        <v>3283</v>
      </c>
    </row>
    <row r="17" spans="1:2" s="760" customFormat="1" ht="14.5" customHeight="1">
      <c r="A17" s="259" t="s">
        <v>73</v>
      </c>
      <c r="B17" s="267">
        <v>8747</v>
      </c>
    </row>
    <row r="18" spans="1:2" s="760" customFormat="1" ht="14.5" customHeight="1">
      <c r="A18" s="258" t="s">
        <v>74</v>
      </c>
      <c r="B18" s="266">
        <v>2139</v>
      </c>
    </row>
    <row r="19" spans="1:2" s="760" customFormat="1" ht="14.5" customHeight="1">
      <c r="A19" s="256" t="s">
        <v>75</v>
      </c>
      <c r="B19" s="267">
        <v>343</v>
      </c>
    </row>
    <row r="20" spans="1:2" s="760" customFormat="1" ht="14.5" customHeight="1">
      <c r="A20" s="258" t="s">
        <v>76</v>
      </c>
      <c r="B20" s="266">
        <v>2734</v>
      </c>
    </row>
    <row r="21" spans="1:2" s="760" customFormat="1" ht="14.5" customHeight="1">
      <c r="A21" s="259" t="s">
        <v>77</v>
      </c>
      <c r="B21" s="267">
        <v>1203</v>
      </c>
    </row>
    <row r="22" spans="1:2" s="760" customFormat="1" ht="14.5" customHeight="1">
      <c r="A22" s="258" t="s">
        <v>78</v>
      </c>
      <c r="B22" s="266">
        <v>1458</v>
      </c>
    </row>
    <row r="23" spans="1:2" s="760" customFormat="1" ht="14.5" customHeight="1" thickBot="1">
      <c r="A23" s="256" t="s">
        <v>79</v>
      </c>
      <c r="B23" s="267">
        <v>925</v>
      </c>
    </row>
    <row r="24" spans="1:2" s="760" customFormat="1" ht="14.5" customHeight="1">
      <c r="A24" s="260" t="s">
        <v>80</v>
      </c>
      <c r="B24" s="261">
        <f>B26-B25</f>
        <v>29308</v>
      </c>
    </row>
    <row r="25" spans="1:2" s="760" customFormat="1" ht="14.5" customHeight="1">
      <c r="A25" s="262" t="s">
        <v>81</v>
      </c>
      <c r="B25" s="263">
        <f>SUM(B10,B11,B15,B20,B21,B23)</f>
        <v>10509</v>
      </c>
    </row>
    <row r="26" spans="1:2" s="760" customFormat="1" ht="14.5" customHeight="1">
      <c r="A26" s="264" t="s">
        <v>82</v>
      </c>
      <c r="B26" s="265">
        <f>SUM(B8:B23)</f>
        <v>39817</v>
      </c>
    </row>
    <row r="27" spans="1:2" s="760" customFormat="1" ht="25" customHeight="1">
      <c r="A27" s="1249" t="s">
        <v>524</v>
      </c>
      <c r="B27" s="1249"/>
    </row>
    <row r="28" spans="1:2" s="760" customFormat="1" ht="35.15" customHeight="1">
      <c r="A28" s="1183" t="s">
        <v>672</v>
      </c>
      <c r="B28" s="1183"/>
    </row>
    <row r="29" spans="1:2" s="760" customFormat="1" ht="14.5" customHeight="1">
      <c r="A29" s="1246"/>
      <c r="B29" s="1246"/>
    </row>
    <row r="30" spans="1:2" s="760" customFormat="1" ht="44.15" customHeight="1">
      <c r="A30" s="1114" t="s">
        <v>673</v>
      </c>
      <c r="B30" s="1114"/>
    </row>
    <row r="31" spans="1:2" s="760" customFormat="1" ht="31" customHeight="1">
      <c r="A31" s="1247" t="s">
        <v>273</v>
      </c>
      <c r="B31" s="817" t="s">
        <v>318</v>
      </c>
    </row>
    <row r="32" spans="1:2" s="760" customFormat="1" ht="14.5" customHeight="1" thickBot="1">
      <c r="A32" s="1248"/>
      <c r="B32" s="818" t="s">
        <v>275</v>
      </c>
    </row>
    <row r="33" spans="1:2" s="760" customFormat="1" ht="14.5" customHeight="1">
      <c r="A33" s="254" t="s">
        <v>64</v>
      </c>
      <c r="B33" s="266">
        <v>4552</v>
      </c>
    </row>
    <row r="34" spans="1:2" s="760" customFormat="1" ht="14.5" customHeight="1">
      <c r="A34" s="256" t="s">
        <v>65</v>
      </c>
      <c r="B34" s="267">
        <v>3392</v>
      </c>
    </row>
    <row r="35" spans="1:2" s="760" customFormat="1" ht="14.5" customHeight="1">
      <c r="A35" s="258" t="s">
        <v>66</v>
      </c>
      <c r="B35" s="266">
        <v>3216</v>
      </c>
    </row>
    <row r="36" spans="1:2" s="760" customFormat="1" ht="14.5" customHeight="1">
      <c r="A36" s="256" t="s">
        <v>67</v>
      </c>
      <c r="B36" s="267">
        <v>1513</v>
      </c>
    </row>
    <row r="37" spans="1:2" s="760" customFormat="1" ht="14.5" customHeight="1">
      <c r="A37" s="258" t="s">
        <v>68</v>
      </c>
      <c r="B37" s="266">
        <v>390</v>
      </c>
    </row>
    <row r="38" spans="1:2" s="760" customFormat="1" ht="14.5" customHeight="1">
      <c r="A38" s="256" t="s">
        <v>69</v>
      </c>
      <c r="B38" s="267">
        <v>1012</v>
      </c>
    </row>
    <row r="39" spans="1:2" s="760" customFormat="1" ht="14.5" customHeight="1">
      <c r="A39" s="258" t="s">
        <v>70</v>
      </c>
      <c r="B39" s="266">
        <v>2558</v>
      </c>
    </row>
    <row r="40" spans="1:2" s="760" customFormat="1" ht="14.5" customHeight="1">
      <c r="A40" s="259" t="s">
        <v>71</v>
      </c>
      <c r="B40" s="267">
        <v>585</v>
      </c>
    </row>
    <row r="41" spans="1:2" s="760" customFormat="1" ht="14.5" customHeight="1">
      <c r="A41" s="258" t="s">
        <v>72</v>
      </c>
      <c r="B41" s="266">
        <v>2916</v>
      </c>
    </row>
    <row r="42" spans="1:2" s="760" customFormat="1" ht="14.5" customHeight="1">
      <c r="A42" s="259" t="s">
        <v>73</v>
      </c>
      <c r="B42" s="267">
        <v>6778</v>
      </c>
    </row>
    <row r="43" spans="1:2" s="760" customFormat="1" ht="14.5" customHeight="1">
      <c r="A43" s="258" t="s">
        <v>74</v>
      </c>
      <c r="B43" s="266">
        <v>1502</v>
      </c>
    </row>
    <row r="44" spans="1:2" s="760" customFormat="1" ht="14.5" customHeight="1">
      <c r="A44" s="256" t="s">
        <v>487</v>
      </c>
      <c r="B44" s="295" t="s">
        <v>328</v>
      </c>
    </row>
    <row r="45" spans="1:2" s="760" customFormat="1" ht="14.5" customHeight="1">
      <c r="A45" s="258" t="s">
        <v>76</v>
      </c>
      <c r="B45" s="266">
        <v>2566</v>
      </c>
    </row>
    <row r="46" spans="1:2" s="760" customFormat="1" ht="14.5" customHeight="1">
      <c r="A46" s="259" t="s">
        <v>77</v>
      </c>
      <c r="B46" s="267">
        <v>1170</v>
      </c>
    </row>
    <row r="47" spans="1:2" s="760" customFormat="1" ht="14.5" customHeight="1">
      <c r="A47" s="258" t="s">
        <v>78</v>
      </c>
      <c r="B47" s="266">
        <v>1434</v>
      </c>
    </row>
    <row r="48" spans="1:2" s="760" customFormat="1" ht="14.5" customHeight="1" thickBot="1">
      <c r="A48" s="256" t="s">
        <v>79</v>
      </c>
      <c r="B48" s="267">
        <v>845</v>
      </c>
    </row>
    <row r="49" spans="1:2" s="760" customFormat="1" ht="14.5" customHeight="1">
      <c r="A49" s="260" t="s">
        <v>80</v>
      </c>
      <c r="B49" s="261">
        <f>B51-B50</f>
        <v>24534</v>
      </c>
    </row>
    <row r="50" spans="1:2" s="760" customFormat="1" ht="14.5" customHeight="1">
      <c r="A50" s="262" t="s">
        <v>81</v>
      </c>
      <c r="B50" s="263">
        <f>SUM(B35,B36,B40,B45,B46,B48)</f>
        <v>9895</v>
      </c>
    </row>
    <row r="51" spans="1:2" s="760" customFormat="1" ht="14.5" customHeight="1">
      <c r="A51" s="264" t="s">
        <v>82</v>
      </c>
      <c r="B51" s="265">
        <f>SUM(B33:B48)</f>
        <v>34429</v>
      </c>
    </row>
    <row r="52" spans="1:2" s="760" customFormat="1" ht="14.5" customHeight="1">
      <c r="A52" s="1249" t="s">
        <v>674</v>
      </c>
      <c r="B52" s="1249"/>
    </row>
    <row r="53" spans="1:2" s="760" customFormat="1" ht="35.5" customHeight="1">
      <c r="A53" s="1183" t="s">
        <v>525</v>
      </c>
      <c r="B53" s="1183"/>
    </row>
    <row r="54" spans="1:2" ht="14.5" customHeight="1">
      <c r="A54" s="355"/>
    </row>
    <row r="55" spans="1:2" s="760" customFormat="1" ht="25" customHeight="1">
      <c r="A55" s="1245">
        <v>2023</v>
      </c>
      <c r="B55" s="1245"/>
    </row>
    <row r="56" spans="1:2" s="760" customFormat="1" ht="14.5" customHeight="1">
      <c r="A56" s="764"/>
      <c r="B56" s="764"/>
    </row>
    <row r="57" spans="1:2" s="760" customFormat="1" ht="43.5" customHeight="1">
      <c r="A57" s="1114" t="s">
        <v>675</v>
      </c>
      <c r="B57" s="1114"/>
    </row>
    <row r="58" spans="1:2" s="760" customFormat="1" ht="28.5" customHeight="1">
      <c r="A58" s="1247" t="s">
        <v>273</v>
      </c>
      <c r="B58" s="815" t="s">
        <v>317</v>
      </c>
    </row>
    <row r="59" spans="1:2" s="760" customFormat="1" ht="14.5" customHeight="1" thickBot="1">
      <c r="A59" s="1248"/>
      <c r="B59" s="816" t="s">
        <v>275</v>
      </c>
    </row>
    <row r="60" spans="1:2" s="760" customFormat="1" ht="14.5" customHeight="1">
      <c r="A60" s="254" t="s">
        <v>64</v>
      </c>
      <c r="B60" s="266">
        <v>5135</v>
      </c>
    </row>
    <row r="61" spans="1:2" s="760" customFormat="1" ht="14.5" customHeight="1">
      <c r="A61" s="256" t="s">
        <v>65</v>
      </c>
      <c r="B61" s="267">
        <v>4945</v>
      </c>
    </row>
    <row r="62" spans="1:2" s="760" customFormat="1" ht="14.5" customHeight="1">
      <c r="A62" s="258" t="s">
        <v>66</v>
      </c>
      <c r="B62" s="266">
        <v>3587</v>
      </c>
    </row>
    <row r="63" spans="1:2" s="760" customFormat="1" ht="14.5" customHeight="1">
      <c r="A63" s="256" t="s">
        <v>67</v>
      </c>
      <c r="B63" s="267">
        <v>1666</v>
      </c>
    </row>
    <row r="64" spans="1:2" s="760" customFormat="1" ht="14.5" customHeight="1">
      <c r="A64" s="258" t="s">
        <v>483</v>
      </c>
      <c r="B64" s="266">
        <v>443</v>
      </c>
    </row>
    <row r="65" spans="1:2" s="760" customFormat="1" ht="14.5" customHeight="1">
      <c r="A65" s="256" t="s">
        <v>69</v>
      </c>
      <c r="B65" s="267">
        <v>1037</v>
      </c>
    </row>
    <row r="66" spans="1:2" s="760" customFormat="1" ht="14.5" customHeight="1">
      <c r="A66" s="258" t="s">
        <v>70</v>
      </c>
      <c r="B66" s="266">
        <v>2928</v>
      </c>
    </row>
    <row r="67" spans="1:2" s="760" customFormat="1" ht="14.5" customHeight="1">
      <c r="A67" s="259" t="s">
        <v>71</v>
      </c>
      <c r="B67" s="267">
        <v>612</v>
      </c>
    </row>
    <row r="68" spans="1:2" s="760" customFormat="1" ht="14.5" customHeight="1">
      <c r="A68" s="258" t="s">
        <v>72</v>
      </c>
      <c r="B68" s="266">
        <v>3368</v>
      </c>
    </row>
    <row r="69" spans="1:2" s="760" customFormat="1" ht="14.5" customHeight="1">
      <c r="A69" s="259" t="s">
        <v>73</v>
      </c>
      <c r="B69" s="267">
        <v>8930</v>
      </c>
    </row>
    <row r="70" spans="1:2" s="760" customFormat="1" ht="14.5" customHeight="1">
      <c r="A70" s="258" t="s">
        <v>74</v>
      </c>
      <c r="B70" s="266">
        <v>2168</v>
      </c>
    </row>
    <row r="71" spans="1:2" s="760" customFormat="1" ht="14.5" customHeight="1">
      <c r="A71" s="256" t="s">
        <v>676</v>
      </c>
      <c r="B71" s="267">
        <v>501</v>
      </c>
    </row>
    <row r="72" spans="1:2" s="760" customFormat="1" ht="14.5" customHeight="1">
      <c r="A72" s="258" t="s">
        <v>76</v>
      </c>
      <c r="B72" s="266">
        <v>2886</v>
      </c>
    </row>
    <row r="73" spans="1:2" s="760" customFormat="1" ht="14.5" customHeight="1">
      <c r="A73" s="259" t="s">
        <v>77</v>
      </c>
      <c r="B73" s="267">
        <v>1287</v>
      </c>
    </row>
    <row r="74" spans="1:2" s="760" customFormat="1" ht="14.5" customHeight="1">
      <c r="A74" s="258" t="s">
        <v>78</v>
      </c>
      <c r="B74" s="266">
        <v>1410</v>
      </c>
    </row>
    <row r="75" spans="1:2" s="760" customFormat="1" ht="14.5" customHeight="1" thickBot="1">
      <c r="A75" s="256" t="s">
        <v>79</v>
      </c>
      <c r="B75" s="267">
        <v>1027</v>
      </c>
    </row>
    <row r="76" spans="1:2" s="760" customFormat="1" ht="14.5" customHeight="1">
      <c r="A76" s="260" t="s">
        <v>80</v>
      </c>
      <c r="B76" s="261">
        <v>30865</v>
      </c>
    </row>
    <row r="77" spans="1:2" s="760" customFormat="1" ht="14.5" customHeight="1">
      <c r="A77" s="262" t="s">
        <v>81</v>
      </c>
      <c r="B77" s="263">
        <v>11065</v>
      </c>
    </row>
    <row r="78" spans="1:2" s="760" customFormat="1" ht="14.5" customHeight="1">
      <c r="A78" s="264" t="s">
        <v>82</v>
      </c>
      <c r="B78" s="265">
        <v>41930</v>
      </c>
    </row>
    <row r="79" spans="1:2" s="760" customFormat="1" ht="23.5" customHeight="1">
      <c r="A79" s="1249" t="s">
        <v>524</v>
      </c>
      <c r="B79" s="1249"/>
    </row>
    <row r="80" spans="1:2" s="760" customFormat="1" ht="26.5" customHeight="1">
      <c r="A80" s="1183" t="s">
        <v>677</v>
      </c>
      <c r="B80" s="1183"/>
    </row>
    <row r="81" spans="1:2" s="760" customFormat="1" ht="35.15" customHeight="1">
      <c r="A81" s="1183" t="s">
        <v>525</v>
      </c>
      <c r="B81" s="1183"/>
    </row>
    <row r="82" spans="1:2" s="760" customFormat="1" ht="14.5" customHeight="1">
      <c r="A82" s="1246"/>
      <c r="B82" s="1246"/>
    </row>
    <row r="83" spans="1:2" s="760" customFormat="1" ht="42.65" customHeight="1">
      <c r="A83" s="1114" t="s">
        <v>678</v>
      </c>
      <c r="B83" s="1114"/>
    </row>
    <row r="84" spans="1:2" s="760" customFormat="1" ht="29.5" customHeight="1">
      <c r="A84" s="1247" t="s">
        <v>273</v>
      </c>
      <c r="B84" s="817" t="s">
        <v>318</v>
      </c>
    </row>
    <row r="85" spans="1:2" s="760" customFormat="1" ht="14.5" customHeight="1" thickBot="1">
      <c r="A85" s="1248"/>
      <c r="B85" s="818" t="s">
        <v>275</v>
      </c>
    </row>
    <row r="86" spans="1:2" s="760" customFormat="1" ht="14.5" customHeight="1">
      <c r="A86" s="254" t="s">
        <v>64</v>
      </c>
      <c r="B86" s="266">
        <v>4284</v>
      </c>
    </row>
    <row r="87" spans="1:2" s="760" customFormat="1" ht="14.5" customHeight="1">
      <c r="A87" s="256" t="s">
        <v>65</v>
      </c>
      <c r="B87" s="267">
        <v>3488</v>
      </c>
    </row>
    <row r="88" spans="1:2" s="760" customFormat="1" ht="14.5" customHeight="1">
      <c r="A88" s="258" t="s">
        <v>66</v>
      </c>
      <c r="B88" s="266">
        <v>2933</v>
      </c>
    </row>
    <row r="89" spans="1:2" s="760" customFormat="1" ht="14.5" customHeight="1">
      <c r="A89" s="256" t="s">
        <v>67</v>
      </c>
      <c r="B89" s="267">
        <v>1509</v>
      </c>
    </row>
    <row r="90" spans="1:2" s="760" customFormat="1" ht="14.5" customHeight="1">
      <c r="A90" s="258" t="s">
        <v>68</v>
      </c>
      <c r="B90" s="266">
        <v>372</v>
      </c>
    </row>
    <row r="91" spans="1:2" s="760" customFormat="1" ht="14.5" customHeight="1">
      <c r="A91" s="256" t="s">
        <v>69</v>
      </c>
      <c r="B91" s="267">
        <v>1109</v>
      </c>
    </row>
    <row r="92" spans="1:2" s="760" customFormat="1" ht="14.5" customHeight="1">
      <c r="A92" s="258" t="s">
        <v>70</v>
      </c>
      <c r="B92" s="266">
        <v>2662</v>
      </c>
    </row>
    <row r="93" spans="1:2" s="760" customFormat="1" ht="14.5" customHeight="1">
      <c r="A93" s="259" t="s">
        <v>71</v>
      </c>
      <c r="B93" s="267">
        <v>644</v>
      </c>
    </row>
    <row r="94" spans="1:2" s="760" customFormat="1" ht="14.5" customHeight="1">
      <c r="A94" s="258" t="s">
        <v>72</v>
      </c>
      <c r="B94" s="266">
        <v>2931</v>
      </c>
    </row>
    <row r="95" spans="1:2" s="760" customFormat="1" ht="14.5" customHeight="1">
      <c r="A95" s="259" t="s">
        <v>73</v>
      </c>
      <c r="B95" s="267">
        <v>6454</v>
      </c>
    </row>
    <row r="96" spans="1:2" s="760" customFormat="1" ht="14.5" customHeight="1">
      <c r="A96" s="258" t="s">
        <v>74</v>
      </c>
      <c r="B96" s="266">
        <v>1400</v>
      </c>
    </row>
    <row r="97" spans="1:2" s="760" customFormat="1" ht="14.5" customHeight="1">
      <c r="A97" s="256" t="s">
        <v>487</v>
      </c>
      <c r="B97" s="267">
        <v>347</v>
      </c>
    </row>
    <row r="98" spans="1:2" s="760" customFormat="1" ht="14.5" customHeight="1">
      <c r="A98" s="258" t="s">
        <v>76</v>
      </c>
      <c r="B98" s="266">
        <v>2236</v>
      </c>
    </row>
    <row r="99" spans="1:2" s="760" customFormat="1" ht="14.5" customHeight="1">
      <c r="A99" s="259" t="s">
        <v>77</v>
      </c>
      <c r="B99" s="267">
        <v>1125</v>
      </c>
    </row>
    <row r="100" spans="1:2" s="760" customFormat="1" ht="14.5" customHeight="1">
      <c r="A100" s="258" t="s">
        <v>78</v>
      </c>
      <c r="B100" s="266">
        <v>1263</v>
      </c>
    </row>
    <row r="101" spans="1:2" s="760" customFormat="1" ht="14.5" customHeight="1" thickBot="1">
      <c r="A101" s="256" t="s">
        <v>79</v>
      </c>
      <c r="B101" s="267">
        <v>754</v>
      </c>
    </row>
    <row r="102" spans="1:2" s="760" customFormat="1" ht="14.5" customHeight="1">
      <c r="A102" s="260" t="s">
        <v>80</v>
      </c>
      <c r="B102" s="261">
        <v>24310</v>
      </c>
    </row>
    <row r="103" spans="1:2" s="760" customFormat="1" ht="14.5" customHeight="1">
      <c r="A103" s="262" t="s">
        <v>81</v>
      </c>
      <c r="B103" s="263">
        <v>9201</v>
      </c>
    </row>
    <row r="104" spans="1:2" s="760" customFormat="1" ht="14.5" customHeight="1">
      <c r="A104" s="264" t="s">
        <v>82</v>
      </c>
      <c r="B104" s="265">
        <v>33511</v>
      </c>
    </row>
    <row r="105" spans="1:2" s="760" customFormat="1" ht="27" customHeight="1">
      <c r="A105" s="1249" t="s">
        <v>679</v>
      </c>
      <c r="B105" s="1249"/>
    </row>
    <row r="106" spans="1:2" s="760" customFormat="1" ht="37" customHeight="1">
      <c r="A106" s="1183" t="s">
        <v>526</v>
      </c>
      <c r="B106" s="1183"/>
    </row>
    <row r="107" spans="1:2" s="760" customFormat="1" ht="14.5" customHeight="1">
      <c r="A107" s="749"/>
      <c r="B107" s="749"/>
    </row>
    <row r="108" spans="1:2" ht="25" customHeight="1">
      <c r="A108" s="1245">
        <v>2022</v>
      </c>
      <c r="B108" s="1245"/>
    </row>
    <row r="110" spans="1:2" ht="43.5" customHeight="1">
      <c r="A110" s="1114" t="s">
        <v>680</v>
      </c>
      <c r="B110" s="1114"/>
    </row>
    <row r="111" spans="1:2" ht="29.5" customHeight="1">
      <c r="A111" s="1243" t="s">
        <v>273</v>
      </c>
      <c r="B111" s="586" t="s">
        <v>317</v>
      </c>
    </row>
    <row r="112" spans="1:2" ht="14.5" customHeight="1" thickBot="1">
      <c r="A112" s="1244"/>
      <c r="B112" s="585" t="s">
        <v>275</v>
      </c>
    </row>
    <row r="113" spans="1:2" ht="14.5" customHeight="1">
      <c r="A113" s="254" t="s">
        <v>64</v>
      </c>
      <c r="B113" s="266">
        <v>5547</v>
      </c>
    </row>
    <row r="114" spans="1:2" ht="14.5" customHeight="1">
      <c r="A114" s="256" t="s">
        <v>65</v>
      </c>
      <c r="B114" s="267">
        <v>4203</v>
      </c>
    </row>
    <row r="115" spans="1:2" ht="14.5" customHeight="1">
      <c r="A115" s="258" t="s">
        <v>66</v>
      </c>
      <c r="B115" s="266">
        <v>3960</v>
      </c>
    </row>
    <row r="116" spans="1:2" ht="14.5" customHeight="1">
      <c r="A116" s="256" t="s">
        <v>67</v>
      </c>
      <c r="B116" s="267">
        <v>1745</v>
      </c>
    </row>
    <row r="117" spans="1:2" ht="14.5" customHeight="1">
      <c r="A117" s="258" t="s">
        <v>483</v>
      </c>
      <c r="B117" s="266">
        <v>378</v>
      </c>
    </row>
    <row r="118" spans="1:2" ht="14.5" customHeight="1">
      <c r="A118" s="256" t="s">
        <v>69</v>
      </c>
      <c r="B118" s="267">
        <v>1243</v>
      </c>
    </row>
    <row r="119" spans="1:2" ht="14.5" customHeight="1">
      <c r="A119" s="258" t="s">
        <v>70</v>
      </c>
      <c r="B119" s="266">
        <v>2874</v>
      </c>
    </row>
    <row r="120" spans="1:2" ht="14.5" customHeight="1">
      <c r="A120" s="259" t="s">
        <v>71</v>
      </c>
      <c r="B120" s="267">
        <v>692</v>
      </c>
    </row>
    <row r="121" spans="1:2" ht="14.5" customHeight="1">
      <c r="A121" s="258" t="s">
        <v>72</v>
      </c>
      <c r="B121" s="266">
        <v>3228</v>
      </c>
    </row>
    <row r="122" spans="1:2" ht="14.5" customHeight="1">
      <c r="A122" s="259" t="s">
        <v>73</v>
      </c>
      <c r="B122" s="267">
        <v>9561</v>
      </c>
    </row>
    <row r="123" spans="1:2" ht="14.5" customHeight="1">
      <c r="A123" s="258" t="s">
        <v>74</v>
      </c>
      <c r="B123" s="266">
        <v>2225</v>
      </c>
    </row>
    <row r="124" spans="1:2" ht="14.5" customHeight="1">
      <c r="A124" s="256" t="s">
        <v>75</v>
      </c>
      <c r="B124" s="267">
        <v>501</v>
      </c>
    </row>
    <row r="125" spans="1:2" ht="14.5" customHeight="1">
      <c r="A125" s="258" t="s">
        <v>76</v>
      </c>
      <c r="B125" s="266">
        <v>3524</v>
      </c>
    </row>
    <row r="126" spans="1:2" ht="14.5" customHeight="1">
      <c r="A126" s="259" t="s">
        <v>77</v>
      </c>
      <c r="B126" s="267">
        <v>1401</v>
      </c>
    </row>
    <row r="127" spans="1:2" ht="14.5" customHeight="1">
      <c r="A127" s="258" t="s">
        <v>78</v>
      </c>
      <c r="B127" s="266">
        <v>1479</v>
      </c>
    </row>
    <row r="128" spans="1:2" ht="14.5" customHeight="1" thickBot="1">
      <c r="A128" s="256" t="s">
        <v>79</v>
      </c>
      <c r="B128" s="267">
        <v>1140</v>
      </c>
    </row>
    <row r="129" spans="1:2" ht="14.5" customHeight="1">
      <c r="A129" s="260" t="s">
        <v>80</v>
      </c>
      <c r="B129" s="261">
        <f>B113+B114+B117+B118+B119+B121+B122+B123+B124+B127</f>
        <v>31239</v>
      </c>
    </row>
    <row r="130" spans="1:2" ht="14.5" customHeight="1">
      <c r="A130" s="262" t="s">
        <v>81</v>
      </c>
      <c r="B130" s="263">
        <f>B115+B116+B120+B125+B126+B128</f>
        <v>12462</v>
      </c>
    </row>
    <row r="131" spans="1:2" ht="14.5" customHeight="1">
      <c r="A131" s="264" t="s">
        <v>82</v>
      </c>
      <c r="B131" s="265">
        <v>43701</v>
      </c>
    </row>
    <row r="132" spans="1:2" ht="28" customHeight="1">
      <c r="A132" s="1249" t="s">
        <v>524</v>
      </c>
      <c r="B132" s="1249"/>
    </row>
    <row r="133" spans="1:2" ht="36" customHeight="1">
      <c r="A133" s="1183" t="s">
        <v>525</v>
      </c>
      <c r="B133" s="1183"/>
    </row>
    <row r="135" spans="1:2" ht="42.65" customHeight="1">
      <c r="A135" s="1114" t="s">
        <v>681</v>
      </c>
      <c r="B135" s="1114"/>
    </row>
    <row r="136" spans="1:2" ht="28.5" customHeight="1">
      <c r="A136" s="1243" t="s">
        <v>273</v>
      </c>
      <c r="B136" s="586" t="s">
        <v>318</v>
      </c>
    </row>
    <row r="137" spans="1:2" ht="14.5" customHeight="1" thickBot="1">
      <c r="A137" s="1244"/>
      <c r="B137" s="585" t="s">
        <v>275</v>
      </c>
    </row>
    <row r="138" spans="1:2" ht="14.5" customHeight="1">
      <c r="A138" s="254" t="s">
        <v>64</v>
      </c>
      <c r="B138" s="255">
        <v>4007</v>
      </c>
    </row>
    <row r="139" spans="1:2" ht="14.5" customHeight="1">
      <c r="A139" s="256" t="s">
        <v>65</v>
      </c>
      <c r="B139" s="257">
        <v>3361</v>
      </c>
    </row>
    <row r="140" spans="1:2" ht="14.5" customHeight="1">
      <c r="A140" s="258" t="s">
        <v>66</v>
      </c>
      <c r="B140" s="255">
        <v>2902</v>
      </c>
    </row>
    <row r="141" spans="1:2" ht="14.5" customHeight="1">
      <c r="A141" s="256" t="s">
        <v>67</v>
      </c>
      <c r="B141" s="257">
        <v>1554</v>
      </c>
    </row>
    <row r="142" spans="1:2" ht="14.5" customHeight="1">
      <c r="A142" s="258" t="s">
        <v>68</v>
      </c>
      <c r="B142" s="255">
        <v>371</v>
      </c>
    </row>
    <row r="143" spans="1:2" ht="14.5" customHeight="1">
      <c r="A143" s="256" t="s">
        <v>69</v>
      </c>
      <c r="B143" s="257">
        <v>1061</v>
      </c>
    </row>
    <row r="144" spans="1:2" ht="14.5" customHeight="1">
      <c r="A144" s="258" t="s">
        <v>70</v>
      </c>
      <c r="B144" s="255">
        <v>2243</v>
      </c>
    </row>
    <row r="145" spans="1:2" ht="14.5" customHeight="1">
      <c r="A145" s="259" t="s">
        <v>71</v>
      </c>
      <c r="B145" s="257">
        <v>711</v>
      </c>
    </row>
    <row r="146" spans="1:2" ht="14.5" customHeight="1">
      <c r="A146" s="258" t="s">
        <v>72</v>
      </c>
      <c r="B146" s="255">
        <v>2574</v>
      </c>
    </row>
    <row r="147" spans="1:2" ht="14.5" customHeight="1">
      <c r="A147" s="259" t="s">
        <v>73</v>
      </c>
      <c r="B147" s="257">
        <v>6557</v>
      </c>
    </row>
    <row r="148" spans="1:2" ht="14.5" customHeight="1">
      <c r="A148" s="258" t="s">
        <v>74</v>
      </c>
      <c r="B148" s="255">
        <v>1418</v>
      </c>
    </row>
    <row r="149" spans="1:2" ht="14.5" customHeight="1">
      <c r="A149" s="256" t="s">
        <v>75</v>
      </c>
      <c r="B149" s="257">
        <v>373</v>
      </c>
    </row>
    <row r="150" spans="1:2" ht="14.5" customHeight="1">
      <c r="A150" s="258" t="s">
        <v>76</v>
      </c>
      <c r="B150" s="255">
        <v>2011</v>
      </c>
    </row>
    <row r="151" spans="1:2" ht="14.5" customHeight="1">
      <c r="A151" s="259" t="s">
        <v>77</v>
      </c>
      <c r="B151" s="257">
        <v>1032</v>
      </c>
    </row>
    <row r="152" spans="1:2" ht="14.5" customHeight="1">
      <c r="A152" s="258" t="s">
        <v>78</v>
      </c>
      <c r="B152" s="255">
        <v>1179</v>
      </c>
    </row>
    <row r="153" spans="1:2" ht="14.5" customHeight="1" thickBot="1">
      <c r="A153" s="256" t="s">
        <v>79</v>
      </c>
      <c r="B153" s="257">
        <v>761</v>
      </c>
    </row>
    <row r="154" spans="1:2" ht="14.5" customHeight="1">
      <c r="A154" s="260" t="s">
        <v>80</v>
      </c>
      <c r="B154" s="261">
        <f>B138+B139+B142+B143+B144+B146+B147+B148+B149+B152</f>
        <v>23144</v>
      </c>
    </row>
    <row r="155" spans="1:2" ht="14.5" customHeight="1">
      <c r="A155" s="262" t="s">
        <v>81</v>
      </c>
      <c r="B155" s="263">
        <f>B140+B141+B145+B150+B151+B153</f>
        <v>8971</v>
      </c>
    </row>
    <row r="156" spans="1:2" ht="14.5" customHeight="1">
      <c r="A156" s="264" t="s">
        <v>82</v>
      </c>
      <c r="B156" s="265">
        <v>32115</v>
      </c>
    </row>
    <row r="157" spans="1:2" ht="37" customHeight="1">
      <c r="A157" s="1183" t="s">
        <v>526</v>
      </c>
      <c r="B157" s="1183"/>
    </row>
    <row r="159" spans="1:2" ht="25" customHeight="1">
      <c r="A159" s="1245">
        <v>2021</v>
      </c>
      <c r="B159" s="1245"/>
    </row>
    <row r="160" spans="1:2" ht="14.5" customHeight="1">
      <c r="A160" s="119"/>
    </row>
    <row r="161" spans="1:2" ht="44.15" customHeight="1">
      <c r="A161" s="1114" t="s">
        <v>682</v>
      </c>
      <c r="B161" s="1114"/>
    </row>
    <row r="162" spans="1:2" ht="29.15" customHeight="1">
      <c r="A162" s="1243" t="s">
        <v>273</v>
      </c>
      <c r="B162" s="586" t="s">
        <v>317</v>
      </c>
    </row>
    <row r="163" spans="1:2" ht="14.5" customHeight="1" thickBot="1">
      <c r="A163" s="1244"/>
      <c r="B163" s="585" t="s">
        <v>275</v>
      </c>
    </row>
    <row r="164" spans="1:2" ht="14.5" customHeight="1">
      <c r="A164" s="254" t="s">
        <v>64</v>
      </c>
      <c r="B164" s="266">
        <v>5425</v>
      </c>
    </row>
    <row r="165" spans="1:2" ht="14.5" customHeight="1">
      <c r="A165" s="256" t="s">
        <v>65</v>
      </c>
      <c r="B165" s="267">
        <v>3797</v>
      </c>
    </row>
    <row r="166" spans="1:2" ht="14.5" customHeight="1">
      <c r="A166" s="258" t="s">
        <v>66</v>
      </c>
      <c r="B166" s="266">
        <v>3674</v>
      </c>
    </row>
    <row r="167" spans="1:2" ht="14.5" customHeight="1">
      <c r="A167" s="256" t="s">
        <v>67</v>
      </c>
      <c r="B167" s="267">
        <v>1852</v>
      </c>
    </row>
    <row r="168" spans="1:2" ht="14.5" customHeight="1">
      <c r="A168" s="258" t="s">
        <v>483</v>
      </c>
      <c r="B168" s="266">
        <v>420</v>
      </c>
    </row>
    <row r="169" spans="1:2" ht="14.5" customHeight="1">
      <c r="A169" s="256" t="s">
        <v>69</v>
      </c>
      <c r="B169" s="267">
        <v>1196</v>
      </c>
    </row>
    <row r="170" spans="1:2" ht="14.5" customHeight="1">
      <c r="A170" s="258" t="s">
        <v>70</v>
      </c>
      <c r="B170" s="266">
        <v>2915</v>
      </c>
    </row>
    <row r="171" spans="1:2" ht="14.5" customHeight="1">
      <c r="A171" s="259" t="s">
        <v>71</v>
      </c>
      <c r="B171" s="267">
        <v>699</v>
      </c>
    </row>
    <row r="172" spans="1:2" ht="14.5" customHeight="1">
      <c r="A172" s="258" t="s">
        <v>72</v>
      </c>
      <c r="B172" s="266">
        <v>3417</v>
      </c>
    </row>
    <row r="173" spans="1:2" ht="14.5" customHeight="1">
      <c r="A173" s="259" t="s">
        <v>73</v>
      </c>
      <c r="B173" s="267">
        <v>8976</v>
      </c>
    </row>
    <row r="174" spans="1:2" ht="14.5" customHeight="1">
      <c r="A174" s="258" t="s">
        <v>74</v>
      </c>
      <c r="B174" s="266">
        <v>1986</v>
      </c>
    </row>
    <row r="175" spans="1:2" ht="14.5" customHeight="1">
      <c r="A175" s="256" t="s">
        <v>75</v>
      </c>
      <c r="B175" s="267">
        <v>587</v>
      </c>
    </row>
    <row r="176" spans="1:2" ht="14.5" customHeight="1">
      <c r="A176" s="258" t="s">
        <v>76</v>
      </c>
      <c r="B176" s="266">
        <v>3668</v>
      </c>
    </row>
    <row r="177" spans="1:2" ht="14.5" customHeight="1">
      <c r="A177" s="259" t="s">
        <v>77</v>
      </c>
      <c r="B177" s="267">
        <v>1431</v>
      </c>
    </row>
    <row r="178" spans="1:2" ht="14.5" customHeight="1">
      <c r="A178" s="258" t="s">
        <v>78</v>
      </c>
      <c r="B178" s="266">
        <v>1410</v>
      </c>
    </row>
    <row r="179" spans="1:2" ht="14.5" customHeight="1" thickBot="1">
      <c r="A179" s="256" t="s">
        <v>79</v>
      </c>
      <c r="B179" s="267">
        <v>1156</v>
      </c>
    </row>
    <row r="180" spans="1:2" ht="14.5" customHeight="1">
      <c r="A180" s="260" t="s">
        <v>80</v>
      </c>
      <c r="B180" s="261">
        <v>30129</v>
      </c>
    </row>
    <row r="181" spans="1:2" ht="14.5" customHeight="1">
      <c r="A181" s="262" t="s">
        <v>81</v>
      </c>
      <c r="B181" s="263">
        <v>12480</v>
      </c>
    </row>
    <row r="182" spans="1:2" ht="14.5" customHeight="1">
      <c r="A182" s="264" t="s">
        <v>82</v>
      </c>
      <c r="B182" s="265">
        <v>42609</v>
      </c>
    </row>
    <row r="183" spans="1:2" ht="29.15" customHeight="1">
      <c r="A183" s="1183" t="s">
        <v>527</v>
      </c>
      <c r="B183" s="1183"/>
    </row>
    <row r="184" spans="1:2" ht="38.15" customHeight="1">
      <c r="A184" s="1183" t="s">
        <v>526</v>
      </c>
      <c r="B184" s="1183"/>
    </row>
    <row r="186" spans="1:2" ht="42.65" customHeight="1">
      <c r="A186" s="1114" t="s">
        <v>683</v>
      </c>
      <c r="B186" s="1114"/>
    </row>
    <row r="187" spans="1:2" ht="29.15" customHeight="1">
      <c r="A187" s="1243" t="s">
        <v>273</v>
      </c>
      <c r="B187" s="586" t="s">
        <v>318</v>
      </c>
    </row>
    <row r="188" spans="1:2" ht="14.5" customHeight="1" thickBot="1">
      <c r="A188" s="1244"/>
      <c r="B188" s="585" t="s">
        <v>275</v>
      </c>
    </row>
    <row r="189" spans="1:2" ht="14.5" customHeight="1">
      <c r="A189" s="254" t="s">
        <v>64</v>
      </c>
      <c r="B189" s="255">
        <v>4053</v>
      </c>
    </row>
    <row r="190" spans="1:2" ht="14.5" customHeight="1">
      <c r="A190" s="256" t="s">
        <v>65</v>
      </c>
      <c r="B190" s="257">
        <v>3331</v>
      </c>
    </row>
    <row r="191" spans="1:2" ht="14.5" customHeight="1">
      <c r="A191" s="258" t="s">
        <v>66</v>
      </c>
      <c r="B191" s="255">
        <v>2846</v>
      </c>
    </row>
    <row r="192" spans="1:2" ht="14.5" customHeight="1">
      <c r="A192" s="256" t="s">
        <v>67</v>
      </c>
      <c r="B192" s="257">
        <v>1507</v>
      </c>
    </row>
    <row r="193" spans="1:2" ht="14.5" customHeight="1">
      <c r="A193" s="258" t="s">
        <v>68</v>
      </c>
      <c r="B193" s="255">
        <v>302</v>
      </c>
    </row>
    <row r="194" spans="1:2" ht="14.5" customHeight="1">
      <c r="A194" s="256" t="s">
        <v>69</v>
      </c>
      <c r="B194" s="257">
        <v>1153</v>
      </c>
    </row>
    <row r="195" spans="1:2" ht="14.5" customHeight="1">
      <c r="A195" s="258" t="s">
        <v>70</v>
      </c>
      <c r="B195" s="255">
        <v>2485</v>
      </c>
    </row>
    <row r="196" spans="1:2" ht="14.5" customHeight="1">
      <c r="A196" s="259" t="s">
        <v>71</v>
      </c>
      <c r="B196" s="257">
        <v>645</v>
      </c>
    </row>
    <row r="197" spans="1:2" ht="14.5" customHeight="1">
      <c r="A197" s="258" t="s">
        <v>72</v>
      </c>
      <c r="B197" s="255">
        <v>2693</v>
      </c>
    </row>
    <row r="198" spans="1:2" ht="14.5" customHeight="1">
      <c r="A198" s="259" t="s">
        <v>73</v>
      </c>
      <c r="B198" s="257">
        <v>6235</v>
      </c>
    </row>
    <row r="199" spans="1:2" ht="14.5" customHeight="1">
      <c r="A199" s="258" t="s">
        <v>74</v>
      </c>
      <c r="B199" s="255">
        <v>1635</v>
      </c>
    </row>
    <row r="200" spans="1:2" ht="14.5" customHeight="1">
      <c r="A200" s="256" t="s">
        <v>75</v>
      </c>
      <c r="B200" s="257">
        <v>373</v>
      </c>
    </row>
    <row r="201" spans="1:2" ht="14.5" customHeight="1">
      <c r="A201" s="258" t="s">
        <v>76</v>
      </c>
      <c r="B201" s="255">
        <v>1976</v>
      </c>
    </row>
    <row r="202" spans="1:2" ht="14.5" customHeight="1">
      <c r="A202" s="259" t="s">
        <v>77</v>
      </c>
      <c r="B202" s="257">
        <v>1032</v>
      </c>
    </row>
    <row r="203" spans="1:2" ht="14.5" customHeight="1">
      <c r="A203" s="258" t="s">
        <v>78</v>
      </c>
      <c r="B203" s="255">
        <v>1074</v>
      </c>
    </row>
    <row r="204" spans="1:2" ht="14.5" customHeight="1" thickBot="1">
      <c r="A204" s="256" t="s">
        <v>79</v>
      </c>
      <c r="B204" s="257">
        <v>745</v>
      </c>
    </row>
    <row r="205" spans="1:2" ht="14.5" customHeight="1">
      <c r="A205" s="260" t="s">
        <v>80</v>
      </c>
      <c r="B205" s="261">
        <f>SUM(B189:B190,B193,B194,B195,B197,B198,B199,B200,B203)</f>
        <v>23334</v>
      </c>
    </row>
    <row r="206" spans="1:2" ht="14.5" customHeight="1">
      <c r="A206" s="262" t="s">
        <v>81</v>
      </c>
      <c r="B206" s="263">
        <f>SUM(B191,B196,B201:B202,B204,B192)</f>
        <v>8751</v>
      </c>
    </row>
    <row r="207" spans="1:2" ht="14.5" customHeight="1">
      <c r="A207" s="264" t="s">
        <v>82</v>
      </c>
      <c r="B207" s="265">
        <f>SUM(B189:B204)</f>
        <v>32085</v>
      </c>
    </row>
    <row r="208" spans="1:2" ht="37.5" customHeight="1">
      <c r="A208" s="1183" t="s">
        <v>528</v>
      </c>
      <c r="B208" s="1183"/>
    </row>
    <row r="210" spans="1:2" ht="25" customHeight="1">
      <c r="A210" s="1245">
        <v>2020</v>
      </c>
      <c r="B210" s="1245"/>
    </row>
    <row r="211" spans="1:2" ht="14.5" customHeight="1">
      <c r="A211" s="119"/>
    </row>
    <row r="212" spans="1:2" ht="48.65" customHeight="1">
      <c r="A212" s="1114" t="s">
        <v>684</v>
      </c>
      <c r="B212" s="1114"/>
    </row>
    <row r="213" spans="1:2" ht="28.5" customHeight="1">
      <c r="A213" s="1243" t="s">
        <v>273</v>
      </c>
      <c r="B213" s="586" t="s">
        <v>317</v>
      </c>
    </row>
    <row r="214" spans="1:2" ht="14.5" customHeight="1" thickBot="1">
      <c r="A214" s="1244"/>
      <c r="B214" s="585" t="s">
        <v>275</v>
      </c>
    </row>
    <row r="215" spans="1:2" ht="14.5" customHeight="1">
      <c r="A215" s="254" t="s">
        <v>64</v>
      </c>
      <c r="B215" s="266">
        <v>5204</v>
      </c>
    </row>
    <row r="216" spans="1:2" ht="14.5" customHeight="1">
      <c r="A216" s="256" t="s">
        <v>65</v>
      </c>
      <c r="B216" s="267">
        <v>3690</v>
      </c>
    </row>
    <row r="217" spans="1:2" ht="14.5" customHeight="1">
      <c r="A217" s="258" t="s">
        <v>66</v>
      </c>
      <c r="B217" s="266">
        <v>3873</v>
      </c>
    </row>
    <row r="218" spans="1:2" ht="14.5" customHeight="1">
      <c r="A218" s="256" t="s">
        <v>67</v>
      </c>
      <c r="B218" s="267">
        <v>1836</v>
      </c>
    </row>
    <row r="219" spans="1:2" ht="14.5" customHeight="1">
      <c r="A219" s="258" t="s">
        <v>483</v>
      </c>
      <c r="B219" s="266">
        <v>333</v>
      </c>
    </row>
    <row r="220" spans="1:2" ht="14.5" customHeight="1">
      <c r="A220" s="256" t="s">
        <v>69</v>
      </c>
      <c r="B220" s="267">
        <v>1174</v>
      </c>
    </row>
    <row r="221" spans="1:2" ht="14.5" customHeight="1">
      <c r="A221" s="258" t="s">
        <v>70</v>
      </c>
      <c r="B221" s="266">
        <v>2842</v>
      </c>
    </row>
    <row r="222" spans="1:2" ht="14.5" customHeight="1">
      <c r="A222" s="259" t="s">
        <v>71</v>
      </c>
      <c r="B222" s="267">
        <v>687</v>
      </c>
    </row>
    <row r="223" spans="1:2" ht="14.5" customHeight="1">
      <c r="A223" s="258" t="s">
        <v>72</v>
      </c>
      <c r="B223" s="266">
        <v>2978</v>
      </c>
    </row>
    <row r="224" spans="1:2" ht="14.5" customHeight="1">
      <c r="A224" s="259" t="s">
        <v>73</v>
      </c>
      <c r="B224" s="267">
        <v>9093</v>
      </c>
    </row>
    <row r="225" spans="1:2" ht="14.5" customHeight="1">
      <c r="A225" s="258" t="s">
        <v>74</v>
      </c>
      <c r="B225" s="266">
        <v>1972</v>
      </c>
    </row>
    <row r="226" spans="1:2" ht="14.5" customHeight="1">
      <c r="A226" s="256" t="s">
        <v>75</v>
      </c>
      <c r="B226" s="267">
        <v>433</v>
      </c>
    </row>
    <row r="227" spans="1:2" ht="14.5" customHeight="1">
      <c r="A227" s="258" t="s">
        <v>76</v>
      </c>
      <c r="B227" s="266">
        <v>3473</v>
      </c>
    </row>
    <row r="228" spans="1:2" ht="14.5" customHeight="1">
      <c r="A228" s="259" t="s">
        <v>77</v>
      </c>
      <c r="B228" s="267">
        <v>1338</v>
      </c>
    </row>
    <row r="229" spans="1:2" ht="14.5" customHeight="1">
      <c r="A229" s="258" t="s">
        <v>78</v>
      </c>
      <c r="B229" s="266">
        <v>1570</v>
      </c>
    </row>
    <row r="230" spans="1:2" ht="14.5" customHeight="1" thickBot="1">
      <c r="A230" s="256" t="s">
        <v>79</v>
      </c>
      <c r="B230" s="267">
        <v>987</v>
      </c>
    </row>
    <row r="231" spans="1:2" ht="14.5" customHeight="1">
      <c r="A231" s="260" t="s">
        <v>80</v>
      </c>
      <c r="B231" s="261">
        <f>SUM(B215:B216,B219,B220,B221,B223,B224,B225,B226,B229)</f>
        <v>29289</v>
      </c>
    </row>
    <row r="232" spans="1:2" ht="14.5" customHeight="1">
      <c r="A232" s="262" t="s">
        <v>81</v>
      </c>
      <c r="B232" s="263">
        <f>SUM(B217:B218,B222,B227:B228,B230)</f>
        <v>12194</v>
      </c>
    </row>
    <row r="233" spans="1:2" ht="14.5" customHeight="1">
      <c r="A233" s="264" t="s">
        <v>82</v>
      </c>
      <c r="B233" s="265">
        <f>SUM(B231:B232)</f>
        <v>41483</v>
      </c>
    </row>
    <row r="234" spans="1:2" ht="27.65" customHeight="1">
      <c r="A234" s="1183" t="s">
        <v>527</v>
      </c>
      <c r="B234" s="1183"/>
    </row>
    <row r="235" spans="1:2" ht="38.15" customHeight="1">
      <c r="A235" s="1183" t="s">
        <v>528</v>
      </c>
      <c r="B235" s="1183"/>
    </row>
    <row r="237" spans="1:2" ht="44.15" customHeight="1">
      <c r="A237" s="1114" t="s">
        <v>685</v>
      </c>
      <c r="B237" s="1114"/>
    </row>
    <row r="238" spans="1:2" ht="29.5" customHeight="1">
      <c r="A238" s="1243" t="s">
        <v>273</v>
      </c>
      <c r="B238" s="586" t="s">
        <v>318</v>
      </c>
    </row>
    <row r="239" spans="1:2" ht="14.5" customHeight="1" thickBot="1">
      <c r="A239" s="1244"/>
      <c r="B239" s="585" t="s">
        <v>275</v>
      </c>
    </row>
    <row r="240" spans="1:2" ht="14.5" customHeight="1">
      <c r="A240" s="254" t="s">
        <v>64</v>
      </c>
      <c r="B240" s="255">
        <v>3805</v>
      </c>
    </row>
    <row r="241" spans="1:2" ht="14.5" customHeight="1">
      <c r="A241" s="256" t="s">
        <v>65</v>
      </c>
      <c r="B241" s="257">
        <v>3269</v>
      </c>
    </row>
    <row r="242" spans="1:2" ht="14.5" customHeight="1">
      <c r="A242" s="258" t="s">
        <v>66</v>
      </c>
      <c r="B242" s="255">
        <v>2664</v>
      </c>
    </row>
    <row r="243" spans="1:2" ht="14.5" customHeight="1">
      <c r="A243" s="256" t="s">
        <v>67</v>
      </c>
      <c r="B243" s="257">
        <v>1445</v>
      </c>
    </row>
    <row r="244" spans="1:2" ht="14.5" customHeight="1">
      <c r="A244" s="258" t="s">
        <v>68</v>
      </c>
      <c r="B244" s="255">
        <v>250</v>
      </c>
    </row>
    <row r="245" spans="1:2" ht="14.5" customHeight="1">
      <c r="A245" s="256" t="s">
        <v>69</v>
      </c>
      <c r="B245" s="257">
        <v>1044</v>
      </c>
    </row>
    <row r="246" spans="1:2" ht="14.5" customHeight="1">
      <c r="A246" s="258" t="s">
        <v>70</v>
      </c>
      <c r="B246" s="255">
        <v>2465</v>
      </c>
    </row>
    <row r="247" spans="1:2" ht="14.5" customHeight="1">
      <c r="A247" s="259" t="s">
        <v>71</v>
      </c>
      <c r="B247" s="257">
        <v>640</v>
      </c>
    </row>
    <row r="248" spans="1:2" ht="14.5" customHeight="1">
      <c r="A248" s="258" t="s">
        <v>72</v>
      </c>
      <c r="B248" s="255">
        <v>2555</v>
      </c>
    </row>
    <row r="249" spans="1:2" ht="14.5" customHeight="1">
      <c r="A249" s="259" t="s">
        <v>73</v>
      </c>
      <c r="B249" s="257">
        <v>6305</v>
      </c>
    </row>
    <row r="250" spans="1:2" ht="14.5" customHeight="1">
      <c r="A250" s="258" t="s">
        <v>74</v>
      </c>
      <c r="B250" s="255">
        <v>1564</v>
      </c>
    </row>
    <row r="251" spans="1:2" ht="14.5" customHeight="1">
      <c r="A251" s="256" t="s">
        <v>75</v>
      </c>
      <c r="B251" s="257">
        <v>351</v>
      </c>
    </row>
    <row r="252" spans="1:2" ht="14.5" customHeight="1">
      <c r="A252" s="258" t="s">
        <v>76</v>
      </c>
      <c r="B252" s="255">
        <v>1988</v>
      </c>
    </row>
    <row r="253" spans="1:2" ht="14.5" customHeight="1">
      <c r="A253" s="259" t="s">
        <v>77</v>
      </c>
      <c r="B253" s="257">
        <v>1047</v>
      </c>
    </row>
    <row r="254" spans="1:2" ht="14.5" customHeight="1">
      <c r="A254" s="258" t="s">
        <v>78</v>
      </c>
      <c r="B254" s="255">
        <v>1036</v>
      </c>
    </row>
    <row r="255" spans="1:2" ht="14.5" customHeight="1" thickBot="1">
      <c r="A255" s="256" t="s">
        <v>79</v>
      </c>
      <c r="B255" s="257">
        <v>791</v>
      </c>
    </row>
    <row r="256" spans="1:2" ht="14.5" customHeight="1">
      <c r="A256" s="260" t="s">
        <v>80</v>
      </c>
      <c r="B256" s="261">
        <f>SUM(B240:B241,B244,B245,B246,B248,B249,B250,B251,B254)</f>
        <v>22644</v>
      </c>
    </row>
    <row r="257" spans="1:2" ht="14.5" customHeight="1">
      <c r="A257" s="262" t="s">
        <v>81</v>
      </c>
      <c r="B257" s="263">
        <f>SUM(B242:B243,B247,B252:B253,B255)</f>
        <v>8575</v>
      </c>
    </row>
    <row r="258" spans="1:2" ht="14.5" customHeight="1">
      <c r="A258" s="264" t="s">
        <v>82</v>
      </c>
      <c r="B258" s="265">
        <f>SUM(B256:B257)</f>
        <v>31219</v>
      </c>
    </row>
    <row r="259" spans="1:2" ht="36" customHeight="1">
      <c r="A259" s="1183" t="s">
        <v>529</v>
      </c>
      <c r="B259" s="1183"/>
    </row>
    <row r="261" spans="1:2" ht="25" customHeight="1">
      <c r="A261" s="1245">
        <v>2019</v>
      </c>
      <c r="B261" s="1245"/>
    </row>
    <row r="263" spans="1:2" ht="44.15" customHeight="1">
      <c r="A263" s="1114" t="s">
        <v>686</v>
      </c>
      <c r="B263" s="1114"/>
    </row>
    <row r="264" spans="1:2" ht="30" customHeight="1">
      <c r="A264" s="1243" t="s">
        <v>273</v>
      </c>
      <c r="B264" s="586" t="s">
        <v>317</v>
      </c>
    </row>
    <row r="265" spans="1:2" ht="14.5" customHeight="1" thickBot="1">
      <c r="A265" s="1244"/>
      <c r="B265" s="585" t="s">
        <v>275</v>
      </c>
    </row>
    <row r="266" spans="1:2" ht="14.5" customHeight="1">
      <c r="A266" s="254" t="s">
        <v>64</v>
      </c>
      <c r="B266" s="266">
        <v>4965</v>
      </c>
    </row>
    <row r="267" spans="1:2" ht="14.5" customHeight="1">
      <c r="A267" s="256" t="s">
        <v>65</v>
      </c>
      <c r="B267" s="267">
        <v>3481</v>
      </c>
    </row>
    <row r="268" spans="1:2" ht="14.5" customHeight="1">
      <c r="A268" s="258" t="s">
        <v>66</v>
      </c>
      <c r="B268" s="266">
        <v>3884</v>
      </c>
    </row>
    <row r="269" spans="1:2" ht="14.5" customHeight="1">
      <c r="A269" s="256" t="s">
        <v>67</v>
      </c>
      <c r="B269" s="267">
        <v>1840</v>
      </c>
    </row>
    <row r="270" spans="1:2" ht="14.5" customHeight="1">
      <c r="A270" s="258" t="s">
        <v>68</v>
      </c>
      <c r="B270" s="266">
        <v>359</v>
      </c>
    </row>
    <row r="271" spans="1:2" ht="14.5" customHeight="1">
      <c r="A271" s="256" t="s">
        <v>69</v>
      </c>
      <c r="B271" s="267">
        <v>944</v>
      </c>
    </row>
    <row r="272" spans="1:2" ht="14.5" customHeight="1">
      <c r="A272" s="258" t="s">
        <v>70</v>
      </c>
      <c r="B272" s="266">
        <v>2486</v>
      </c>
    </row>
    <row r="273" spans="1:2" ht="14.5" customHeight="1">
      <c r="A273" s="259" t="s">
        <v>71</v>
      </c>
      <c r="B273" s="267">
        <v>761</v>
      </c>
    </row>
    <row r="274" spans="1:2" ht="14.5" customHeight="1">
      <c r="A274" s="258" t="s">
        <v>72</v>
      </c>
      <c r="B274" s="266">
        <v>2981</v>
      </c>
    </row>
    <row r="275" spans="1:2" ht="14.5" customHeight="1">
      <c r="A275" s="259" t="s">
        <v>73</v>
      </c>
      <c r="B275" s="267">
        <v>8781</v>
      </c>
    </row>
    <row r="276" spans="1:2" ht="14.5" customHeight="1">
      <c r="A276" s="258" t="s">
        <v>74</v>
      </c>
      <c r="B276" s="266">
        <v>1952</v>
      </c>
    </row>
    <row r="277" spans="1:2" ht="14.5" customHeight="1">
      <c r="A277" s="256" t="s">
        <v>75</v>
      </c>
      <c r="B277" s="267">
        <v>467</v>
      </c>
    </row>
    <row r="278" spans="1:2" ht="14.5" customHeight="1">
      <c r="A278" s="258" t="s">
        <v>76</v>
      </c>
      <c r="B278" s="266">
        <v>2884</v>
      </c>
    </row>
    <row r="279" spans="1:2" ht="14.5" customHeight="1">
      <c r="A279" s="259" t="s">
        <v>77</v>
      </c>
      <c r="B279" s="267">
        <v>1344</v>
      </c>
    </row>
    <row r="280" spans="1:2" ht="14.5" customHeight="1">
      <c r="A280" s="258" t="s">
        <v>78</v>
      </c>
      <c r="B280" s="266">
        <v>1475</v>
      </c>
    </row>
    <row r="281" spans="1:2" ht="14.5" customHeight="1" thickBot="1">
      <c r="A281" s="256" t="s">
        <v>79</v>
      </c>
      <c r="B281" s="267">
        <v>1015</v>
      </c>
    </row>
    <row r="282" spans="1:2" ht="14.5" customHeight="1">
      <c r="A282" s="260" t="s">
        <v>80</v>
      </c>
      <c r="B282" s="261">
        <v>27891</v>
      </c>
    </row>
    <row r="283" spans="1:2" ht="14.5" customHeight="1">
      <c r="A283" s="262" t="s">
        <v>81</v>
      </c>
      <c r="B283" s="263">
        <v>11728</v>
      </c>
    </row>
    <row r="284" spans="1:2" ht="14.5" customHeight="1">
      <c r="A284" s="264" t="s">
        <v>82</v>
      </c>
      <c r="B284" s="265">
        <v>39619</v>
      </c>
    </row>
    <row r="285" spans="1:2" ht="37.5" customHeight="1">
      <c r="A285" s="1183" t="s">
        <v>529</v>
      </c>
      <c r="B285" s="1183"/>
    </row>
    <row r="288" spans="1:2" ht="42.65" customHeight="1">
      <c r="A288" s="1114" t="s">
        <v>687</v>
      </c>
      <c r="B288" s="1114"/>
    </row>
    <row r="289" spans="1:2" ht="30" customHeight="1">
      <c r="A289" s="1243" t="s">
        <v>273</v>
      </c>
      <c r="B289" s="586" t="s">
        <v>318</v>
      </c>
    </row>
    <row r="290" spans="1:2" ht="14.5" customHeight="1" thickBot="1">
      <c r="A290" s="1244"/>
      <c r="B290" s="585" t="s">
        <v>275</v>
      </c>
    </row>
    <row r="291" spans="1:2" ht="14.5" customHeight="1">
      <c r="A291" s="254" t="s">
        <v>64</v>
      </c>
      <c r="B291" s="255">
        <v>3886</v>
      </c>
    </row>
    <row r="292" spans="1:2" ht="14.5" customHeight="1">
      <c r="A292" s="256" t="s">
        <v>65</v>
      </c>
      <c r="B292" s="257">
        <v>3035</v>
      </c>
    </row>
    <row r="293" spans="1:2" ht="14.5" customHeight="1">
      <c r="A293" s="258" t="s">
        <v>66</v>
      </c>
      <c r="B293" s="255">
        <v>2495</v>
      </c>
    </row>
    <row r="294" spans="1:2" ht="14.5" customHeight="1">
      <c r="A294" s="256" t="s">
        <v>67</v>
      </c>
      <c r="B294" s="257">
        <v>1306</v>
      </c>
    </row>
    <row r="295" spans="1:2" ht="14.5" customHeight="1">
      <c r="A295" s="258" t="s">
        <v>68</v>
      </c>
      <c r="B295" s="255">
        <v>326</v>
      </c>
    </row>
    <row r="296" spans="1:2" ht="14.5" customHeight="1">
      <c r="A296" s="256" t="s">
        <v>69</v>
      </c>
      <c r="B296" s="257">
        <v>1055</v>
      </c>
    </row>
    <row r="297" spans="1:2" ht="14.5" customHeight="1">
      <c r="A297" s="258" t="s">
        <v>70</v>
      </c>
      <c r="B297" s="255">
        <v>2837</v>
      </c>
    </row>
    <row r="298" spans="1:2" ht="14.5" customHeight="1">
      <c r="A298" s="259" t="s">
        <v>71</v>
      </c>
      <c r="B298" s="257">
        <v>525</v>
      </c>
    </row>
    <row r="299" spans="1:2" ht="14.5" customHeight="1">
      <c r="A299" s="258" t="s">
        <v>72</v>
      </c>
      <c r="B299" s="255">
        <v>2528</v>
      </c>
    </row>
    <row r="300" spans="1:2" ht="14.5" customHeight="1">
      <c r="A300" s="259" t="s">
        <v>73</v>
      </c>
      <c r="B300" s="257">
        <v>6470</v>
      </c>
    </row>
    <row r="301" spans="1:2" ht="14.5" customHeight="1">
      <c r="A301" s="258" t="s">
        <v>74</v>
      </c>
      <c r="B301" s="255">
        <v>1658</v>
      </c>
    </row>
    <row r="302" spans="1:2" ht="14.5" customHeight="1">
      <c r="A302" s="256" t="s">
        <v>75</v>
      </c>
      <c r="B302" s="257">
        <v>340</v>
      </c>
    </row>
    <row r="303" spans="1:2" ht="14.5" customHeight="1">
      <c r="A303" s="258" t="s">
        <v>76</v>
      </c>
      <c r="B303" s="255">
        <v>2064</v>
      </c>
    </row>
    <row r="304" spans="1:2" ht="14.5" customHeight="1">
      <c r="A304" s="259" t="s">
        <v>77</v>
      </c>
      <c r="B304" s="257">
        <v>1047</v>
      </c>
    </row>
    <row r="305" spans="1:2" ht="14.5" customHeight="1">
      <c r="A305" s="258" t="s">
        <v>78</v>
      </c>
      <c r="B305" s="255">
        <v>1082</v>
      </c>
    </row>
    <row r="306" spans="1:2" ht="14.5" customHeight="1" thickBot="1">
      <c r="A306" s="256" t="s">
        <v>79</v>
      </c>
      <c r="B306" s="257">
        <v>843</v>
      </c>
    </row>
    <row r="307" spans="1:2" ht="14.5" customHeight="1">
      <c r="A307" s="260" t="s">
        <v>80</v>
      </c>
      <c r="B307" s="268">
        <v>23217</v>
      </c>
    </row>
    <row r="308" spans="1:2" ht="14.5" customHeight="1">
      <c r="A308" s="262" t="s">
        <v>81</v>
      </c>
      <c r="B308" s="269">
        <v>8280</v>
      </c>
    </row>
    <row r="309" spans="1:2" ht="14.5" customHeight="1">
      <c r="A309" s="264" t="s">
        <v>82</v>
      </c>
      <c r="B309" s="270">
        <v>31497</v>
      </c>
    </row>
    <row r="310" spans="1:2" ht="36" customHeight="1">
      <c r="A310" s="1183" t="s">
        <v>530</v>
      </c>
      <c r="B310" s="1183"/>
    </row>
  </sheetData>
  <mergeCells count="52">
    <mergeCell ref="A84:A85"/>
    <mergeCell ref="A79:B79"/>
    <mergeCell ref="A81:B81"/>
    <mergeCell ref="A80:B80"/>
    <mergeCell ref="A82:B82"/>
    <mergeCell ref="A83:B83"/>
    <mergeCell ref="A3:B3"/>
    <mergeCell ref="A5:B5"/>
    <mergeCell ref="A6:A7"/>
    <mergeCell ref="A27:B27"/>
    <mergeCell ref="A28:B28"/>
    <mergeCell ref="A208:B208"/>
    <mergeCell ref="A187:A188"/>
    <mergeCell ref="A210:B210"/>
    <mergeCell ref="A212:B212"/>
    <mergeCell ref="A213:A214"/>
    <mergeCell ref="A105:B105"/>
    <mergeCell ref="A132:B132"/>
    <mergeCell ref="A106:B106"/>
    <mergeCell ref="A108:B108"/>
    <mergeCell ref="A110:B110"/>
    <mergeCell ref="A111:A112"/>
    <mergeCell ref="A29:B29"/>
    <mergeCell ref="A53:B53"/>
    <mergeCell ref="A55:B55"/>
    <mergeCell ref="A57:B57"/>
    <mergeCell ref="A58:A59"/>
    <mergeCell ref="A30:B30"/>
    <mergeCell ref="A31:A32"/>
    <mergeCell ref="A52:B52"/>
    <mergeCell ref="A133:B133"/>
    <mergeCell ref="A135:B135"/>
    <mergeCell ref="A136:A137"/>
    <mergeCell ref="A157:B157"/>
    <mergeCell ref="A159:B159"/>
    <mergeCell ref="A161:B161"/>
    <mergeCell ref="A162:A163"/>
    <mergeCell ref="A183:B183"/>
    <mergeCell ref="A184:B184"/>
    <mergeCell ref="A186:B186"/>
    <mergeCell ref="A310:B310"/>
    <mergeCell ref="A234:B234"/>
    <mergeCell ref="A235:B235"/>
    <mergeCell ref="A237:B237"/>
    <mergeCell ref="A238:A239"/>
    <mergeCell ref="A259:B259"/>
    <mergeCell ref="A261:B261"/>
    <mergeCell ref="A263:B263"/>
    <mergeCell ref="A264:A265"/>
    <mergeCell ref="A285:B285"/>
    <mergeCell ref="A288:B288"/>
    <mergeCell ref="A289:A290"/>
  </mergeCells>
  <hyperlinks>
    <hyperlink ref="A1" location="Inhalt!A9" display="Zurück zum Inhalt" xr:uid="{00000000-0004-0000-0C00-000000000000}"/>
  </hyperlinks>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6"/>
  <dimension ref="A1:C127"/>
  <sheetViews>
    <sheetView showGridLines="0" zoomScale="80" zoomScaleNormal="80" workbookViewId="0">
      <pane xSplit="1" topLeftCell="B1" activePane="topRight" state="frozen"/>
      <selection pane="topRight"/>
    </sheetView>
  </sheetViews>
  <sheetFormatPr baseColWidth="10" defaultColWidth="11" defaultRowHeight="14.5" customHeight="1"/>
  <cols>
    <col min="1" max="1" width="23.5" style="759" customWidth="1"/>
    <col min="2" max="2" width="24.33203125" style="759" customWidth="1"/>
    <col min="3" max="16384" width="11" style="759"/>
  </cols>
  <sheetData>
    <row r="1" spans="1:2" ht="14.5" customHeight="1">
      <c r="A1" s="758" t="s">
        <v>512</v>
      </c>
    </row>
    <row r="2" spans="1:2" ht="14.5" customHeight="1">
      <c r="A2" s="355"/>
    </row>
    <row r="3" spans="1:2" s="760" customFormat="1" ht="25" customHeight="1">
      <c r="A3" s="1245">
        <v>2024</v>
      </c>
      <c r="B3" s="1245"/>
    </row>
    <row r="4" spans="1:2" s="760" customFormat="1" ht="14.5" customHeight="1">
      <c r="A4" s="764"/>
    </row>
    <row r="5" spans="1:2" s="760" customFormat="1" ht="42.65" customHeight="1">
      <c r="A5" s="1252" t="s">
        <v>909</v>
      </c>
      <c r="B5" s="1252"/>
    </row>
    <row r="6" spans="1:2" s="760" customFormat="1" ht="29.15" customHeight="1" thickBot="1">
      <c r="A6" s="1250" t="s">
        <v>273</v>
      </c>
      <c r="B6" s="817" t="s">
        <v>317</v>
      </c>
    </row>
    <row r="7" spans="1:2" s="760" customFormat="1" ht="14.5" customHeight="1" thickBot="1">
      <c r="A7" s="1251"/>
      <c r="B7" s="818" t="s">
        <v>275</v>
      </c>
    </row>
    <row r="8" spans="1:2" s="760" customFormat="1" ht="14.5" customHeight="1">
      <c r="A8" s="254" t="s">
        <v>64</v>
      </c>
      <c r="B8" s="266">
        <v>2705</v>
      </c>
    </row>
    <row r="9" spans="1:2" s="760" customFormat="1" ht="14.5" customHeight="1">
      <c r="A9" s="256" t="s">
        <v>65</v>
      </c>
      <c r="B9" s="267">
        <v>810</v>
      </c>
    </row>
    <row r="10" spans="1:2" s="760" customFormat="1" ht="14.5" customHeight="1">
      <c r="A10" s="258" t="s">
        <v>68</v>
      </c>
      <c r="B10" s="266">
        <v>68</v>
      </c>
    </row>
    <row r="11" spans="1:2" s="760" customFormat="1" ht="14.5" customHeight="1">
      <c r="A11" s="256" t="s">
        <v>484</v>
      </c>
      <c r="B11" s="271" t="s">
        <v>328</v>
      </c>
    </row>
    <row r="12" spans="1:2" s="760" customFormat="1" ht="14.5" customHeight="1">
      <c r="A12" s="258" t="s">
        <v>485</v>
      </c>
      <c r="B12" s="272">
        <v>1052</v>
      </c>
    </row>
    <row r="13" spans="1:2" s="760" customFormat="1" ht="14.5" customHeight="1">
      <c r="A13" s="259" t="s">
        <v>486</v>
      </c>
      <c r="B13" s="271">
        <v>4431</v>
      </c>
    </row>
    <row r="14" spans="1:2" s="760" customFormat="1" ht="14.5" customHeight="1">
      <c r="A14" s="258" t="s">
        <v>487</v>
      </c>
      <c r="B14" s="272" t="s">
        <v>328</v>
      </c>
    </row>
    <row r="15" spans="1:2" s="760" customFormat="1" ht="14.5" customHeight="1">
      <c r="A15" s="259" t="s">
        <v>488</v>
      </c>
      <c r="B15" s="819">
        <v>131</v>
      </c>
    </row>
    <row r="16" spans="1:2" s="760" customFormat="1" ht="14.5" customHeight="1">
      <c r="A16" s="258" t="s">
        <v>78</v>
      </c>
      <c r="B16" s="820">
        <v>341</v>
      </c>
    </row>
    <row r="17" spans="1:2" s="760" customFormat="1" ht="14.5" customHeight="1" thickBot="1">
      <c r="A17" s="256" t="s">
        <v>79</v>
      </c>
      <c r="B17" s="271">
        <v>25</v>
      </c>
    </row>
    <row r="18" spans="1:2" s="760" customFormat="1" ht="14.5" customHeight="1">
      <c r="A18" s="260" t="s">
        <v>80</v>
      </c>
      <c r="B18" s="261">
        <f>B20-B19</f>
        <v>9407</v>
      </c>
    </row>
    <row r="19" spans="1:2" s="760" customFormat="1" ht="14.5" customHeight="1">
      <c r="A19" s="262" t="s">
        <v>81</v>
      </c>
      <c r="B19" s="263">
        <f>SUM(B15,B17)</f>
        <v>156</v>
      </c>
    </row>
    <row r="20" spans="1:2" s="760" customFormat="1" ht="14.5" customHeight="1">
      <c r="A20" s="264" t="s">
        <v>82</v>
      </c>
      <c r="B20" s="265">
        <f>SUM(B8:B17)</f>
        <v>9563</v>
      </c>
    </row>
    <row r="21" spans="1:2" s="760" customFormat="1" ht="23.5" customHeight="1">
      <c r="A21" s="1249" t="s">
        <v>489</v>
      </c>
      <c r="B21" s="1249" t="s">
        <v>320</v>
      </c>
    </row>
    <row r="22" spans="1:2" s="760" customFormat="1" ht="26.5" customHeight="1">
      <c r="A22" s="1249" t="s">
        <v>910</v>
      </c>
      <c r="B22" s="1249" t="s">
        <v>321</v>
      </c>
    </row>
    <row r="23" spans="1:2" s="760" customFormat="1" ht="24" customHeight="1">
      <c r="A23" s="1249" t="s">
        <v>490</v>
      </c>
      <c r="B23" s="1249" t="s">
        <v>322</v>
      </c>
    </row>
    <row r="24" spans="1:2" s="760" customFormat="1" ht="52" customHeight="1">
      <c r="A24" s="1249" t="s">
        <v>911</v>
      </c>
      <c r="B24" s="1249" t="s">
        <v>323</v>
      </c>
    </row>
    <row r="25" spans="1:2" s="760" customFormat="1" ht="14.5" customHeight="1">
      <c r="A25" s="1249" t="s">
        <v>688</v>
      </c>
      <c r="B25" s="1249"/>
    </row>
    <row r="26" spans="1:2" s="760" customFormat="1" ht="35.5" customHeight="1">
      <c r="A26" s="1183" t="s">
        <v>672</v>
      </c>
      <c r="B26" s="1183"/>
    </row>
    <row r="27" spans="1:2" ht="14.5" customHeight="1">
      <c r="A27" s="355"/>
    </row>
    <row r="28" spans="1:2" s="760" customFormat="1" ht="25" customHeight="1">
      <c r="A28" s="1245">
        <v>2023</v>
      </c>
      <c r="B28" s="1245"/>
    </row>
    <row r="29" spans="1:2" s="760" customFormat="1" ht="14.5" customHeight="1">
      <c r="A29" s="764"/>
    </row>
    <row r="30" spans="1:2" s="760" customFormat="1" ht="44.15" customHeight="1">
      <c r="A30" s="1252" t="s">
        <v>912</v>
      </c>
      <c r="B30" s="1252"/>
    </row>
    <row r="31" spans="1:2" s="760" customFormat="1" ht="27.65" customHeight="1" thickBot="1">
      <c r="A31" s="1250" t="s">
        <v>273</v>
      </c>
      <c r="B31" s="817" t="s">
        <v>317</v>
      </c>
    </row>
    <row r="32" spans="1:2" s="760" customFormat="1" ht="14.5" customHeight="1" thickBot="1">
      <c r="A32" s="1251"/>
      <c r="B32" s="818" t="s">
        <v>275</v>
      </c>
    </row>
    <row r="33" spans="1:2" s="760" customFormat="1" ht="14.5" customHeight="1">
      <c r="A33" s="254" t="s">
        <v>64</v>
      </c>
      <c r="B33" s="266">
        <v>2754</v>
      </c>
    </row>
    <row r="34" spans="1:2" s="760" customFormat="1" ht="14.5" customHeight="1">
      <c r="A34" s="256" t="s">
        <v>65</v>
      </c>
      <c r="B34" s="267">
        <v>715</v>
      </c>
    </row>
    <row r="35" spans="1:2" s="760" customFormat="1" ht="14.5" customHeight="1">
      <c r="A35" s="258" t="s">
        <v>68</v>
      </c>
      <c r="B35" s="266">
        <v>50</v>
      </c>
    </row>
    <row r="36" spans="1:2" s="760" customFormat="1" ht="14.5" customHeight="1">
      <c r="A36" s="256" t="s">
        <v>484</v>
      </c>
      <c r="B36" s="271" t="s">
        <v>328</v>
      </c>
    </row>
    <row r="37" spans="1:2" s="760" customFormat="1" ht="14.5" customHeight="1">
      <c r="A37" s="258" t="s">
        <v>485</v>
      </c>
      <c r="B37" s="272">
        <v>1157</v>
      </c>
    </row>
    <row r="38" spans="1:2" s="760" customFormat="1" ht="14.5" customHeight="1">
      <c r="A38" s="259" t="s">
        <v>486</v>
      </c>
      <c r="B38" s="271">
        <v>4274</v>
      </c>
    </row>
    <row r="39" spans="1:2" s="760" customFormat="1" ht="14.5" customHeight="1">
      <c r="A39" s="258" t="s">
        <v>487</v>
      </c>
      <c r="B39" s="272" t="s">
        <v>328</v>
      </c>
    </row>
    <row r="40" spans="1:2" s="760" customFormat="1" ht="14.5" customHeight="1">
      <c r="A40" s="259" t="s">
        <v>488</v>
      </c>
      <c r="B40" s="271" t="s">
        <v>328</v>
      </c>
    </row>
    <row r="41" spans="1:2" s="760" customFormat="1" ht="14.5" customHeight="1">
      <c r="A41" s="258" t="s">
        <v>78</v>
      </c>
      <c r="B41" s="272" t="s">
        <v>328</v>
      </c>
    </row>
    <row r="42" spans="1:2" s="760" customFormat="1" ht="14.5" customHeight="1" thickBot="1">
      <c r="A42" s="256" t="s">
        <v>79</v>
      </c>
      <c r="B42" s="271">
        <v>61</v>
      </c>
    </row>
    <row r="43" spans="1:2" s="760" customFormat="1" ht="14.5" customHeight="1">
      <c r="A43" s="260" t="s">
        <v>80</v>
      </c>
      <c r="B43" s="261">
        <v>8950</v>
      </c>
    </row>
    <row r="44" spans="1:2" s="760" customFormat="1" ht="14.5" customHeight="1">
      <c r="A44" s="262" t="s">
        <v>81</v>
      </c>
      <c r="B44" s="263">
        <v>61</v>
      </c>
    </row>
    <row r="45" spans="1:2" s="760" customFormat="1" ht="14.5" customHeight="1">
      <c r="A45" s="264" t="s">
        <v>82</v>
      </c>
      <c r="B45" s="265">
        <f>B33+B34+B35+B37+B38+B42</f>
        <v>9011</v>
      </c>
    </row>
    <row r="46" spans="1:2" s="760" customFormat="1" ht="27" customHeight="1">
      <c r="A46" s="1249" t="s">
        <v>489</v>
      </c>
      <c r="B46" s="1249" t="s">
        <v>320</v>
      </c>
    </row>
    <row r="47" spans="1:2" s="760" customFormat="1" ht="24.65" customHeight="1">
      <c r="A47" s="1249" t="s">
        <v>910</v>
      </c>
      <c r="B47" s="1249" t="s">
        <v>321</v>
      </c>
    </row>
    <row r="48" spans="1:2" s="760" customFormat="1" ht="26.15" customHeight="1">
      <c r="A48" s="1249" t="s">
        <v>490</v>
      </c>
      <c r="B48" s="1249" t="s">
        <v>322</v>
      </c>
    </row>
    <row r="49" spans="1:2" s="760" customFormat="1" ht="48.65" customHeight="1">
      <c r="A49" s="1249" t="s">
        <v>911</v>
      </c>
      <c r="B49" s="1249" t="s">
        <v>323</v>
      </c>
    </row>
    <row r="50" spans="1:2" s="760" customFormat="1" ht="14.5" customHeight="1">
      <c r="A50" s="1249" t="s">
        <v>688</v>
      </c>
      <c r="B50" s="1249"/>
    </row>
    <row r="51" spans="1:2" s="760" customFormat="1" ht="36" customHeight="1">
      <c r="A51" s="1183" t="s">
        <v>525</v>
      </c>
      <c r="B51" s="1183"/>
    </row>
    <row r="53" spans="1:2" ht="25" customHeight="1">
      <c r="A53" s="1245">
        <v>2022</v>
      </c>
      <c r="B53" s="1245"/>
    </row>
    <row r="55" spans="1:2" ht="44.15" customHeight="1">
      <c r="A55" s="1114" t="s">
        <v>913</v>
      </c>
      <c r="B55" s="1114"/>
    </row>
    <row r="56" spans="1:2" ht="30" customHeight="1" thickBot="1">
      <c r="A56" s="1250" t="s">
        <v>273</v>
      </c>
      <c r="B56" s="817" t="s">
        <v>317</v>
      </c>
    </row>
    <row r="57" spans="1:2" ht="14.5" customHeight="1" thickBot="1">
      <c r="A57" s="1251"/>
      <c r="B57" s="818" t="s">
        <v>275</v>
      </c>
    </row>
    <row r="58" spans="1:2" ht="14.5" customHeight="1">
      <c r="A58" s="254" t="s">
        <v>64</v>
      </c>
      <c r="B58" s="266">
        <v>2845</v>
      </c>
    </row>
    <row r="59" spans="1:2" ht="14.5" customHeight="1">
      <c r="A59" s="256" t="s">
        <v>65</v>
      </c>
      <c r="B59" s="267">
        <v>804</v>
      </c>
    </row>
    <row r="60" spans="1:2" ht="14.5" customHeight="1">
      <c r="A60" s="258" t="s">
        <v>68</v>
      </c>
      <c r="B60" s="266">
        <v>63</v>
      </c>
    </row>
    <row r="61" spans="1:2" ht="14.5" customHeight="1">
      <c r="A61" s="256" t="s">
        <v>484</v>
      </c>
      <c r="B61" s="271" t="s">
        <v>319</v>
      </c>
    </row>
    <row r="62" spans="1:2" ht="14.5" customHeight="1">
      <c r="A62" s="258" t="s">
        <v>485</v>
      </c>
      <c r="B62" s="272">
        <v>1078</v>
      </c>
    </row>
    <row r="63" spans="1:2" ht="14.5" customHeight="1">
      <c r="A63" s="259" t="s">
        <v>486</v>
      </c>
      <c r="B63" s="271">
        <v>4117</v>
      </c>
    </row>
    <row r="64" spans="1:2" ht="14.5" customHeight="1">
      <c r="A64" s="258" t="s">
        <v>487</v>
      </c>
      <c r="B64" s="272" t="s">
        <v>319</v>
      </c>
    </row>
    <row r="65" spans="1:2" ht="14.5" customHeight="1">
      <c r="A65" s="259" t="s">
        <v>488</v>
      </c>
      <c r="B65" s="271" t="s">
        <v>319</v>
      </c>
    </row>
    <row r="66" spans="1:2" ht="14.5" customHeight="1">
      <c r="A66" s="258" t="s">
        <v>78</v>
      </c>
      <c r="B66" s="272" t="s">
        <v>319</v>
      </c>
    </row>
    <row r="67" spans="1:2" ht="14.5" customHeight="1" thickBot="1">
      <c r="A67" s="256" t="s">
        <v>79</v>
      </c>
      <c r="B67" s="271">
        <v>71</v>
      </c>
    </row>
    <row r="68" spans="1:2" ht="14.5" customHeight="1">
      <c r="A68" s="260" t="s">
        <v>80</v>
      </c>
      <c r="B68" s="261">
        <v>71</v>
      </c>
    </row>
    <row r="69" spans="1:2" ht="14.5" customHeight="1">
      <c r="A69" s="262" t="s">
        <v>81</v>
      </c>
      <c r="B69" s="263">
        <f>B58+B59+B60+B62+B63</f>
        <v>8907</v>
      </c>
    </row>
    <row r="70" spans="1:2" ht="14.5" customHeight="1">
      <c r="A70" s="264" t="s">
        <v>82</v>
      </c>
      <c r="B70" s="265">
        <f>SUM(B58:B67)</f>
        <v>8978</v>
      </c>
    </row>
    <row r="71" spans="1:2" ht="26.15" customHeight="1">
      <c r="A71" s="1249" t="s">
        <v>489</v>
      </c>
      <c r="B71" s="1249" t="s">
        <v>320</v>
      </c>
    </row>
    <row r="72" spans="1:2" ht="23.5" customHeight="1">
      <c r="A72" s="1249" t="s">
        <v>910</v>
      </c>
      <c r="B72" s="1249" t="s">
        <v>321</v>
      </c>
    </row>
    <row r="73" spans="1:2" ht="24.65" customHeight="1">
      <c r="A73" s="1249" t="s">
        <v>490</v>
      </c>
      <c r="B73" s="1249" t="s">
        <v>322</v>
      </c>
    </row>
    <row r="74" spans="1:2" ht="45" customHeight="1">
      <c r="A74" s="1249" t="s">
        <v>911</v>
      </c>
      <c r="B74" s="1249" t="s">
        <v>323</v>
      </c>
    </row>
    <row r="75" spans="1:2" ht="14.5" customHeight="1">
      <c r="A75" s="1249" t="s">
        <v>688</v>
      </c>
      <c r="B75" s="1249"/>
    </row>
    <row r="76" spans="1:2" ht="35.5" customHeight="1">
      <c r="A76" s="1183" t="s">
        <v>525</v>
      </c>
      <c r="B76" s="1183"/>
    </row>
    <row r="78" spans="1:2" ht="25" customHeight="1">
      <c r="A78" s="1245">
        <v>2021</v>
      </c>
      <c r="B78" s="1245"/>
    </row>
    <row r="79" spans="1:2" ht="14.5" customHeight="1">
      <c r="A79" s="119"/>
    </row>
    <row r="80" spans="1:2" ht="43.5" customHeight="1">
      <c r="A80" s="1114" t="s">
        <v>914</v>
      </c>
      <c r="B80" s="1114"/>
    </row>
    <row r="81" spans="1:3" ht="29.5" customHeight="1" thickBot="1">
      <c r="A81" s="1250" t="s">
        <v>273</v>
      </c>
      <c r="B81" s="817" t="s">
        <v>317</v>
      </c>
    </row>
    <row r="82" spans="1:3" ht="14.5" customHeight="1" thickBot="1">
      <c r="A82" s="1251"/>
      <c r="B82" s="818" t="s">
        <v>275</v>
      </c>
    </row>
    <row r="83" spans="1:3" ht="14.5" customHeight="1">
      <c r="A83" s="254" t="s">
        <v>64</v>
      </c>
      <c r="B83" s="266">
        <v>2658</v>
      </c>
      <c r="C83" s="763"/>
    </row>
    <row r="84" spans="1:3" ht="14.5" customHeight="1">
      <c r="A84" s="256" t="s">
        <v>65</v>
      </c>
      <c r="B84" s="267">
        <v>596</v>
      </c>
      <c r="C84" s="763"/>
    </row>
    <row r="85" spans="1:3" ht="14.5" customHeight="1">
      <c r="A85" s="258" t="s">
        <v>68</v>
      </c>
      <c r="B85" s="266">
        <v>52</v>
      </c>
      <c r="C85" s="763"/>
    </row>
    <row r="86" spans="1:3" ht="14.5" customHeight="1">
      <c r="A86" s="256" t="s">
        <v>484</v>
      </c>
      <c r="B86" s="271" t="s">
        <v>319</v>
      </c>
      <c r="C86" s="763"/>
    </row>
    <row r="87" spans="1:3" ht="14.5" customHeight="1">
      <c r="A87" s="258" t="s">
        <v>485</v>
      </c>
      <c r="B87" s="272" t="s">
        <v>319</v>
      </c>
      <c r="C87" s="763"/>
    </row>
    <row r="88" spans="1:3" ht="14.5" customHeight="1">
      <c r="A88" s="259" t="s">
        <v>486</v>
      </c>
      <c r="B88" s="271">
        <v>3121</v>
      </c>
      <c r="C88" s="763"/>
    </row>
    <row r="89" spans="1:3" ht="14.5" customHeight="1">
      <c r="A89" s="258" t="s">
        <v>487</v>
      </c>
      <c r="B89" s="272" t="s">
        <v>319</v>
      </c>
      <c r="C89" s="763"/>
    </row>
    <row r="90" spans="1:3" ht="14.5" customHeight="1">
      <c r="A90" s="259" t="s">
        <v>488</v>
      </c>
      <c r="B90" s="271" t="s">
        <v>319</v>
      </c>
      <c r="C90" s="763"/>
    </row>
    <row r="91" spans="1:3" ht="14.5" customHeight="1">
      <c r="A91" s="258" t="s">
        <v>78</v>
      </c>
      <c r="B91" s="272" t="s">
        <v>319</v>
      </c>
      <c r="C91" s="763"/>
    </row>
    <row r="92" spans="1:3" ht="14.5" customHeight="1" thickBot="1">
      <c r="A92" s="256" t="s">
        <v>79</v>
      </c>
      <c r="B92" s="271">
        <v>40</v>
      </c>
      <c r="C92" s="763"/>
    </row>
    <row r="93" spans="1:3" ht="14.5" customHeight="1">
      <c r="A93" s="260" t="s">
        <v>80</v>
      </c>
      <c r="B93" s="261">
        <f>B83+B84+B85+B88</f>
        <v>6427</v>
      </c>
      <c r="C93" s="763"/>
    </row>
    <row r="94" spans="1:3" ht="14.5" customHeight="1">
      <c r="A94" s="262" t="s">
        <v>81</v>
      </c>
      <c r="B94" s="263">
        <f>B92</f>
        <v>40</v>
      </c>
      <c r="C94" s="763"/>
    </row>
    <row r="95" spans="1:3" ht="14.5" customHeight="1">
      <c r="A95" s="264" t="s">
        <v>82</v>
      </c>
      <c r="B95" s="265">
        <f>SUM(B93:B94)</f>
        <v>6467</v>
      </c>
      <c r="C95" s="763"/>
    </row>
    <row r="96" spans="1:3" ht="24" customHeight="1">
      <c r="A96" s="1249" t="s">
        <v>489</v>
      </c>
      <c r="B96" s="1249" t="s">
        <v>320</v>
      </c>
    </row>
    <row r="97" spans="1:2" ht="26.15" customHeight="1">
      <c r="A97" s="1249" t="s">
        <v>491</v>
      </c>
      <c r="B97" s="1249" t="s">
        <v>321</v>
      </c>
    </row>
    <row r="98" spans="1:2" ht="27.65" customHeight="1">
      <c r="A98" s="1249" t="s">
        <v>490</v>
      </c>
      <c r="B98" s="1249" t="s">
        <v>322</v>
      </c>
    </row>
    <row r="99" spans="1:2" ht="47.15" customHeight="1">
      <c r="A99" s="1249" t="s">
        <v>911</v>
      </c>
      <c r="B99" s="1249" t="s">
        <v>323</v>
      </c>
    </row>
    <row r="100" spans="1:2" ht="14.5" customHeight="1">
      <c r="A100" s="1249" t="s">
        <v>688</v>
      </c>
      <c r="B100" s="1249"/>
    </row>
    <row r="101" spans="1:2" ht="34.5" customHeight="1">
      <c r="A101" s="1183" t="s">
        <v>526</v>
      </c>
      <c r="B101" s="1183"/>
    </row>
    <row r="103" spans="1:2" ht="25" customHeight="1">
      <c r="A103" s="1245">
        <v>2020</v>
      </c>
      <c r="B103" s="1245"/>
    </row>
    <row r="104" spans="1:2" ht="14.5" customHeight="1">
      <c r="A104" s="119"/>
    </row>
    <row r="105" spans="1:2" ht="42.65" customHeight="1">
      <c r="A105" s="1114" t="s">
        <v>915</v>
      </c>
      <c r="B105" s="1114"/>
    </row>
    <row r="106" spans="1:2" ht="28.5" customHeight="1" thickBot="1">
      <c r="A106" s="1250" t="s">
        <v>273</v>
      </c>
      <c r="B106" s="817" t="s">
        <v>317</v>
      </c>
    </row>
    <row r="107" spans="1:2" ht="14.5" customHeight="1" thickBot="1">
      <c r="A107" s="1251"/>
      <c r="B107" s="818" t="s">
        <v>275</v>
      </c>
    </row>
    <row r="108" spans="1:2" ht="14.5" customHeight="1">
      <c r="A108" s="254" t="s">
        <v>64</v>
      </c>
      <c r="B108" s="266">
        <v>2339</v>
      </c>
    </row>
    <row r="109" spans="1:2" ht="14.5" customHeight="1">
      <c r="A109" s="256" t="s">
        <v>65</v>
      </c>
      <c r="B109" s="267">
        <v>484</v>
      </c>
    </row>
    <row r="110" spans="1:2" ht="14.5" customHeight="1">
      <c r="A110" s="258" t="s">
        <v>68</v>
      </c>
      <c r="B110" s="266">
        <v>52</v>
      </c>
    </row>
    <row r="111" spans="1:2" ht="14.5" customHeight="1">
      <c r="A111" s="256" t="s">
        <v>484</v>
      </c>
      <c r="B111" s="267">
        <v>55</v>
      </c>
    </row>
    <row r="112" spans="1:2" ht="14.5" customHeight="1">
      <c r="A112" s="258" t="s">
        <v>485</v>
      </c>
      <c r="B112" s="272" t="s">
        <v>319</v>
      </c>
    </row>
    <row r="113" spans="1:2" ht="14.5" customHeight="1">
      <c r="A113" s="259" t="s">
        <v>486</v>
      </c>
      <c r="B113" s="267">
        <v>2147</v>
      </c>
    </row>
    <row r="114" spans="1:2" ht="14.5" customHeight="1">
      <c r="A114" s="258" t="s">
        <v>492</v>
      </c>
      <c r="B114" s="272" t="s">
        <v>319</v>
      </c>
    </row>
    <row r="115" spans="1:2" ht="14.5" customHeight="1">
      <c r="A115" s="259" t="s">
        <v>77</v>
      </c>
      <c r="B115" s="267">
        <v>65</v>
      </c>
    </row>
    <row r="116" spans="1:2" ht="14.5" customHeight="1">
      <c r="A116" s="258" t="s">
        <v>493</v>
      </c>
      <c r="B116" s="266">
        <v>24</v>
      </c>
    </row>
    <row r="117" spans="1:2" ht="14.5" customHeight="1" thickBot="1">
      <c r="A117" s="256" t="s">
        <v>79</v>
      </c>
      <c r="B117" s="267">
        <v>60</v>
      </c>
    </row>
    <row r="118" spans="1:2" ht="14.5" customHeight="1">
      <c r="A118" s="260" t="s">
        <v>80</v>
      </c>
      <c r="B118" s="261">
        <v>5101</v>
      </c>
    </row>
    <row r="119" spans="1:2" ht="14.5" customHeight="1">
      <c r="A119" s="262" t="s">
        <v>81</v>
      </c>
      <c r="B119" s="263">
        <v>125</v>
      </c>
    </row>
    <row r="120" spans="1:2" ht="14.5" customHeight="1">
      <c r="A120" s="264" t="s">
        <v>82</v>
      </c>
      <c r="B120" s="265">
        <v>5226</v>
      </c>
    </row>
    <row r="121" spans="1:2" ht="22" customHeight="1">
      <c r="A121" s="1183" t="s">
        <v>494</v>
      </c>
      <c r="B121" s="1183" t="s">
        <v>324</v>
      </c>
    </row>
    <row r="122" spans="1:2" ht="25.5" customHeight="1">
      <c r="A122" s="1183" t="s">
        <v>495</v>
      </c>
      <c r="B122" s="1183" t="s">
        <v>321</v>
      </c>
    </row>
    <row r="123" spans="1:2" ht="26.15" customHeight="1">
      <c r="A123" s="1183" t="s">
        <v>496</v>
      </c>
      <c r="B123" s="1183" t="s">
        <v>322</v>
      </c>
    </row>
    <row r="124" spans="1:2" ht="25" customHeight="1">
      <c r="A124" s="1183" t="s">
        <v>497</v>
      </c>
      <c r="B124" s="1183" t="s">
        <v>320</v>
      </c>
    </row>
    <row r="125" spans="1:2" ht="28.5" customHeight="1">
      <c r="A125" s="1183" t="s">
        <v>498</v>
      </c>
      <c r="B125" s="1183" t="s">
        <v>323</v>
      </c>
    </row>
    <row r="126" spans="1:2" ht="14.5" customHeight="1">
      <c r="A126" s="1183" t="s">
        <v>688</v>
      </c>
      <c r="B126" s="1183"/>
    </row>
    <row r="127" spans="1:2" ht="35.15" customHeight="1">
      <c r="A127" s="1183" t="s">
        <v>528</v>
      </c>
      <c r="B127" s="1183"/>
    </row>
  </sheetData>
  <mergeCells count="46">
    <mergeCell ref="A49:B49"/>
    <mergeCell ref="A46:B46"/>
    <mergeCell ref="A47:B47"/>
    <mergeCell ref="A48:B48"/>
    <mergeCell ref="A30:B30"/>
    <mergeCell ref="A31:A32"/>
    <mergeCell ref="A23:B23"/>
    <mergeCell ref="A24:B24"/>
    <mergeCell ref="A25:B25"/>
    <mergeCell ref="A26:B26"/>
    <mergeCell ref="A28:B28"/>
    <mergeCell ref="A3:B3"/>
    <mergeCell ref="A5:B5"/>
    <mergeCell ref="A6:A7"/>
    <mergeCell ref="A21:B21"/>
    <mergeCell ref="A22:B22"/>
    <mergeCell ref="A96:B96"/>
    <mergeCell ref="A97:B97"/>
    <mergeCell ref="A99:B99"/>
    <mergeCell ref="A78:B78"/>
    <mergeCell ref="A80:B80"/>
    <mergeCell ref="A81:A82"/>
    <mergeCell ref="A98:B98"/>
    <mergeCell ref="A50:B50"/>
    <mergeCell ref="A55:B55"/>
    <mergeCell ref="A56:A57"/>
    <mergeCell ref="A74:B74"/>
    <mergeCell ref="A76:B76"/>
    <mergeCell ref="A71:B71"/>
    <mergeCell ref="A51:B51"/>
    <mergeCell ref="A53:B53"/>
    <mergeCell ref="A72:B72"/>
    <mergeCell ref="A73:B73"/>
    <mergeCell ref="A75:B75"/>
    <mergeCell ref="A124:B124"/>
    <mergeCell ref="A125:B125"/>
    <mergeCell ref="A126:B126"/>
    <mergeCell ref="A127:B127"/>
    <mergeCell ref="A100:B100"/>
    <mergeCell ref="A103:B103"/>
    <mergeCell ref="A105:B105"/>
    <mergeCell ref="A106:A107"/>
    <mergeCell ref="A123:B123"/>
    <mergeCell ref="A101:B101"/>
    <mergeCell ref="A122:B122"/>
    <mergeCell ref="A121:B121"/>
  </mergeCells>
  <hyperlinks>
    <hyperlink ref="A1" location="Inhalt!A9" display="Zurück zum Inhalt" xr:uid="{00000000-0004-0000-0D00-000000000000}"/>
  </hyperlink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7"/>
  <dimension ref="A1:H163"/>
  <sheetViews>
    <sheetView showGridLines="0" zoomScale="80" zoomScaleNormal="80" workbookViewId="0">
      <pane xSplit="1" topLeftCell="B1" activePane="topRight" state="frozen"/>
      <selection pane="topRight"/>
    </sheetView>
  </sheetViews>
  <sheetFormatPr baseColWidth="10" defaultColWidth="11" defaultRowHeight="14.5" customHeight="1"/>
  <cols>
    <col min="1" max="1" width="23.5" style="1005" customWidth="1"/>
    <col min="2" max="8" width="11.08203125" style="1005" customWidth="1"/>
    <col min="9" max="16384" width="11" style="1005"/>
  </cols>
  <sheetData>
    <row r="1" spans="1:8" ht="14.5" customHeight="1">
      <c r="A1" s="758" t="s">
        <v>512</v>
      </c>
      <c r="B1" s="1004"/>
      <c r="C1" s="1004"/>
      <c r="D1" s="1004"/>
      <c r="E1" s="1004"/>
      <c r="F1" s="1004"/>
      <c r="G1" s="1004"/>
      <c r="H1" s="1004"/>
    </row>
    <row r="2" spans="1:8" ht="14.5" customHeight="1">
      <c r="A2" s="355"/>
      <c r="B2" s="1004"/>
      <c r="C2" s="1004"/>
      <c r="D2" s="1004"/>
      <c r="E2" s="1004"/>
      <c r="F2" s="1004"/>
      <c r="G2" s="1004"/>
      <c r="H2" s="1004"/>
    </row>
    <row r="3" spans="1:8" s="1006" customFormat="1" ht="25" customHeight="1">
      <c r="A3" s="1245">
        <v>2024</v>
      </c>
      <c r="B3" s="1245"/>
      <c r="C3" s="1245"/>
      <c r="D3" s="1245"/>
      <c r="E3" s="1245"/>
      <c r="F3" s="1245"/>
      <c r="G3" s="1245"/>
      <c r="H3" s="1245"/>
    </row>
    <row r="4" spans="1:8" s="1006" customFormat="1" ht="14.5" customHeight="1">
      <c r="A4" s="764"/>
    </row>
    <row r="5" spans="1:8" s="1006" customFormat="1" ht="29.15" customHeight="1">
      <c r="A5" s="1269" t="s">
        <v>917</v>
      </c>
      <c r="B5" s="1269"/>
      <c r="C5" s="1269"/>
      <c r="D5" s="1269"/>
      <c r="E5" s="1269"/>
      <c r="F5" s="1269"/>
      <c r="G5" s="1269"/>
      <c r="H5" s="1269"/>
    </row>
    <row r="6" spans="1:8" s="1006" customFormat="1" ht="14.5" customHeight="1">
      <c r="A6" s="1262" t="s">
        <v>273</v>
      </c>
      <c r="B6" s="1256" t="s">
        <v>274</v>
      </c>
      <c r="C6" s="1258" t="s">
        <v>276</v>
      </c>
      <c r="D6" s="1259"/>
      <c r="E6" s="1259"/>
      <c r="F6" s="1259"/>
      <c r="G6" s="1259"/>
      <c r="H6" s="1260"/>
    </row>
    <row r="7" spans="1:8" s="1006" customFormat="1" ht="14.5" customHeight="1">
      <c r="A7" s="1263"/>
      <c r="B7" s="1257"/>
      <c r="C7" s="1265" t="s">
        <v>325</v>
      </c>
      <c r="D7" s="1265"/>
      <c r="E7" s="1266" t="s">
        <v>326</v>
      </c>
      <c r="F7" s="1267"/>
      <c r="G7" s="1266" t="s">
        <v>327</v>
      </c>
      <c r="H7" s="1268"/>
    </row>
    <row r="8" spans="1:8" s="1006" customFormat="1" ht="14.5" customHeight="1" thickBot="1">
      <c r="A8" s="1264"/>
      <c r="B8" s="1007" t="s">
        <v>275</v>
      </c>
      <c r="C8" s="1008" t="s">
        <v>275</v>
      </c>
      <c r="D8" s="1009" t="s">
        <v>279</v>
      </c>
      <c r="E8" s="1010" t="s">
        <v>275</v>
      </c>
      <c r="F8" s="1011" t="s">
        <v>279</v>
      </c>
      <c r="G8" s="1012" t="s">
        <v>275</v>
      </c>
      <c r="H8" s="1013" t="s">
        <v>279</v>
      </c>
    </row>
    <row r="9" spans="1:8" s="1006" customFormat="1" ht="14.5" customHeight="1">
      <c r="A9" s="123" t="s">
        <v>64</v>
      </c>
      <c r="B9" s="590">
        <v>4818</v>
      </c>
      <c r="C9" s="588">
        <v>2047</v>
      </c>
      <c r="D9" s="597">
        <v>42.486508924865092</v>
      </c>
      <c r="E9" s="588">
        <v>2705</v>
      </c>
      <c r="F9" s="597">
        <v>56.143628061436281</v>
      </c>
      <c r="G9" s="588">
        <v>66</v>
      </c>
      <c r="H9" s="68">
        <v>1.3698630136986301</v>
      </c>
    </row>
    <row r="10" spans="1:8" s="1006" customFormat="1" ht="14.5" customHeight="1">
      <c r="A10" s="124" t="s">
        <v>65</v>
      </c>
      <c r="B10" s="591">
        <v>4508</v>
      </c>
      <c r="C10" s="821">
        <v>3633</v>
      </c>
      <c r="D10" s="598">
        <v>80.590062111801245</v>
      </c>
      <c r="E10" s="821">
        <v>810</v>
      </c>
      <c r="F10" s="598">
        <v>17.968056787932564</v>
      </c>
      <c r="G10" s="821">
        <v>65</v>
      </c>
      <c r="H10" s="69">
        <v>1.4418811002661935</v>
      </c>
    </row>
    <row r="11" spans="1:8" s="1006" customFormat="1" ht="14.5" customHeight="1">
      <c r="A11" s="125" t="s">
        <v>66</v>
      </c>
      <c r="B11" s="592">
        <v>3442</v>
      </c>
      <c r="C11" s="822">
        <v>984</v>
      </c>
      <c r="D11" s="599">
        <v>28.588030214991285</v>
      </c>
      <c r="E11" s="822">
        <v>0</v>
      </c>
      <c r="F11" s="599">
        <v>0</v>
      </c>
      <c r="G11" s="822">
        <v>2458</v>
      </c>
      <c r="H11" s="70">
        <v>71.411969785008708</v>
      </c>
    </row>
    <row r="12" spans="1:8" s="1006" customFormat="1" ht="14.5" customHeight="1">
      <c r="A12" s="124" t="s">
        <v>67</v>
      </c>
      <c r="B12" s="591">
        <v>1667</v>
      </c>
      <c r="C12" s="821">
        <v>1059</v>
      </c>
      <c r="D12" s="598">
        <v>63.527294541091784</v>
      </c>
      <c r="E12" s="821">
        <v>0</v>
      </c>
      <c r="F12" s="598">
        <v>0</v>
      </c>
      <c r="G12" s="821">
        <v>608</v>
      </c>
      <c r="H12" s="69">
        <v>36.472705458908216</v>
      </c>
    </row>
    <row r="13" spans="1:8" s="1006" customFormat="1" ht="14.5" customHeight="1">
      <c r="A13" s="125" t="s">
        <v>68</v>
      </c>
      <c r="B13" s="592">
        <v>486</v>
      </c>
      <c r="C13" s="822">
        <v>401</v>
      </c>
      <c r="D13" s="599">
        <v>82.510288065843611</v>
      </c>
      <c r="E13" s="822">
        <v>68</v>
      </c>
      <c r="F13" s="599">
        <v>13.991769547325102</v>
      </c>
      <c r="G13" s="822">
        <v>17</v>
      </c>
      <c r="H13" s="70">
        <v>3.4979423868312756</v>
      </c>
    </row>
    <row r="14" spans="1:8" s="1006" customFormat="1" ht="14.5" customHeight="1">
      <c r="A14" s="124" t="s">
        <v>69</v>
      </c>
      <c r="B14" s="591">
        <v>942</v>
      </c>
      <c r="C14" s="821">
        <v>625</v>
      </c>
      <c r="D14" s="598">
        <v>66.348195329087048</v>
      </c>
      <c r="E14" s="131" t="s">
        <v>328</v>
      </c>
      <c r="F14" s="603" t="s">
        <v>328</v>
      </c>
      <c r="G14" s="821">
        <v>317</v>
      </c>
      <c r="H14" s="69">
        <v>33.651804670912952</v>
      </c>
    </row>
    <row r="15" spans="1:8" s="1006" customFormat="1" ht="14.5" customHeight="1">
      <c r="A15" s="125" t="s">
        <v>499</v>
      </c>
      <c r="B15" s="592">
        <v>2584</v>
      </c>
      <c r="C15" s="822">
        <v>1421</v>
      </c>
      <c r="D15" s="599">
        <v>54.992260061919509</v>
      </c>
      <c r="E15" s="822">
        <v>1052</v>
      </c>
      <c r="F15" s="604">
        <v>40.712074303405572</v>
      </c>
      <c r="G15" s="822">
        <v>111</v>
      </c>
      <c r="H15" s="70">
        <v>4.2956656346749229</v>
      </c>
    </row>
    <row r="16" spans="1:8" s="1006" customFormat="1" ht="14.5" customHeight="1">
      <c r="A16" s="124" t="s">
        <v>71</v>
      </c>
      <c r="B16" s="591">
        <v>538</v>
      </c>
      <c r="C16" s="821">
        <v>480</v>
      </c>
      <c r="D16" s="598">
        <v>89.219330855018583</v>
      </c>
      <c r="E16" s="821">
        <v>0</v>
      </c>
      <c r="F16" s="598">
        <v>0</v>
      </c>
      <c r="G16" s="821">
        <v>58</v>
      </c>
      <c r="H16" s="69">
        <v>10.780669144981413</v>
      </c>
    </row>
    <row r="17" spans="1:8" s="1006" customFormat="1" ht="14.5" customHeight="1">
      <c r="A17" s="125" t="s">
        <v>918</v>
      </c>
      <c r="B17" s="592">
        <v>3283</v>
      </c>
      <c r="C17" s="822">
        <v>2666</v>
      </c>
      <c r="D17" s="599">
        <v>81.206213828815109</v>
      </c>
      <c r="E17" s="822">
        <v>0</v>
      </c>
      <c r="F17" s="599">
        <v>0</v>
      </c>
      <c r="G17" s="822">
        <v>617</v>
      </c>
      <c r="H17" s="70">
        <v>18.793786171184891</v>
      </c>
    </row>
    <row r="18" spans="1:8" s="1006" customFormat="1" ht="14.5" customHeight="1">
      <c r="A18" s="124" t="s">
        <v>500</v>
      </c>
      <c r="B18" s="591">
        <v>8747</v>
      </c>
      <c r="C18" s="821">
        <v>4316</v>
      </c>
      <c r="D18" s="598">
        <v>49.342631759460389</v>
      </c>
      <c r="E18" s="821">
        <v>4431</v>
      </c>
      <c r="F18" s="598">
        <v>50.657368240539611</v>
      </c>
      <c r="G18" s="821">
        <v>0</v>
      </c>
      <c r="H18" s="69">
        <v>0</v>
      </c>
    </row>
    <row r="19" spans="1:8" s="1006" customFormat="1" ht="14.5" customHeight="1">
      <c r="A19" s="125" t="s">
        <v>74</v>
      </c>
      <c r="B19" s="592">
        <v>2139</v>
      </c>
      <c r="C19" s="822">
        <v>968</v>
      </c>
      <c r="D19" s="599">
        <v>45.254791958859279</v>
      </c>
      <c r="E19" s="822">
        <v>0</v>
      </c>
      <c r="F19" s="599">
        <v>0</v>
      </c>
      <c r="G19" s="822">
        <v>1171</v>
      </c>
      <c r="H19" s="70">
        <v>54.745208041140728</v>
      </c>
    </row>
    <row r="20" spans="1:8" s="1006" customFormat="1" ht="14.5" customHeight="1">
      <c r="A20" s="124" t="s">
        <v>501</v>
      </c>
      <c r="B20" s="591">
        <v>343</v>
      </c>
      <c r="C20" s="821">
        <v>343</v>
      </c>
      <c r="D20" s="598">
        <v>100</v>
      </c>
      <c r="E20" s="131" t="s">
        <v>328</v>
      </c>
      <c r="F20" s="603" t="s">
        <v>328</v>
      </c>
      <c r="G20" s="131">
        <v>0</v>
      </c>
      <c r="H20" s="72">
        <v>0</v>
      </c>
    </row>
    <row r="21" spans="1:8" s="1006" customFormat="1" ht="14.5" customHeight="1">
      <c r="A21" s="125" t="s">
        <v>919</v>
      </c>
      <c r="B21" s="592">
        <v>2734</v>
      </c>
      <c r="C21" s="822">
        <v>2220</v>
      </c>
      <c r="D21" s="599">
        <v>81.199707388441851</v>
      </c>
      <c r="E21" s="822">
        <v>0</v>
      </c>
      <c r="F21" s="599">
        <v>0</v>
      </c>
      <c r="G21" s="822">
        <v>514</v>
      </c>
      <c r="H21" s="70">
        <v>18.800292611558156</v>
      </c>
    </row>
    <row r="22" spans="1:8" s="1006" customFormat="1" ht="14.5" customHeight="1">
      <c r="A22" s="124" t="s">
        <v>77</v>
      </c>
      <c r="B22" s="591">
        <v>1203</v>
      </c>
      <c r="C22" s="821">
        <v>1053</v>
      </c>
      <c r="D22" s="598">
        <v>87.531172069825431</v>
      </c>
      <c r="E22" s="819">
        <v>131</v>
      </c>
      <c r="F22" s="603">
        <v>10.889443059019118</v>
      </c>
      <c r="G22" s="821">
        <v>150</v>
      </c>
      <c r="H22" s="69">
        <v>12.468827930174564</v>
      </c>
    </row>
    <row r="23" spans="1:8" s="1006" customFormat="1" ht="14.5" customHeight="1">
      <c r="A23" s="125" t="s">
        <v>78</v>
      </c>
      <c r="B23" s="592">
        <v>1458</v>
      </c>
      <c r="C23" s="822">
        <v>1284</v>
      </c>
      <c r="D23" s="599">
        <v>88.065843621399182</v>
      </c>
      <c r="E23" s="820">
        <v>341</v>
      </c>
      <c r="F23" s="604">
        <v>23.388203017832648</v>
      </c>
      <c r="G23" s="822">
        <v>174</v>
      </c>
      <c r="H23" s="70">
        <v>11.934156378600823</v>
      </c>
    </row>
    <row r="24" spans="1:8" s="1006" customFormat="1" ht="14.5" customHeight="1" thickBot="1">
      <c r="A24" s="124" t="s">
        <v>79</v>
      </c>
      <c r="B24" s="593">
        <v>925</v>
      </c>
      <c r="C24" s="589">
        <v>900</v>
      </c>
      <c r="D24" s="598">
        <v>97.297297297297305</v>
      </c>
      <c r="E24" s="589">
        <v>25</v>
      </c>
      <c r="F24" s="598">
        <v>2.7027027027027026</v>
      </c>
      <c r="G24" s="589">
        <v>0</v>
      </c>
      <c r="H24" s="69">
        <v>0</v>
      </c>
    </row>
    <row r="25" spans="1:8" s="1006" customFormat="1" ht="14.5" customHeight="1">
      <c r="A25" s="127" t="s">
        <v>80</v>
      </c>
      <c r="B25" s="594">
        <v>29308</v>
      </c>
      <c r="C25" s="74">
        <v>17704</v>
      </c>
      <c r="D25" s="600">
        <v>60.406714890132385</v>
      </c>
      <c r="E25" s="74">
        <v>9538</v>
      </c>
      <c r="F25" s="600">
        <v>32.544015285928758</v>
      </c>
      <c r="G25" s="74">
        <v>2538</v>
      </c>
      <c r="H25" s="75">
        <v>8.6597516036577051</v>
      </c>
    </row>
    <row r="26" spans="1:8" s="1006" customFormat="1" ht="14.5" customHeight="1">
      <c r="A26" s="128" t="s">
        <v>81</v>
      </c>
      <c r="B26" s="595">
        <v>10509</v>
      </c>
      <c r="C26" s="823">
        <v>6696</v>
      </c>
      <c r="D26" s="601">
        <v>63.716814159292035</v>
      </c>
      <c r="E26" s="823">
        <v>25</v>
      </c>
      <c r="F26" s="601">
        <v>0.23789133123988962</v>
      </c>
      <c r="G26" s="823">
        <v>3788</v>
      </c>
      <c r="H26" s="76">
        <v>36.045294509468071</v>
      </c>
    </row>
    <row r="27" spans="1:8" s="1006" customFormat="1" ht="14.5" customHeight="1">
      <c r="A27" s="129" t="s">
        <v>82</v>
      </c>
      <c r="B27" s="596">
        <v>39817</v>
      </c>
      <c r="C27" s="273">
        <v>24400</v>
      </c>
      <c r="D27" s="602">
        <v>61.280357636185542</v>
      </c>
      <c r="E27" s="273">
        <v>9563</v>
      </c>
      <c r="F27" s="602">
        <v>24.017379511264032</v>
      </c>
      <c r="G27" s="273">
        <v>6326</v>
      </c>
      <c r="H27" s="274">
        <v>15.88768616420122</v>
      </c>
    </row>
    <row r="28" spans="1:8" s="1006" customFormat="1" ht="14.5" customHeight="1">
      <c r="A28" s="1249" t="s">
        <v>920</v>
      </c>
      <c r="B28" s="1249"/>
      <c r="C28" s="1249"/>
      <c r="D28" s="1249"/>
      <c r="E28" s="1249"/>
      <c r="F28" s="1249"/>
      <c r="G28" s="1249"/>
      <c r="H28" s="1249"/>
    </row>
    <row r="29" spans="1:8" s="1006" customFormat="1" ht="14.5" customHeight="1">
      <c r="A29" s="1249" t="s">
        <v>502</v>
      </c>
      <c r="B29" s="1249"/>
      <c r="C29" s="1249"/>
      <c r="D29" s="1249"/>
      <c r="E29" s="1249"/>
      <c r="F29" s="1249"/>
      <c r="G29" s="1249"/>
      <c r="H29" s="1249"/>
    </row>
    <row r="30" spans="1:8" s="1006" customFormat="1" ht="14.5" customHeight="1">
      <c r="A30" s="1249" t="s">
        <v>503</v>
      </c>
      <c r="B30" s="1249"/>
      <c r="C30" s="1249"/>
      <c r="D30" s="1249"/>
      <c r="E30" s="1249"/>
      <c r="F30" s="1249"/>
      <c r="G30" s="1249"/>
      <c r="H30" s="1249"/>
    </row>
    <row r="31" spans="1:8" s="1006" customFormat="1" ht="14.5" customHeight="1">
      <c r="A31" s="1249" t="s">
        <v>921</v>
      </c>
      <c r="B31" s="1249"/>
      <c r="C31" s="1249"/>
      <c r="D31" s="1249"/>
      <c r="E31" s="1249"/>
      <c r="F31" s="1249"/>
      <c r="G31" s="1003"/>
      <c r="H31" s="1003"/>
    </row>
    <row r="32" spans="1:8" s="1006" customFormat="1" ht="14.5" customHeight="1">
      <c r="A32" s="1249" t="s">
        <v>688</v>
      </c>
      <c r="B32" s="1249"/>
      <c r="C32" s="1249"/>
      <c r="D32" s="1249"/>
      <c r="E32" s="1249"/>
      <c r="F32" s="1249"/>
      <c r="G32" s="1249"/>
      <c r="H32" s="1249"/>
    </row>
    <row r="33" spans="1:8" ht="14.5" customHeight="1">
      <c r="A33" s="1183" t="s">
        <v>689</v>
      </c>
      <c r="B33" s="1183"/>
      <c r="C33" s="1183"/>
      <c r="D33" s="1183"/>
      <c r="E33" s="1183"/>
      <c r="F33" s="1183"/>
      <c r="G33" s="1183"/>
      <c r="H33" s="1183"/>
    </row>
    <row r="34" spans="1:8" s="1006" customFormat="1" ht="14.5" customHeight="1">
      <c r="A34" s="355"/>
      <c r="B34" s="1004"/>
      <c r="C34" s="1004"/>
      <c r="D34" s="1004"/>
      <c r="E34" s="1004"/>
      <c r="F34" s="1004"/>
      <c r="G34" s="1004"/>
      <c r="H34" s="1004"/>
    </row>
    <row r="35" spans="1:8" s="1006" customFormat="1" ht="25" customHeight="1">
      <c r="A35" s="1245">
        <v>2023</v>
      </c>
      <c r="B35" s="1245"/>
      <c r="C35" s="1245"/>
      <c r="D35" s="1245"/>
      <c r="E35" s="1245"/>
      <c r="F35" s="1245"/>
      <c r="G35" s="1245"/>
      <c r="H35" s="1245"/>
    </row>
    <row r="36" spans="1:8" s="1006" customFormat="1" ht="14.5" customHeight="1">
      <c r="A36" s="764"/>
    </row>
    <row r="37" spans="1:8" s="1006" customFormat="1" ht="29.15" customHeight="1">
      <c r="A37" s="1269" t="s">
        <v>922</v>
      </c>
      <c r="B37" s="1269"/>
      <c r="C37" s="1269"/>
      <c r="D37" s="1269"/>
      <c r="E37" s="1269"/>
      <c r="F37" s="1269"/>
      <c r="G37" s="1269"/>
      <c r="H37" s="1269"/>
    </row>
    <row r="38" spans="1:8" s="1006" customFormat="1" ht="14.5" customHeight="1">
      <c r="A38" s="1262" t="s">
        <v>273</v>
      </c>
      <c r="B38" s="1256" t="s">
        <v>274</v>
      </c>
      <c r="C38" s="1258" t="s">
        <v>276</v>
      </c>
      <c r="D38" s="1259"/>
      <c r="E38" s="1259"/>
      <c r="F38" s="1259"/>
      <c r="G38" s="1259"/>
      <c r="H38" s="1260"/>
    </row>
    <row r="39" spans="1:8" s="1006" customFormat="1" ht="14.5" customHeight="1">
      <c r="A39" s="1263"/>
      <c r="B39" s="1257"/>
      <c r="C39" s="1265" t="s">
        <v>325</v>
      </c>
      <c r="D39" s="1265"/>
      <c r="E39" s="1266" t="s">
        <v>326</v>
      </c>
      <c r="F39" s="1267"/>
      <c r="G39" s="1266" t="s">
        <v>327</v>
      </c>
      <c r="H39" s="1268"/>
    </row>
    <row r="40" spans="1:8" s="1006" customFormat="1" ht="14.5" customHeight="1" thickBot="1">
      <c r="A40" s="1264"/>
      <c r="B40" s="1007" t="s">
        <v>275</v>
      </c>
      <c r="C40" s="1008" t="s">
        <v>275</v>
      </c>
      <c r="D40" s="1009" t="s">
        <v>279</v>
      </c>
      <c r="E40" s="1010" t="s">
        <v>275</v>
      </c>
      <c r="F40" s="1011" t="s">
        <v>279</v>
      </c>
      <c r="G40" s="1012" t="s">
        <v>275</v>
      </c>
      <c r="H40" s="1013" t="s">
        <v>279</v>
      </c>
    </row>
    <row r="41" spans="1:8" s="1006" customFormat="1" ht="14.5" customHeight="1">
      <c r="A41" s="123" t="s">
        <v>64</v>
      </c>
      <c r="B41" s="590">
        <v>5135</v>
      </c>
      <c r="C41" s="588">
        <v>2274</v>
      </c>
      <c r="D41" s="597">
        <v>44.284323271665045</v>
      </c>
      <c r="E41" s="588">
        <v>2754</v>
      </c>
      <c r="F41" s="597">
        <v>53.631937682570594</v>
      </c>
      <c r="G41" s="588">
        <v>107</v>
      </c>
      <c r="H41" s="68">
        <v>2.0837390457643621</v>
      </c>
    </row>
    <row r="42" spans="1:8" s="1006" customFormat="1" ht="14.5" customHeight="1">
      <c r="A42" s="124" t="s">
        <v>65</v>
      </c>
      <c r="B42" s="591">
        <v>4945</v>
      </c>
      <c r="C42" s="821">
        <v>4141</v>
      </c>
      <c r="D42" s="598">
        <v>83.741152679474212</v>
      </c>
      <c r="E42" s="821">
        <v>715</v>
      </c>
      <c r="F42" s="598">
        <v>14.459049544994945</v>
      </c>
      <c r="G42" s="821">
        <v>89</v>
      </c>
      <c r="H42" s="69">
        <v>1.7997977755308394</v>
      </c>
    </row>
    <row r="43" spans="1:8" s="1006" customFormat="1" ht="14.5" customHeight="1">
      <c r="A43" s="125" t="s">
        <v>66</v>
      </c>
      <c r="B43" s="592">
        <v>3587</v>
      </c>
      <c r="C43" s="822">
        <v>1281</v>
      </c>
      <c r="D43" s="599">
        <v>35.71229439643156</v>
      </c>
      <c r="E43" s="822">
        <v>0</v>
      </c>
      <c r="F43" s="599">
        <v>0</v>
      </c>
      <c r="G43" s="822">
        <v>2306</v>
      </c>
      <c r="H43" s="70">
        <v>64.28770560356844</v>
      </c>
    </row>
    <row r="44" spans="1:8" s="1006" customFormat="1" ht="14.5" customHeight="1">
      <c r="A44" s="124" t="s">
        <v>67</v>
      </c>
      <c r="B44" s="591">
        <v>1666</v>
      </c>
      <c r="C44" s="821">
        <v>1077</v>
      </c>
      <c r="D44" s="598">
        <v>64.645858343337338</v>
      </c>
      <c r="E44" s="821">
        <v>0</v>
      </c>
      <c r="F44" s="598">
        <v>0</v>
      </c>
      <c r="G44" s="821">
        <v>589</v>
      </c>
      <c r="H44" s="69">
        <v>35.354141656662662</v>
      </c>
    </row>
    <row r="45" spans="1:8" s="1006" customFormat="1" ht="14.5" customHeight="1">
      <c r="A45" s="125" t="s">
        <v>68</v>
      </c>
      <c r="B45" s="592">
        <v>443</v>
      </c>
      <c r="C45" s="822">
        <v>373</v>
      </c>
      <c r="D45" s="599">
        <v>84.198645598194133</v>
      </c>
      <c r="E45" s="822">
        <v>50</v>
      </c>
      <c r="F45" s="599">
        <v>11.286681715575622</v>
      </c>
      <c r="G45" s="822">
        <v>20</v>
      </c>
      <c r="H45" s="70">
        <v>4.5146726862302486</v>
      </c>
    </row>
    <row r="46" spans="1:8" s="1006" customFormat="1" ht="14.5" customHeight="1">
      <c r="A46" s="124" t="s">
        <v>69</v>
      </c>
      <c r="B46" s="591">
        <v>1037</v>
      </c>
      <c r="C46" s="821">
        <v>718</v>
      </c>
      <c r="D46" s="598">
        <v>69.238187078109931</v>
      </c>
      <c r="E46" s="131" t="s">
        <v>328</v>
      </c>
      <c r="F46" s="603" t="s">
        <v>328</v>
      </c>
      <c r="G46" s="821">
        <v>319</v>
      </c>
      <c r="H46" s="69">
        <v>30.761812921890069</v>
      </c>
    </row>
    <row r="47" spans="1:8" s="1006" customFormat="1" ht="14.5" customHeight="1">
      <c r="A47" s="125" t="s">
        <v>499</v>
      </c>
      <c r="B47" s="592">
        <v>2928</v>
      </c>
      <c r="C47" s="822">
        <v>1573</v>
      </c>
      <c r="D47" s="599">
        <v>53.722677595628419</v>
      </c>
      <c r="E47" s="822">
        <v>1157</v>
      </c>
      <c r="F47" s="604">
        <v>39.515027322404372</v>
      </c>
      <c r="G47" s="822">
        <v>198</v>
      </c>
      <c r="H47" s="70">
        <v>6.7622950819672134</v>
      </c>
    </row>
    <row r="48" spans="1:8" s="1006" customFormat="1" ht="14.5" customHeight="1">
      <c r="A48" s="124" t="s">
        <v>71</v>
      </c>
      <c r="B48" s="591">
        <v>612</v>
      </c>
      <c r="C48" s="821">
        <v>566</v>
      </c>
      <c r="D48" s="598">
        <v>92.48366013071896</v>
      </c>
      <c r="E48" s="821">
        <v>0</v>
      </c>
      <c r="F48" s="598">
        <v>0</v>
      </c>
      <c r="G48" s="821">
        <v>46</v>
      </c>
      <c r="H48" s="69">
        <v>7.5163398692810457</v>
      </c>
    </row>
    <row r="49" spans="1:8" s="1006" customFormat="1" ht="14.5" customHeight="1">
      <c r="A49" s="125" t="s">
        <v>918</v>
      </c>
      <c r="B49" s="592">
        <v>3368</v>
      </c>
      <c r="C49" s="822">
        <v>2882</v>
      </c>
      <c r="D49" s="599">
        <v>85.570071258907362</v>
      </c>
      <c r="E49" s="822">
        <v>0</v>
      </c>
      <c r="F49" s="599">
        <v>0</v>
      </c>
      <c r="G49" s="822">
        <v>486</v>
      </c>
      <c r="H49" s="70">
        <v>14.429928741092638</v>
      </c>
    </row>
    <row r="50" spans="1:8" s="1006" customFormat="1" ht="14.5" customHeight="1">
      <c r="A50" s="124" t="s">
        <v>500</v>
      </c>
      <c r="B50" s="591">
        <v>8930</v>
      </c>
      <c r="C50" s="821">
        <v>4631</v>
      </c>
      <c r="D50" s="598">
        <v>51.858902575587905</v>
      </c>
      <c r="E50" s="821">
        <v>4274</v>
      </c>
      <c r="F50" s="598">
        <v>47.861142217245238</v>
      </c>
      <c r="G50" s="821">
        <v>25</v>
      </c>
      <c r="H50" s="69">
        <v>0.27995520716685329</v>
      </c>
    </row>
    <row r="51" spans="1:8" s="1006" customFormat="1" ht="14.5" customHeight="1">
      <c r="A51" s="125" t="s">
        <v>74</v>
      </c>
      <c r="B51" s="592">
        <v>2168</v>
      </c>
      <c r="C51" s="822">
        <v>1058</v>
      </c>
      <c r="D51" s="599">
        <v>48.800738007380076</v>
      </c>
      <c r="E51" s="822">
        <v>0</v>
      </c>
      <c r="F51" s="599">
        <v>0</v>
      </c>
      <c r="G51" s="822">
        <v>1110</v>
      </c>
      <c r="H51" s="70">
        <v>51.199261992619924</v>
      </c>
    </row>
    <row r="52" spans="1:8" s="1006" customFormat="1" ht="14.5" customHeight="1">
      <c r="A52" s="124" t="s">
        <v>501</v>
      </c>
      <c r="B52" s="591">
        <v>501</v>
      </c>
      <c r="C52" s="821">
        <v>501</v>
      </c>
      <c r="D52" s="598">
        <v>100</v>
      </c>
      <c r="E52" s="131" t="s">
        <v>328</v>
      </c>
      <c r="F52" s="603" t="s">
        <v>328</v>
      </c>
      <c r="G52" s="131">
        <v>0</v>
      </c>
      <c r="H52" s="72">
        <v>0</v>
      </c>
    </row>
    <row r="53" spans="1:8" s="1006" customFormat="1" ht="14.5" customHeight="1">
      <c r="A53" s="125" t="s">
        <v>923</v>
      </c>
      <c r="B53" s="592">
        <v>2886</v>
      </c>
      <c r="C53" s="822">
        <v>2282</v>
      </c>
      <c r="D53" s="599">
        <v>79.07137907137907</v>
      </c>
      <c r="E53" s="822">
        <v>0</v>
      </c>
      <c r="F53" s="599">
        <v>0</v>
      </c>
      <c r="G53" s="822">
        <v>604</v>
      </c>
      <c r="H53" s="70">
        <v>20.928620928620926</v>
      </c>
    </row>
    <row r="54" spans="1:8" s="1006" customFormat="1" ht="14.5" customHeight="1">
      <c r="A54" s="124" t="s">
        <v>77</v>
      </c>
      <c r="B54" s="591">
        <v>1287</v>
      </c>
      <c r="C54" s="821">
        <v>1086</v>
      </c>
      <c r="D54" s="598">
        <v>84.382284382284382</v>
      </c>
      <c r="E54" s="131">
        <v>0</v>
      </c>
      <c r="F54" s="603">
        <v>0</v>
      </c>
      <c r="G54" s="821">
        <v>201</v>
      </c>
      <c r="H54" s="69">
        <v>15.61771561771562</v>
      </c>
    </row>
    <row r="55" spans="1:8" s="1006" customFormat="1" ht="14.5" customHeight="1">
      <c r="A55" s="125" t="s">
        <v>78</v>
      </c>
      <c r="B55" s="592">
        <v>1410</v>
      </c>
      <c r="C55" s="822">
        <v>1302</v>
      </c>
      <c r="D55" s="599">
        <v>92.340425531914889</v>
      </c>
      <c r="E55" s="122">
        <v>0</v>
      </c>
      <c r="F55" s="604">
        <v>0</v>
      </c>
      <c r="G55" s="822">
        <v>108</v>
      </c>
      <c r="H55" s="70">
        <v>7.6595744680851059</v>
      </c>
    </row>
    <row r="56" spans="1:8" s="1006" customFormat="1" ht="14.5" customHeight="1" thickBot="1">
      <c r="A56" s="124" t="s">
        <v>79</v>
      </c>
      <c r="B56" s="593">
        <v>1027</v>
      </c>
      <c r="C56" s="589">
        <v>919</v>
      </c>
      <c r="D56" s="598">
        <v>89.483933787731246</v>
      </c>
      <c r="E56" s="589">
        <v>61</v>
      </c>
      <c r="F56" s="598">
        <v>5.9396299902629019</v>
      </c>
      <c r="G56" s="589">
        <v>47</v>
      </c>
      <c r="H56" s="69">
        <v>4.5764362220058423</v>
      </c>
    </row>
    <row r="57" spans="1:8" s="1006" customFormat="1" ht="14.5" customHeight="1">
      <c r="A57" s="127" t="s">
        <v>80</v>
      </c>
      <c r="B57" s="594">
        <v>30865</v>
      </c>
      <c r="C57" s="74">
        <v>19453</v>
      </c>
      <c r="D57" s="600">
        <v>63.026081321885627</v>
      </c>
      <c r="E57" s="74">
        <v>8950</v>
      </c>
      <c r="F57" s="600">
        <v>28.997246071602138</v>
      </c>
      <c r="G57" s="74">
        <v>2462</v>
      </c>
      <c r="H57" s="75">
        <v>7.9766726065122304</v>
      </c>
    </row>
    <row r="58" spans="1:8" s="1006" customFormat="1" ht="14.5" customHeight="1">
      <c r="A58" s="128" t="s">
        <v>81</v>
      </c>
      <c r="B58" s="595">
        <v>11065</v>
      </c>
      <c r="C58" s="823">
        <v>7211</v>
      </c>
      <c r="D58" s="601">
        <v>65.169453230908275</v>
      </c>
      <c r="E58" s="823">
        <v>61</v>
      </c>
      <c r="F58" s="601">
        <v>0.55128784455490287</v>
      </c>
      <c r="G58" s="823">
        <v>3793</v>
      </c>
      <c r="H58" s="76">
        <v>34.279258924536826</v>
      </c>
    </row>
    <row r="59" spans="1:8" s="1006" customFormat="1" ht="14.5" customHeight="1">
      <c r="A59" s="129" t="s">
        <v>82</v>
      </c>
      <c r="B59" s="596">
        <v>41930</v>
      </c>
      <c r="C59" s="273">
        <v>26664</v>
      </c>
      <c r="D59" s="602">
        <v>63.591700453136177</v>
      </c>
      <c r="E59" s="273">
        <v>9011</v>
      </c>
      <c r="F59" s="602">
        <v>21.490579537324113</v>
      </c>
      <c r="G59" s="273">
        <v>6255</v>
      </c>
      <c r="H59" s="274">
        <v>14.917720009539709</v>
      </c>
    </row>
    <row r="60" spans="1:8" s="1006" customFormat="1" ht="14.5" customHeight="1">
      <c r="A60" s="1249" t="s">
        <v>920</v>
      </c>
      <c r="B60" s="1249"/>
      <c r="C60" s="1249"/>
      <c r="D60" s="1249"/>
      <c r="E60" s="1249"/>
      <c r="F60" s="1249"/>
      <c r="G60" s="1249"/>
      <c r="H60" s="1249"/>
    </row>
    <row r="61" spans="1:8" s="1006" customFormat="1" ht="14.5" customHeight="1">
      <c r="A61" s="1249" t="s">
        <v>502</v>
      </c>
      <c r="B61" s="1249"/>
      <c r="C61" s="1249"/>
      <c r="D61" s="1249"/>
      <c r="E61" s="1249"/>
      <c r="F61" s="1249"/>
      <c r="G61" s="1249"/>
      <c r="H61" s="1249"/>
    </row>
    <row r="62" spans="1:8" s="1006" customFormat="1" ht="14.5" customHeight="1">
      <c r="A62" s="1249" t="s">
        <v>503</v>
      </c>
      <c r="B62" s="1249"/>
      <c r="C62" s="1249"/>
      <c r="D62" s="1249"/>
      <c r="E62" s="1249"/>
      <c r="F62" s="1249"/>
      <c r="G62" s="1249"/>
      <c r="H62" s="1249"/>
    </row>
    <row r="63" spans="1:8" s="1006" customFormat="1" ht="14.5" customHeight="1">
      <c r="A63" s="1249" t="s">
        <v>921</v>
      </c>
      <c r="B63" s="1249"/>
      <c r="C63" s="1249"/>
      <c r="D63" s="1249"/>
      <c r="E63" s="1249"/>
      <c r="F63" s="1249"/>
      <c r="G63" s="1003"/>
      <c r="H63" s="1003"/>
    </row>
    <row r="64" spans="1:8" ht="14.5" customHeight="1">
      <c r="A64" s="1249" t="s">
        <v>688</v>
      </c>
      <c r="B64" s="1249"/>
      <c r="C64" s="1249"/>
      <c r="D64" s="1249"/>
      <c r="E64" s="1249"/>
      <c r="F64" s="1249"/>
      <c r="G64" s="1249"/>
      <c r="H64" s="1249"/>
    </row>
    <row r="65" spans="1:8" ht="14.5" customHeight="1">
      <c r="A65" s="1183" t="s">
        <v>672</v>
      </c>
      <c r="B65" s="1183"/>
      <c r="C65" s="1183"/>
      <c r="D65" s="1183"/>
      <c r="E65" s="1183"/>
      <c r="F65" s="1183"/>
      <c r="G65" s="1183"/>
      <c r="H65" s="1183"/>
    </row>
    <row r="66" spans="1:8" ht="14.5" customHeight="1">
      <c r="A66" s="119"/>
    </row>
    <row r="67" spans="1:8" ht="25" customHeight="1">
      <c r="A67" s="1245">
        <v>2022</v>
      </c>
      <c r="B67" s="1245"/>
      <c r="C67" s="1245"/>
      <c r="D67" s="1245"/>
      <c r="E67" s="1245"/>
      <c r="F67" s="1245"/>
      <c r="G67" s="1245"/>
      <c r="H67" s="1245"/>
    </row>
    <row r="68" spans="1:8" ht="14.5" customHeight="1">
      <c r="A68" s="119"/>
      <c r="B68" s="1004"/>
      <c r="C68" s="1004"/>
      <c r="D68" s="1004"/>
      <c r="E68" s="1004"/>
      <c r="F68" s="1004"/>
      <c r="G68" s="1004"/>
      <c r="H68" s="1004"/>
    </row>
    <row r="69" spans="1:8" ht="29.15" customHeight="1">
      <c r="A69" s="1114" t="s">
        <v>924</v>
      </c>
      <c r="B69" s="1114"/>
      <c r="C69" s="1114"/>
      <c r="D69" s="1114"/>
      <c r="E69" s="1114"/>
      <c r="F69" s="1114"/>
      <c r="G69" s="1114"/>
      <c r="H69" s="1114"/>
    </row>
    <row r="70" spans="1:8" ht="14.5" customHeight="1">
      <c r="A70" s="1262" t="s">
        <v>273</v>
      </c>
      <c r="B70" s="1256" t="s">
        <v>274</v>
      </c>
      <c r="C70" s="1258" t="s">
        <v>276</v>
      </c>
      <c r="D70" s="1259"/>
      <c r="E70" s="1259"/>
      <c r="F70" s="1259"/>
      <c r="G70" s="1259"/>
      <c r="H70" s="1260"/>
    </row>
    <row r="71" spans="1:8" ht="14.5" customHeight="1">
      <c r="A71" s="1263"/>
      <c r="B71" s="1257"/>
      <c r="C71" s="1265" t="s">
        <v>325</v>
      </c>
      <c r="D71" s="1265"/>
      <c r="E71" s="1266" t="s">
        <v>326</v>
      </c>
      <c r="F71" s="1267"/>
      <c r="G71" s="1266" t="s">
        <v>327</v>
      </c>
      <c r="H71" s="1268"/>
    </row>
    <row r="72" spans="1:8" ht="14.5" customHeight="1" thickBot="1">
      <c r="A72" s="1264"/>
      <c r="B72" s="1007" t="s">
        <v>275</v>
      </c>
      <c r="C72" s="1008" t="s">
        <v>275</v>
      </c>
      <c r="D72" s="1009" t="s">
        <v>279</v>
      </c>
      <c r="E72" s="1010" t="s">
        <v>275</v>
      </c>
      <c r="F72" s="1011" t="s">
        <v>279</v>
      </c>
      <c r="G72" s="1012" t="s">
        <v>275</v>
      </c>
      <c r="H72" s="1013" t="s">
        <v>279</v>
      </c>
    </row>
    <row r="73" spans="1:8" ht="14.5" customHeight="1">
      <c r="A73" s="123" t="s">
        <v>64</v>
      </c>
      <c r="B73" s="590">
        <v>5547</v>
      </c>
      <c r="C73" s="588">
        <v>2594</v>
      </c>
      <c r="D73" s="597">
        <v>46.764016585541732</v>
      </c>
      <c r="E73" s="588">
        <v>2845</v>
      </c>
      <c r="F73" s="597">
        <v>51.288985036956916</v>
      </c>
      <c r="G73" s="588">
        <v>108</v>
      </c>
      <c r="H73" s="68">
        <v>1.9469983775013522</v>
      </c>
    </row>
    <row r="74" spans="1:8" ht="14.5" customHeight="1">
      <c r="A74" s="124" t="s">
        <v>65</v>
      </c>
      <c r="B74" s="591">
        <v>4203</v>
      </c>
      <c r="C74" s="821">
        <v>3301</v>
      </c>
      <c r="D74" s="598">
        <v>78.539138710444917</v>
      </c>
      <c r="E74" s="821">
        <v>804</v>
      </c>
      <c r="F74" s="598">
        <v>19.129193433261957</v>
      </c>
      <c r="G74" s="821">
        <v>98</v>
      </c>
      <c r="H74" s="69">
        <v>2.3316678562931239</v>
      </c>
    </row>
    <row r="75" spans="1:8" ht="14.5" customHeight="1">
      <c r="A75" s="125" t="s">
        <v>66</v>
      </c>
      <c r="B75" s="592">
        <v>3960</v>
      </c>
      <c r="C75" s="822">
        <v>1557</v>
      </c>
      <c r="D75" s="599">
        <v>39.31818181818182</v>
      </c>
      <c r="E75" s="822">
        <v>0</v>
      </c>
      <c r="F75" s="599">
        <v>0</v>
      </c>
      <c r="G75" s="822">
        <v>2403</v>
      </c>
      <c r="H75" s="70">
        <v>60.68181818181818</v>
      </c>
    </row>
    <row r="76" spans="1:8" ht="14.5" customHeight="1">
      <c r="A76" s="124" t="s">
        <v>67</v>
      </c>
      <c r="B76" s="591">
        <v>1745</v>
      </c>
      <c r="C76" s="821">
        <v>1197</v>
      </c>
      <c r="D76" s="598">
        <v>68.595988538681951</v>
      </c>
      <c r="E76" s="821">
        <v>0</v>
      </c>
      <c r="F76" s="598">
        <v>0</v>
      </c>
      <c r="G76" s="821">
        <v>548</v>
      </c>
      <c r="H76" s="69">
        <v>31.404011461318053</v>
      </c>
    </row>
    <row r="77" spans="1:8" ht="14.5" customHeight="1">
      <c r="A77" s="125" t="s">
        <v>68</v>
      </c>
      <c r="B77" s="592">
        <v>378</v>
      </c>
      <c r="C77" s="822">
        <v>272</v>
      </c>
      <c r="D77" s="599">
        <v>71.957671957671948</v>
      </c>
      <c r="E77" s="822">
        <v>63</v>
      </c>
      <c r="F77" s="599">
        <v>16.666666666666664</v>
      </c>
      <c r="G77" s="822">
        <v>43</v>
      </c>
      <c r="H77" s="70">
        <v>11.375661375661375</v>
      </c>
    </row>
    <row r="78" spans="1:8" ht="14.5" customHeight="1">
      <c r="A78" s="124" t="s">
        <v>69</v>
      </c>
      <c r="B78" s="591">
        <v>1243</v>
      </c>
      <c r="C78" s="821">
        <v>763</v>
      </c>
      <c r="D78" s="598">
        <v>61.38374899436846</v>
      </c>
      <c r="E78" s="131" t="s">
        <v>319</v>
      </c>
      <c r="F78" s="603" t="s">
        <v>319</v>
      </c>
      <c r="G78" s="821">
        <v>480</v>
      </c>
      <c r="H78" s="69">
        <v>38.616251005631533</v>
      </c>
    </row>
    <row r="79" spans="1:8" ht="14.5" customHeight="1">
      <c r="A79" s="125" t="s">
        <v>499</v>
      </c>
      <c r="B79" s="592">
        <v>2874</v>
      </c>
      <c r="C79" s="822">
        <v>1642</v>
      </c>
      <c r="D79" s="599">
        <v>57.132915796798891</v>
      </c>
      <c r="E79" s="822">
        <v>1078</v>
      </c>
      <c r="F79" s="604">
        <v>37.508698677800972</v>
      </c>
      <c r="G79" s="822">
        <v>154</v>
      </c>
      <c r="H79" s="70">
        <v>5.3583855254001387</v>
      </c>
    </row>
    <row r="80" spans="1:8" ht="14.5" customHeight="1">
      <c r="A80" s="124" t="s">
        <v>71</v>
      </c>
      <c r="B80" s="591">
        <v>692</v>
      </c>
      <c r="C80" s="821">
        <v>652</v>
      </c>
      <c r="D80" s="598">
        <v>94.219653179190757</v>
      </c>
      <c r="E80" s="821">
        <v>0</v>
      </c>
      <c r="F80" s="598">
        <v>0</v>
      </c>
      <c r="G80" s="821">
        <v>40</v>
      </c>
      <c r="H80" s="69">
        <v>5.7803468208092488</v>
      </c>
    </row>
    <row r="81" spans="1:8" ht="14.5" customHeight="1">
      <c r="A81" s="125" t="s">
        <v>918</v>
      </c>
      <c r="B81" s="592">
        <v>3228</v>
      </c>
      <c r="C81" s="822">
        <v>2769</v>
      </c>
      <c r="D81" s="599">
        <v>85.780669144981417</v>
      </c>
      <c r="E81" s="822">
        <v>0</v>
      </c>
      <c r="F81" s="599">
        <v>0</v>
      </c>
      <c r="G81" s="822">
        <v>459</v>
      </c>
      <c r="H81" s="70">
        <v>14.219330855018589</v>
      </c>
    </row>
    <row r="82" spans="1:8" ht="14.5" customHeight="1">
      <c r="A82" s="124" t="s">
        <v>500</v>
      </c>
      <c r="B82" s="591">
        <v>9561</v>
      </c>
      <c r="C82" s="821">
        <v>5417</v>
      </c>
      <c r="D82" s="598">
        <v>56.657253425373909</v>
      </c>
      <c r="E82" s="821">
        <v>4117</v>
      </c>
      <c r="F82" s="598">
        <v>43.060349335843526</v>
      </c>
      <c r="G82" s="821">
        <v>27</v>
      </c>
      <c r="H82" s="69">
        <v>0.28239723878255413</v>
      </c>
    </row>
    <row r="83" spans="1:8" ht="14.5" customHeight="1">
      <c r="A83" s="125" t="s">
        <v>74</v>
      </c>
      <c r="B83" s="592">
        <v>2225</v>
      </c>
      <c r="C83" s="822">
        <v>1194</v>
      </c>
      <c r="D83" s="599">
        <v>53.662921348314605</v>
      </c>
      <c r="E83" s="822">
        <v>0</v>
      </c>
      <c r="F83" s="599">
        <v>0</v>
      </c>
      <c r="G83" s="822">
        <v>1031</v>
      </c>
      <c r="H83" s="70">
        <v>46.337078651685395</v>
      </c>
    </row>
    <row r="84" spans="1:8" ht="14.5" customHeight="1">
      <c r="A84" s="124" t="s">
        <v>501</v>
      </c>
      <c r="B84" s="591">
        <v>501</v>
      </c>
      <c r="C84" s="821">
        <v>501</v>
      </c>
      <c r="D84" s="598">
        <v>100</v>
      </c>
      <c r="E84" s="131" t="s">
        <v>319</v>
      </c>
      <c r="F84" s="603" t="s">
        <v>319</v>
      </c>
      <c r="G84" s="131"/>
      <c r="H84" s="72">
        <v>0</v>
      </c>
    </row>
    <row r="85" spans="1:8" ht="14.5" customHeight="1">
      <c r="A85" s="125" t="s">
        <v>919</v>
      </c>
      <c r="B85" s="592">
        <v>3524</v>
      </c>
      <c r="C85" s="822">
        <v>2542</v>
      </c>
      <c r="D85" s="599">
        <v>72.133938706015883</v>
      </c>
      <c r="E85" s="822">
        <v>0</v>
      </c>
      <c r="F85" s="599">
        <v>0</v>
      </c>
      <c r="G85" s="822">
        <v>982</v>
      </c>
      <c r="H85" s="70">
        <v>27.866061293984107</v>
      </c>
    </row>
    <row r="86" spans="1:8" ht="14.5" customHeight="1">
      <c r="A86" s="124" t="s">
        <v>77</v>
      </c>
      <c r="B86" s="591">
        <v>1401</v>
      </c>
      <c r="C86" s="821">
        <v>1191</v>
      </c>
      <c r="D86" s="598">
        <v>85.010706638115636</v>
      </c>
      <c r="E86" s="131" t="s">
        <v>319</v>
      </c>
      <c r="F86" s="603" t="s">
        <v>319</v>
      </c>
      <c r="G86" s="821">
        <v>210</v>
      </c>
      <c r="H86" s="69">
        <v>14.989293361884368</v>
      </c>
    </row>
    <row r="87" spans="1:8" ht="14.5" customHeight="1">
      <c r="A87" s="125" t="s">
        <v>78</v>
      </c>
      <c r="B87" s="592">
        <v>1479</v>
      </c>
      <c r="C87" s="822">
        <v>1365</v>
      </c>
      <c r="D87" s="599">
        <v>92.292089249492903</v>
      </c>
      <c r="E87" s="122" t="s">
        <v>319</v>
      </c>
      <c r="F87" s="604" t="s">
        <v>319</v>
      </c>
      <c r="G87" s="822">
        <v>114</v>
      </c>
      <c r="H87" s="70">
        <v>7.7079107505070992</v>
      </c>
    </row>
    <row r="88" spans="1:8" ht="14.5" customHeight="1" thickBot="1">
      <c r="A88" s="124" t="s">
        <v>79</v>
      </c>
      <c r="B88" s="593">
        <v>1140</v>
      </c>
      <c r="C88" s="589">
        <v>1065</v>
      </c>
      <c r="D88" s="598">
        <v>93.421052631578945</v>
      </c>
      <c r="E88" s="589">
        <v>71</v>
      </c>
      <c r="F88" s="598">
        <v>6.2280701754385968</v>
      </c>
      <c r="G88" s="589">
        <v>4</v>
      </c>
      <c r="H88" s="69">
        <v>0.35087719298245612</v>
      </c>
    </row>
    <row r="89" spans="1:8" ht="14.5" customHeight="1">
      <c r="A89" s="127" t="s">
        <v>80</v>
      </c>
      <c r="B89" s="594">
        <v>31239</v>
      </c>
      <c r="C89" s="74">
        <v>19818</v>
      </c>
      <c r="D89" s="600">
        <v>63.439930855661196</v>
      </c>
      <c r="E89" s="74">
        <v>8907</v>
      </c>
      <c r="F89" s="600">
        <v>28.512436377604917</v>
      </c>
      <c r="G89" s="74">
        <v>2514</v>
      </c>
      <c r="H89" s="75">
        <v>8.0476327667338907</v>
      </c>
    </row>
    <row r="90" spans="1:8" ht="14.5" customHeight="1">
      <c r="A90" s="128" t="s">
        <v>81</v>
      </c>
      <c r="B90" s="595">
        <v>12462</v>
      </c>
      <c r="C90" s="823">
        <v>8204</v>
      </c>
      <c r="D90" s="601">
        <v>65.832129674209597</v>
      </c>
      <c r="E90" s="823">
        <v>71</v>
      </c>
      <c r="F90" s="601">
        <v>0.5697319852351147</v>
      </c>
      <c r="G90" s="823">
        <v>4187</v>
      </c>
      <c r="H90" s="76">
        <v>33.598138340555288</v>
      </c>
    </row>
    <row r="91" spans="1:8" ht="14.5" customHeight="1">
      <c r="A91" s="129" t="s">
        <v>82</v>
      </c>
      <c r="B91" s="596">
        <v>43701</v>
      </c>
      <c r="C91" s="273">
        <v>28022</v>
      </c>
      <c r="D91" s="602">
        <v>64.122102469051057</v>
      </c>
      <c r="E91" s="273">
        <v>8978</v>
      </c>
      <c r="F91" s="602">
        <v>20.544152307727511</v>
      </c>
      <c r="G91" s="273">
        <v>6701</v>
      </c>
      <c r="H91" s="274">
        <v>15.333745223221436</v>
      </c>
    </row>
    <row r="92" spans="1:8" ht="14.5" customHeight="1">
      <c r="A92" s="1249" t="s">
        <v>920</v>
      </c>
      <c r="B92" s="1249"/>
      <c r="C92" s="1249"/>
      <c r="D92" s="1249"/>
      <c r="E92" s="1249"/>
      <c r="F92" s="1249"/>
      <c r="G92" s="1249"/>
      <c r="H92" s="1249"/>
    </row>
    <row r="93" spans="1:8" ht="14.5" customHeight="1">
      <c r="A93" s="1249" t="s">
        <v>502</v>
      </c>
      <c r="B93" s="1249"/>
      <c r="C93" s="1249"/>
      <c r="D93" s="1249"/>
      <c r="E93" s="1249"/>
      <c r="F93" s="1249"/>
      <c r="G93" s="1249"/>
      <c r="H93" s="1249"/>
    </row>
    <row r="94" spans="1:8" ht="14.5" customHeight="1">
      <c r="A94" s="1249" t="s">
        <v>503</v>
      </c>
      <c r="B94" s="1249"/>
      <c r="C94" s="1249"/>
      <c r="D94" s="1249"/>
      <c r="E94" s="1249"/>
      <c r="F94" s="1249"/>
      <c r="G94" s="1249"/>
      <c r="H94" s="1249"/>
    </row>
    <row r="95" spans="1:8" ht="14.5" customHeight="1">
      <c r="A95" s="1129" t="s">
        <v>925</v>
      </c>
      <c r="B95" s="1129"/>
      <c r="C95" s="1129"/>
      <c r="D95" s="1129"/>
      <c r="E95" s="1129"/>
      <c r="F95" s="1129"/>
      <c r="G95" s="1003"/>
      <c r="H95" s="1003"/>
    </row>
    <row r="96" spans="1:8" ht="14.5" customHeight="1">
      <c r="A96" s="1249" t="s">
        <v>688</v>
      </c>
      <c r="B96" s="1249"/>
      <c r="C96" s="1249"/>
      <c r="D96" s="1249"/>
      <c r="E96" s="1249"/>
      <c r="F96" s="1249"/>
      <c r="G96" s="1249"/>
      <c r="H96" s="1249"/>
    </row>
    <row r="97" spans="1:8" ht="14.5" customHeight="1">
      <c r="A97" s="1183" t="s">
        <v>525</v>
      </c>
      <c r="B97" s="1183"/>
      <c r="C97" s="1183"/>
      <c r="D97" s="1183"/>
      <c r="E97" s="1183"/>
      <c r="F97" s="1183"/>
      <c r="G97" s="1183"/>
      <c r="H97" s="1183"/>
    </row>
    <row r="98" spans="1:8" ht="14.5" customHeight="1">
      <c r="A98" s="1002"/>
      <c r="B98" s="1002"/>
      <c r="C98" s="1002"/>
      <c r="D98" s="1002"/>
      <c r="E98" s="1002"/>
      <c r="F98" s="1002"/>
      <c r="G98" s="1002"/>
      <c r="H98" s="1002"/>
    </row>
    <row r="99" spans="1:8" ht="25" customHeight="1">
      <c r="A99" s="1245">
        <v>2021</v>
      </c>
      <c r="B99" s="1245"/>
      <c r="C99" s="1245"/>
      <c r="D99" s="1245"/>
      <c r="E99" s="1245"/>
      <c r="F99" s="1245"/>
      <c r="G99" s="1245"/>
      <c r="H99" s="1245"/>
    </row>
    <row r="100" spans="1:8" ht="14.5" customHeight="1">
      <c r="A100" s="119"/>
      <c r="B100" s="1004"/>
      <c r="C100" s="1004"/>
      <c r="D100" s="1004"/>
      <c r="E100" s="1004"/>
      <c r="F100" s="1004"/>
      <c r="G100" s="1004"/>
      <c r="H100" s="1004"/>
    </row>
    <row r="101" spans="1:8" ht="29.5" customHeight="1">
      <c r="A101" s="1114" t="s">
        <v>926</v>
      </c>
      <c r="B101" s="1114"/>
      <c r="C101" s="1114"/>
      <c r="D101" s="1114"/>
      <c r="E101" s="1114"/>
      <c r="F101" s="1114"/>
      <c r="G101" s="1114"/>
      <c r="H101" s="1114"/>
    </row>
    <row r="102" spans="1:8" ht="14.5" customHeight="1">
      <c r="A102" s="1262" t="s">
        <v>273</v>
      </c>
      <c r="B102" s="1256" t="s">
        <v>274</v>
      </c>
      <c r="C102" s="1258" t="s">
        <v>276</v>
      </c>
      <c r="D102" s="1259"/>
      <c r="E102" s="1259"/>
      <c r="F102" s="1259"/>
      <c r="G102" s="1259"/>
      <c r="H102" s="1260"/>
    </row>
    <row r="103" spans="1:8" ht="14.5" customHeight="1">
      <c r="A103" s="1263"/>
      <c r="B103" s="1257"/>
      <c r="C103" s="1265" t="s">
        <v>325</v>
      </c>
      <c r="D103" s="1265"/>
      <c r="E103" s="1266" t="s">
        <v>326</v>
      </c>
      <c r="F103" s="1267"/>
      <c r="G103" s="1266" t="s">
        <v>327</v>
      </c>
      <c r="H103" s="1268"/>
    </row>
    <row r="104" spans="1:8" ht="14.5" customHeight="1" thickBot="1">
      <c r="A104" s="1264"/>
      <c r="B104" s="1007" t="s">
        <v>275</v>
      </c>
      <c r="C104" s="1008" t="s">
        <v>275</v>
      </c>
      <c r="D104" s="1009" t="s">
        <v>279</v>
      </c>
      <c r="E104" s="1010" t="s">
        <v>275</v>
      </c>
      <c r="F104" s="1011" t="s">
        <v>279</v>
      </c>
      <c r="G104" s="1012" t="s">
        <v>275</v>
      </c>
      <c r="H104" s="1013" t="s">
        <v>279</v>
      </c>
    </row>
    <row r="105" spans="1:8" ht="14.5" customHeight="1">
      <c r="A105" s="123" t="s">
        <v>64</v>
      </c>
      <c r="B105" s="590">
        <v>5425</v>
      </c>
      <c r="C105" s="588">
        <v>2665</v>
      </c>
      <c r="D105" s="597">
        <v>49.124423963133637</v>
      </c>
      <c r="E105" s="588">
        <v>2658</v>
      </c>
      <c r="F105" s="597">
        <v>48.995391705069125</v>
      </c>
      <c r="G105" s="588">
        <v>102</v>
      </c>
      <c r="H105" s="68">
        <v>1.8801843317972351</v>
      </c>
    </row>
    <row r="106" spans="1:8" ht="14.5" customHeight="1">
      <c r="A106" s="124" t="s">
        <v>65</v>
      </c>
      <c r="B106" s="591">
        <v>3797</v>
      </c>
      <c r="C106" s="821">
        <v>3100</v>
      </c>
      <c r="D106" s="598">
        <v>81.643402686331314</v>
      </c>
      <c r="E106" s="821">
        <v>596</v>
      </c>
      <c r="F106" s="598">
        <v>15.696602580984989</v>
      </c>
      <c r="G106" s="821">
        <v>101</v>
      </c>
      <c r="H106" s="69">
        <v>2.6599947326836975</v>
      </c>
    </row>
    <row r="107" spans="1:8" ht="14.5" customHeight="1">
      <c r="A107" s="125" t="s">
        <v>66</v>
      </c>
      <c r="B107" s="592">
        <v>3674</v>
      </c>
      <c r="C107" s="822">
        <v>1468</v>
      </c>
      <c r="D107" s="599">
        <v>39.956450734893849</v>
      </c>
      <c r="E107" s="822">
        <v>0</v>
      </c>
      <c r="F107" s="599">
        <v>0</v>
      </c>
      <c r="G107" s="822">
        <v>2206</v>
      </c>
      <c r="H107" s="70">
        <v>60.043549265106158</v>
      </c>
    </row>
    <row r="108" spans="1:8" ht="14.5" customHeight="1">
      <c r="A108" s="124" t="s">
        <v>67</v>
      </c>
      <c r="B108" s="591">
        <v>1852</v>
      </c>
      <c r="C108" s="821">
        <v>1255</v>
      </c>
      <c r="D108" s="598">
        <v>67.764578833693307</v>
      </c>
      <c r="E108" s="821">
        <v>0</v>
      </c>
      <c r="F108" s="598">
        <v>0</v>
      </c>
      <c r="G108" s="821">
        <v>597</v>
      </c>
      <c r="H108" s="69">
        <v>32.235421166306693</v>
      </c>
    </row>
    <row r="109" spans="1:8" ht="14.5" customHeight="1">
      <c r="A109" s="125" t="s">
        <v>68</v>
      </c>
      <c r="B109" s="592">
        <v>420</v>
      </c>
      <c r="C109" s="822">
        <v>313</v>
      </c>
      <c r="D109" s="599">
        <v>74.523809523809518</v>
      </c>
      <c r="E109" s="822">
        <v>52</v>
      </c>
      <c r="F109" s="599">
        <v>12.380952380952381</v>
      </c>
      <c r="G109" s="822">
        <v>55</v>
      </c>
      <c r="H109" s="70">
        <v>13.095238095238097</v>
      </c>
    </row>
    <row r="110" spans="1:8" ht="14.5" customHeight="1">
      <c r="A110" s="124" t="s">
        <v>69</v>
      </c>
      <c r="B110" s="591">
        <v>1196</v>
      </c>
      <c r="C110" s="821">
        <v>695</v>
      </c>
      <c r="D110" s="598">
        <v>58.110367892976591</v>
      </c>
      <c r="E110" s="131" t="s">
        <v>319</v>
      </c>
      <c r="F110" s="603" t="s">
        <v>319</v>
      </c>
      <c r="G110" s="821">
        <v>501</v>
      </c>
      <c r="H110" s="69">
        <v>41.889632107023409</v>
      </c>
    </row>
    <row r="111" spans="1:8" ht="14.5" customHeight="1">
      <c r="A111" s="125" t="s">
        <v>499</v>
      </c>
      <c r="B111" s="592">
        <v>2915</v>
      </c>
      <c r="C111" s="822">
        <v>2711</v>
      </c>
      <c r="D111" s="599">
        <v>93.00171526586621</v>
      </c>
      <c r="E111" s="605" t="s">
        <v>319</v>
      </c>
      <c r="F111" s="604" t="s">
        <v>319</v>
      </c>
      <c r="G111" s="822">
        <v>204</v>
      </c>
      <c r="H111" s="70">
        <v>6.9982847341337902</v>
      </c>
    </row>
    <row r="112" spans="1:8" ht="14.5" customHeight="1">
      <c r="A112" s="124" t="s">
        <v>71</v>
      </c>
      <c r="B112" s="591">
        <v>699</v>
      </c>
      <c r="C112" s="821">
        <v>644</v>
      </c>
      <c r="D112" s="598">
        <v>92.13161659513591</v>
      </c>
      <c r="E112" s="821">
        <v>0</v>
      </c>
      <c r="F112" s="598">
        <v>0</v>
      </c>
      <c r="G112" s="821">
        <v>55</v>
      </c>
      <c r="H112" s="69">
        <v>7.8683834048640922</v>
      </c>
    </row>
    <row r="113" spans="1:8" ht="14.5" customHeight="1">
      <c r="A113" s="125" t="s">
        <v>918</v>
      </c>
      <c r="B113" s="592">
        <v>3417</v>
      </c>
      <c r="C113" s="822">
        <v>2836</v>
      </c>
      <c r="D113" s="599">
        <v>82.996780801872987</v>
      </c>
      <c r="E113" s="822">
        <v>0</v>
      </c>
      <c r="F113" s="599">
        <v>0</v>
      </c>
      <c r="G113" s="822">
        <v>581</v>
      </c>
      <c r="H113" s="70">
        <v>17.003219198127013</v>
      </c>
    </row>
    <row r="114" spans="1:8" ht="14.5" customHeight="1">
      <c r="A114" s="124" t="s">
        <v>500</v>
      </c>
      <c r="B114" s="591">
        <v>8976</v>
      </c>
      <c r="C114" s="821">
        <v>5799</v>
      </c>
      <c r="D114" s="598">
        <v>64.605614973262021</v>
      </c>
      <c r="E114" s="821">
        <v>3121</v>
      </c>
      <c r="F114" s="598">
        <v>34.770499108734406</v>
      </c>
      <c r="G114" s="821">
        <v>56</v>
      </c>
      <c r="H114" s="69">
        <v>0.62388591800356508</v>
      </c>
    </row>
    <row r="115" spans="1:8" ht="14.5" customHeight="1">
      <c r="A115" s="125" t="s">
        <v>74</v>
      </c>
      <c r="B115" s="592">
        <v>1986</v>
      </c>
      <c r="C115" s="822">
        <v>1092</v>
      </c>
      <c r="D115" s="599">
        <v>54.984894259818731</v>
      </c>
      <c r="E115" s="822">
        <v>0</v>
      </c>
      <c r="F115" s="599">
        <v>0</v>
      </c>
      <c r="G115" s="822">
        <v>894</v>
      </c>
      <c r="H115" s="70">
        <v>45.015105740181269</v>
      </c>
    </row>
    <row r="116" spans="1:8" ht="14.5" customHeight="1">
      <c r="A116" s="124" t="s">
        <v>501</v>
      </c>
      <c r="B116" s="591">
        <v>587</v>
      </c>
      <c r="C116" s="821">
        <v>587</v>
      </c>
      <c r="D116" s="598">
        <v>100</v>
      </c>
      <c r="E116" s="131" t="s">
        <v>319</v>
      </c>
      <c r="F116" s="603" t="s">
        <v>319</v>
      </c>
      <c r="G116" s="131">
        <v>0</v>
      </c>
      <c r="H116" s="72">
        <v>0</v>
      </c>
    </row>
    <row r="117" spans="1:8" ht="14.5" customHeight="1">
      <c r="A117" s="125" t="s">
        <v>919</v>
      </c>
      <c r="B117" s="592">
        <v>3668</v>
      </c>
      <c r="C117" s="822">
        <v>2227</v>
      </c>
      <c r="D117" s="599">
        <v>60.714285714285708</v>
      </c>
      <c r="E117" s="822">
        <v>0</v>
      </c>
      <c r="F117" s="599">
        <v>0</v>
      </c>
      <c r="G117" s="822">
        <v>1441</v>
      </c>
      <c r="H117" s="70">
        <v>39.285714285714285</v>
      </c>
    </row>
    <row r="118" spans="1:8" ht="14.5" customHeight="1">
      <c r="A118" s="124" t="s">
        <v>77</v>
      </c>
      <c r="B118" s="591">
        <v>1431</v>
      </c>
      <c r="C118" s="821">
        <v>1197</v>
      </c>
      <c r="D118" s="598">
        <v>83.647798742138363</v>
      </c>
      <c r="E118" s="131" t="s">
        <v>319</v>
      </c>
      <c r="F118" s="603" t="s">
        <v>319</v>
      </c>
      <c r="G118" s="821">
        <v>234</v>
      </c>
      <c r="H118" s="69">
        <v>16.352201257861633</v>
      </c>
    </row>
    <row r="119" spans="1:8" ht="14.5" customHeight="1">
      <c r="A119" s="125" t="s">
        <v>78</v>
      </c>
      <c r="B119" s="592">
        <v>1410</v>
      </c>
      <c r="C119" s="822">
        <v>1311</v>
      </c>
      <c r="D119" s="599">
        <v>92.978723404255319</v>
      </c>
      <c r="E119" s="122" t="s">
        <v>319</v>
      </c>
      <c r="F119" s="604" t="s">
        <v>319</v>
      </c>
      <c r="G119" s="822">
        <v>99</v>
      </c>
      <c r="H119" s="70">
        <v>7.0212765957446814</v>
      </c>
    </row>
    <row r="120" spans="1:8" ht="14.5" customHeight="1" thickBot="1">
      <c r="A120" s="124" t="s">
        <v>79</v>
      </c>
      <c r="B120" s="593">
        <v>1156</v>
      </c>
      <c r="C120" s="589">
        <v>1051</v>
      </c>
      <c r="D120" s="598">
        <v>90.916955017301035</v>
      </c>
      <c r="E120" s="589">
        <v>40</v>
      </c>
      <c r="F120" s="598">
        <v>3.4602076124567476</v>
      </c>
      <c r="G120" s="589">
        <v>65</v>
      </c>
      <c r="H120" s="69">
        <v>5.6228373702422143</v>
      </c>
    </row>
    <row r="121" spans="1:8" ht="14.5" customHeight="1">
      <c r="A121" s="127" t="s">
        <v>80</v>
      </c>
      <c r="B121" s="594">
        <v>30129</v>
      </c>
      <c r="C121" s="74">
        <v>21109</v>
      </c>
      <c r="D121" s="600">
        <v>70.062066447608615</v>
      </c>
      <c r="E121" s="74">
        <v>6427</v>
      </c>
      <c r="F121" s="600">
        <v>21.331607421421221</v>
      </c>
      <c r="G121" s="74">
        <v>2593</v>
      </c>
      <c r="H121" s="75">
        <v>8.606326130970162</v>
      </c>
    </row>
    <row r="122" spans="1:8" ht="14.5" customHeight="1">
      <c r="A122" s="128" t="s">
        <v>81</v>
      </c>
      <c r="B122" s="595">
        <v>12480</v>
      </c>
      <c r="C122" s="823">
        <v>7842</v>
      </c>
      <c r="D122" s="601">
        <v>62.83653846153846</v>
      </c>
      <c r="E122" s="823">
        <v>40</v>
      </c>
      <c r="F122" s="601">
        <v>0.32051282051282048</v>
      </c>
      <c r="G122" s="823">
        <v>4598</v>
      </c>
      <c r="H122" s="76">
        <v>36.842948717948723</v>
      </c>
    </row>
    <row r="123" spans="1:8" ht="14.5" customHeight="1">
      <c r="A123" s="129" t="s">
        <v>82</v>
      </c>
      <c r="B123" s="596">
        <v>42609</v>
      </c>
      <c r="C123" s="273">
        <v>28951</v>
      </c>
      <c r="D123" s="602">
        <v>67.945739163087609</v>
      </c>
      <c r="E123" s="273">
        <v>6467</v>
      </c>
      <c r="F123" s="602">
        <v>15.177544650191274</v>
      </c>
      <c r="G123" s="273">
        <v>7191</v>
      </c>
      <c r="H123" s="274">
        <v>16.876716186721115</v>
      </c>
    </row>
    <row r="124" spans="1:8" ht="14.5" customHeight="1">
      <c r="A124" s="1249" t="s">
        <v>504</v>
      </c>
      <c r="B124" s="1249"/>
      <c r="C124" s="1249"/>
      <c r="D124" s="1249"/>
      <c r="E124" s="1249"/>
      <c r="F124" s="1249"/>
      <c r="G124" s="1249"/>
      <c r="H124" s="1249"/>
    </row>
    <row r="125" spans="1:8" ht="14.5" customHeight="1">
      <c r="A125" s="1249" t="s">
        <v>502</v>
      </c>
      <c r="B125" s="1249"/>
      <c r="C125" s="1249"/>
      <c r="D125" s="1249"/>
      <c r="E125" s="1249"/>
      <c r="F125" s="1249"/>
      <c r="G125" s="1249"/>
      <c r="H125" s="1249"/>
    </row>
    <row r="126" spans="1:8" ht="14.5" customHeight="1">
      <c r="A126" s="1249" t="s">
        <v>503</v>
      </c>
      <c r="B126" s="1249"/>
      <c r="C126" s="1249"/>
      <c r="D126" s="1249"/>
      <c r="E126" s="1249"/>
      <c r="F126" s="1249"/>
      <c r="G126" s="1249"/>
      <c r="H126" s="1249"/>
    </row>
    <row r="127" spans="1:8" ht="14.5" customHeight="1">
      <c r="A127" s="1129" t="s">
        <v>925</v>
      </c>
      <c r="B127" s="1129"/>
      <c r="C127" s="1129"/>
      <c r="D127" s="1129"/>
      <c r="E127" s="1129"/>
      <c r="F127" s="1129"/>
      <c r="G127" s="1003"/>
      <c r="H127" s="1003"/>
    </row>
    <row r="128" spans="1:8" ht="14.5" customHeight="1">
      <c r="A128" s="1249" t="s">
        <v>688</v>
      </c>
      <c r="B128" s="1249"/>
      <c r="C128" s="1249"/>
      <c r="D128" s="1249"/>
      <c r="E128" s="1249"/>
      <c r="F128" s="1249"/>
      <c r="G128" s="1249"/>
      <c r="H128" s="1249"/>
    </row>
    <row r="129" spans="1:8" ht="14.5" customHeight="1">
      <c r="A129" s="1183" t="s">
        <v>526</v>
      </c>
      <c r="B129" s="1183"/>
      <c r="C129" s="1183"/>
      <c r="D129" s="1183"/>
      <c r="E129" s="1183"/>
      <c r="F129" s="1183"/>
      <c r="G129" s="1183"/>
      <c r="H129" s="1183"/>
    </row>
    <row r="130" spans="1:8" ht="14.5" customHeight="1">
      <c r="A130" s="1030"/>
      <c r="B130" s="1030"/>
      <c r="C130" s="1030"/>
      <c r="D130" s="1030"/>
      <c r="E130" s="1030"/>
      <c r="F130" s="1030"/>
      <c r="G130" s="1030"/>
      <c r="H130" s="1030"/>
    </row>
    <row r="131" spans="1:8" ht="25" customHeight="1">
      <c r="A131" s="1245">
        <v>2020</v>
      </c>
      <c r="B131" s="1245"/>
      <c r="C131" s="1245"/>
      <c r="D131" s="1245"/>
      <c r="E131" s="1245"/>
      <c r="F131" s="1245"/>
      <c r="G131" s="1245"/>
      <c r="H131" s="1245"/>
    </row>
    <row r="132" spans="1:8" ht="14.5" customHeight="1">
      <c r="A132" s="119"/>
      <c r="B132" s="1004"/>
      <c r="C132" s="1004"/>
      <c r="D132" s="1004"/>
      <c r="E132" s="1004"/>
      <c r="F132" s="1004"/>
      <c r="G132" s="1004"/>
      <c r="H132" s="1004"/>
    </row>
    <row r="133" spans="1:8" ht="29.5" customHeight="1">
      <c r="A133" s="1270" t="s">
        <v>927</v>
      </c>
      <c r="B133" s="1270"/>
      <c r="C133" s="1270"/>
      <c r="D133" s="1270"/>
      <c r="E133" s="1270"/>
      <c r="F133" s="1270"/>
      <c r="G133" s="1270"/>
      <c r="H133" s="1270"/>
    </row>
    <row r="134" spans="1:8" ht="14.5" customHeight="1">
      <c r="A134" s="1253" t="s">
        <v>273</v>
      </c>
      <c r="B134" s="1256" t="s">
        <v>274</v>
      </c>
      <c r="C134" s="1258" t="s">
        <v>276</v>
      </c>
      <c r="D134" s="1259"/>
      <c r="E134" s="1259"/>
      <c r="F134" s="1259"/>
      <c r="G134" s="1259"/>
      <c r="H134" s="1260"/>
    </row>
    <row r="135" spans="1:8" ht="14.5" customHeight="1">
      <c r="A135" s="1254"/>
      <c r="B135" s="1257"/>
      <c r="C135" s="1258" t="s">
        <v>325</v>
      </c>
      <c r="D135" s="1261"/>
      <c r="E135" s="1258" t="s">
        <v>326</v>
      </c>
      <c r="F135" s="1261"/>
      <c r="G135" s="1258" t="s">
        <v>327</v>
      </c>
      <c r="H135" s="1260"/>
    </row>
    <row r="136" spans="1:8" ht="14.5" customHeight="1" thickBot="1">
      <c r="A136" s="1255"/>
      <c r="B136" s="1007" t="s">
        <v>275</v>
      </c>
      <c r="C136" s="1008" t="s">
        <v>275</v>
      </c>
      <c r="D136" s="1009" t="s">
        <v>279</v>
      </c>
      <c r="E136" s="1010" t="s">
        <v>275</v>
      </c>
      <c r="F136" s="1011" t="s">
        <v>279</v>
      </c>
      <c r="G136" s="1012" t="s">
        <v>275</v>
      </c>
      <c r="H136" s="1013" t="s">
        <v>279</v>
      </c>
    </row>
    <row r="137" spans="1:8" ht="14.5" customHeight="1">
      <c r="A137" s="123" t="s">
        <v>64</v>
      </c>
      <c r="B137" s="590">
        <v>5204</v>
      </c>
      <c r="C137" s="588">
        <v>2746</v>
      </c>
      <c r="D137" s="597">
        <v>52.767102229054572</v>
      </c>
      <c r="E137" s="588">
        <v>2339</v>
      </c>
      <c r="F137" s="597">
        <v>44.946195234435052</v>
      </c>
      <c r="G137" s="588">
        <v>119</v>
      </c>
      <c r="H137" s="68">
        <v>2.2867025365103766</v>
      </c>
    </row>
    <row r="138" spans="1:8" ht="14.5" customHeight="1">
      <c r="A138" s="124" t="s">
        <v>65</v>
      </c>
      <c r="B138" s="591">
        <v>3690</v>
      </c>
      <c r="C138" s="821">
        <v>3066</v>
      </c>
      <c r="D138" s="598">
        <v>83.089430894308947</v>
      </c>
      <c r="E138" s="821">
        <v>484</v>
      </c>
      <c r="F138" s="598">
        <v>13.116531165311654</v>
      </c>
      <c r="G138" s="821">
        <v>140</v>
      </c>
      <c r="H138" s="69">
        <v>3.7940379403794036</v>
      </c>
    </row>
    <row r="139" spans="1:8" ht="14.5" customHeight="1">
      <c r="A139" s="125" t="s">
        <v>66</v>
      </c>
      <c r="B139" s="592">
        <v>3873</v>
      </c>
      <c r="C139" s="822">
        <v>1575</v>
      </c>
      <c r="D139" s="599">
        <v>40.666150271107668</v>
      </c>
      <c r="E139" s="822">
        <v>0</v>
      </c>
      <c r="F139" s="599">
        <v>0</v>
      </c>
      <c r="G139" s="822">
        <v>2298</v>
      </c>
      <c r="H139" s="70">
        <v>59.333849728892332</v>
      </c>
    </row>
    <row r="140" spans="1:8" ht="14.5" customHeight="1">
      <c r="A140" s="124" t="s">
        <v>67</v>
      </c>
      <c r="B140" s="591">
        <v>1836</v>
      </c>
      <c r="C140" s="821">
        <v>1084</v>
      </c>
      <c r="D140" s="598">
        <v>59.041394335511988</v>
      </c>
      <c r="E140" s="821">
        <v>0</v>
      </c>
      <c r="F140" s="598">
        <v>0</v>
      </c>
      <c r="G140" s="821">
        <v>752</v>
      </c>
      <c r="H140" s="69">
        <v>40.958605664488019</v>
      </c>
    </row>
    <row r="141" spans="1:8" ht="14.5" customHeight="1">
      <c r="A141" s="125" t="s">
        <v>68</v>
      </c>
      <c r="B141" s="592">
        <v>333</v>
      </c>
      <c r="C141" s="822">
        <v>238</v>
      </c>
      <c r="D141" s="599">
        <v>71.471471471471475</v>
      </c>
      <c r="E141" s="822">
        <v>52</v>
      </c>
      <c r="F141" s="599">
        <v>15.615615615615615</v>
      </c>
      <c r="G141" s="822">
        <v>43</v>
      </c>
      <c r="H141" s="70">
        <v>12.912912912912914</v>
      </c>
    </row>
    <row r="142" spans="1:8" ht="14.5" customHeight="1">
      <c r="A142" s="124" t="s">
        <v>484</v>
      </c>
      <c r="B142" s="591">
        <v>1174</v>
      </c>
      <c r="C142" s="821">
        <v>695</v>
      </c>
      <c r="D142" s="598">
        <v>59.199318568994883</v>
      </c>
      <c r="E142" s="821">
        <v>55</v>
      </c>
      <c r="F142" s="598">
        <v>4.6848381601362865</v>
      </c>
      <c r="G142" s="821">
        <v>424</v>
      </c>
      <c r="H142" s="69">
        <v>36.115843270868822</v>
      </c>
    </row>
    <row r="143" spans="1:8" ht="14.5" customHeight="1">
      <c r="A143" s="125" t="s">
        <v>485</v>
      </c>
      <c r="B143" s="592">
        <v>2842</v>
      </c>
      <c r="C143" s="822">
        <v>2484</v>
      </c>
      <c r="D143" s="599">
        <v>87.403237156931738</v>
      </c>
      <c r="E143" s="605" t="s">
        <v>328</v>
      </c>
      <c r="F143" s="604" t="s">
        <v>328</v>
      </c>
      <c r="G143" s="822">
        <v>358</v>
      </c>
      <c r="H143" s="70">
        <v>12.596762843068262</v>
      </c>
    </row>
    <row r="144" spans="1:8" ht="14.5" customHeight="1">
      <c r="A144" s="124" t="s">
        <v>71</v>
      </c>
      <c r="B144" s="591">
        <v>687</v>
      </c>
      <c r="C144" s="821">
        <v>620</v>
      </c>
      <c r="D144" s="598">
        <v>90.24745269286754</v>
      </c>
      <c r="E144" s="821">
        <v>0</v>
      </c>
      <c r="F144" s="598">
        <v>0</v>
      </c>
      <c r="G144" s="821">
        <v>67</v>
      </c>
      <c r="H144" s="69">
        <v>9.7525473071324598</v>
      </c>
    </row>
    <row r="145" spans="1:8" ht="14.5" customHeight="1">
      <c r="A145" s="125" t="s">
        <v>928</v>
      </c>
      <c r="B145" s="592">
        <v>2978</v>
      </c>
      <c r="C145" s="822">
        <v>2581</v>
      </c>
      <c r="D145" s="599">
        <v>86.668905305574214</v>
      </c>
      <c r="E145" s="822">
        <v>0</v>
      </c>
      <c r="F145" s="599">
        <v>0</v>
      </c>
      <c r="G145" s="822">
        <v>397</v>
      </c>
      <c r="H145" s="70">
        <v>13.331094694425788</v>
      </c>
    </row>
    <row r="146" spans="1:8" ht="14.5" customHeight="1">
      <c r="A146" s="124" t="s">
        <v>486</v>
      </c>
      <c r="B146" s="591">
        <v>9093</v>
      </c>
      <c r="C146" s="821">
        <v>6907</v>
      </c>
      <c r="D146" s="598">
        <v>75.959529308259093</v>
      </c>
      <c r="E146" s="821">
        <v>2147</v>
      </c>
      <c r="F146" s="598">
        <v>23.611569339052018</v>
      </c>
      <c r="G146" s="821">
        <v>39</v>
      </c>
      <c r="H146" s="69">
        <v>0.42890135268888158</v>
      </c>
    </row>
    <row r="147" spans="1:8" ht="14.5" customHeight="1">
      <c r="A147" s="125" t="s">
        <v>74</v>
      </c>
      <c r="B147" s="592">
        <v>1972</v>
      </c>
      <c r="C147" s="822">
        <v>1207</v>
      </c>
      <c r="D147" s="599">
        <v>61.206896551724135</v>
      </c>
      <c r="E147" s="822">
        <v>0</v>
      </c>
      <c r="F147" s="599">
        <v>0</v>
      </c>
      <c r="G147" s="822">
        <v>765</v>
      </c>
      <c r="H147" s="70">
        <v>38.793103448275865</v>
      </c>
    </row>
    <row r="148" spans="1:8" ht="14.5" customHeight="1">
      <c r="A148" s="124" t="s">
        <v>492</v>
      </c>
      <c r="B148" s="591">
        <v>433</v>
      </c>
      <c r="C148" s="821">
        <v>433</v>
      </c>
      <c r="D148" s="598">
        <v>100</v>
      </c>
      <c r="E148" s="1014" t="s">
        <v>328</v>
      </c>
      <c r="F148" s="1015" t="s">
        <v>328</v>
      </c>
      <c r="G148" s="131" t="s">
        <v>328</v>
      </c>
      <c r="H148" s="72" t="s">
        <v>328</v>
      </c>
    </row>
    <row r="149" spans="1:8" ht="14.5" customHeight="1">
      <c r="A149" s="125" t="s">
        <v>929</v>
      </c>
      <c r="B149" s="592">
        <v>3473</v>
      </c>
      <c r="C149" s="822">
        <v>2193</v>
      </c>
      <c r="D149" s="599">
        <v>63.144255686726169</v>
      </c>
      <c r="E149" s="822">
        <v>0</v>
      </c>
      <c r="F149" s="599">
        <v>0</v>
      </c>
      <c r="G149" s="822">
        <v>1280</v>
      </c>
      <c r="H149" s="70">
        <v>36.855744313273824</v>
      </c>
    </row>
    <row r="150" spans="1:8" ht="14.5" customHeight="1">
      <c r="A150" s="124" t="s">
        <v>77</v>
      </c>
      <c r="B150" s="591">
        <v>1338</v>
      </c>
      <c r="C150" s="821">
        <v>1057</v>
      </c>
      <c r="D150" s="598">
        <v>78.99850523168908</v>
      </c>
      <c r="E150" s="821">
        <v>65</v>
      </c>
      <c r="F150" s="598">
        <v>4.8579970104633778</v>
      </c>
      <c r="G150" s="821">
        <v>216</v>
      </c>
      <c r="H150" s="69">
        <v>16.143497757847534</v>
      </c>
    </row>
    <row r="151" spans="1:8" ht="14.5" customHeight="1">
      <c r="A151" s="125" t="s">
        <v>493</v>
      </c>
      <c r="B151" s="592">
        <v>1570</v>
      </c>
      <c r="C151" s="822">
        <v>1387</v>
      </c>
      <c r="D151" s="599">
        <v>88.343949044585983</v>
      </c>
      <c r="E151" s="822">
        <v>24</v>
      </c>
      <c r="F151" s="599">
        <v>1.5286624203821657</v>
      </c>
      <c r="G151" s="822">
        <v>159</v>
      </c>
      <c r="H151" s="70">
        <v>10.127388535031848</v>
      </c>
    </row>
    <row r="152" spans="1:8" ht="14.5" customHeight="1" thickBot="1">
      <c r="A152" s="124" t="s">
        <v>79</v>
      </c>
      <c r="B152" s="593">
        <v>987</v>
      </c>
      <c r="C152" s="589">
        <v>871</v>
      </c>
      <c r="D152" s="598">
        <v>88.247213779128671</v>
      </c>
      <c r="E152" s="589">
        <v>60</v>
      </c>
      <c r="F152" s="598">
        <v>6.0790273556231007</v>
      </c>
      <c r="G152" s="589">
        <v>56</v>
      </c>
      <c r="H152" s="69">
        <v>5.6737588652482271</v>
      </c>
    </row>
    <row r="153" spans="1:8" ht="14.5" customHeight="1">
      <c r="A153" s="127" t="s">
        <v>80</v>
      </c>
      <c r="B153" s="594">
        <v>29289</v>
      </c>
      <c r="C153" s="74">
        <v>21744</v>
      </c>
      <c r="D153" s="600">
        <v>74.239475571033495</v>
      </c>
      <c r="E153" s="74">
        <v>5101</v>
      </c>
      <c r="F153" s="600">
        <v>17.416094779610091</v>
      </c>
      <c r="G153" s="74">
        <v>2444</v>
      </c>
      <c r="H153" s="75">
        <v>8.3444296493564138</v>
      </c>
    </row>
    <row r="154" spans="1:8" ht="14.5" customHeight="1">
      <c r="A154" s="128" t="s">
        <v>81</v>
      </c>
      <c r="B154" s="595">
        <v>12194</v>
      </c>
      <c r="C154" s="823">
        <v>7400</v>
      </c>
      <c r="D154" s="601">
        <v>60.685583073642782</v>
      </c>
      <c r="E154" s="823">
        <v>125</v>
      </c>
      <c r="F154" s="601">
        <v>1.0250943086763982</v>
      </c>
      <c r="G154" s="823">
        <v>4669</v>
      </c>
      <c r="H154" s="76">
        <v>38.289322617680824</v>
      </c>
    </row>
    <row r="155" spans="1:8" ht="14.5" customHeight="1">
      <c r="A155" s="129" t="s">
        <v>82</v>
      </c>
      <c r="B155" s="596">
        <v>41483</v>
      </c>
      <c r="C155" s="273">
        <v>29144</v>
      </c>
      <c r="D155" s="602">
        <v>70.255285297591783</v>
      </c>
      <c r="E155" s="273">
        <v>5226</v>
      </c>
      <c r="F155" s="602">
        <v>12.597931682858038</v>
      </c>
      <c r="G155" s="273">
        <v>7113</v>
      </c>
      <c r="H155" s="274">
        <v>17.146783019550178</v>
      </c>
    </row>
    <row r="156" spans="1:8" ht="14.5" customHeight="1">
      <c r="A156" s="1183" t="s">
        <v>494</v>
      </c>
      <c r="B156" s="1183"/>
      <c r="C156" s="1183"/>
      <c r="D156" s="1183"/>
      <c r="E156" s="1183"/>
      <c r="F156" s="1183"/>
      <c r="G156" s="1183"/>
      <c r="H156" s="1183"/>
    </row>
    <row r="157" spans="1:8" ht="14.5" customHeight="1">
      <c r="A157" s="1183" t="s">
        <v>495</v>
      </c>
      <c r="B157" s="1183"/>
      <c r="C157" s="1183"/>
      <c r="D157" s="1183"/>
      <c r="E157" s="1183"/>
      <c r="F157" s="1183"/>
      <c r="G157" s="1183"/>
      <c r="H157" s="1183"/>
    </row>
    <row r="158" spans="1:8" ht="14.5" customHeight="1">
      <c r="A158" s="1183" t="s">
        <v>496</v>
      </c>
      <c r="B158" s="1183"/>
      <c r="C158" s="1183"/>
      <c r="D158" s="1183"/>
      <c r="E158" s="1183"/>
      <c r="F158" s="1183"/>
      <c r="G158" s="1183"/>
      <c r="H158" s="1183"/>
    </row>
    <row r="159" spans="1:8" ht="14.5" customHeight="1">
      <c r="A159" s="1183" t="s">
        <v>497</v>
      </c>
      <c r="B159" s="1183"/>
      <c r="C159" s="1183"/>
      <c r="D159" s="1183"/>
      <c r="E159" s="1183"/>
      <c r="F159" s="1183"/>
      <c r="G159" s="1183"/>
      <c r="H159" s="1183"/>
    </row>
    <row r="160" spans="1:8" ht="14.5" customHeight="1">
      <c r="A160" s="1183" t="s">
        <v>498</v>
      </c>
      <c r="B160" s="1183"/>
      <c r="C160" s="1183"/>
      <c r="D160" s="1183"/>
      <c r="E160" s="1183"/>
      <c r="F160" s="1183"/>
      <c r="G160" s="1183"/>
      <c r="H160" s="1183"/>
    </row>
    <row r="161" spans="1:8" ht="14.5" customHeight="1">
      <c r="A161" s="1129" t="s">
        <v>930</v>
      </c>
      <c r="B161" s="1129"/>
      <c r="C161" s="1129"/>
      <c r="D161" s="1129"/>
      <c r="E161" s="1129"/>
      <c r="F161" s="1129"/>
      <c r="G161" s="1004"/>
      <c r="H161" s="1004"/>
    </row>
    <row r="162" spans="1:8" ht="14.5" customHeight="1">
      <c r="A162" s="1183" t="s">
        <v>688</v>
      </c>
      <c r="B162" s="1183"/>
      <c r="C162" s="1183"/>
      <c r="D162" s="1183"/>
      <c r="E162" s="1183"/>
      <c r="F162" s="1183"/>
      <c r="G162" s="1183"/>
      <c r="H162" s="1183"/>
    </row>
    <row r="163" spans="1:8" ht="14.5" customHeight="1">
      <c r="A163" s="1183" t="s">
        <v>528</v>
      </c>
      <c r="B163" s="1183"/>
      <c r="C163" s="1183"/>
      <c r="D163" s="1183"/>
      <c r="E163" s="1183"/>
      <c r="F163" s="1183"/>
      <c r="G163" s="1183"/>
      <c r="H163" s="1183"/>
    </row>
  </sheetData>
  <mergeCells count="72">
    <mergeCell ref="A28:H28"/>
    <mergeCell ref="A29:H29"/>
    <mergeCell ref="A30:H30"/>
    <mergeCell ref="A32:H32"/>
    <mergeCell ref="A3:H3"/>
    <mergeCell ref="A5:H5"/>
    <mergeCell ref="A6:A8"/>
    <mergeCell ref="B6:B7"/>
    <mergeCell ref="C6:H6"/>
    <mergeCell ref="C7:D7"/>
    <mergeCell ref="E7:F7"/>
    <mergeCell ref="G7:H7"/>
    <mergeCell ref="A62:H62"/>
    <mergeCell ref="A60:H60"/>
    <mergeCell ref="A61:H61"/>
    <mergeCell ref="A65:H65"/>
    <mergeCell ref="A63:F63"/>
    <mergeCell ref="A64:H64"/>
    <mergeCell ref="A131:H131"/>
    <mergeCell ref="A133:H133"/>
    <mergeCell ref="A67:H67"/>
    <mergeCell ref="A69:H69"/>
    <mergeCell ref="A70:A72"/>
    <mergeCell ref="B70:B71"/>
    <mergeCell ref="C70:H70"/>
    <mergeCell ref="C71:D71"/>
    <mergeCell ref="E71:F71"/>
    <mergeCell ref="G71:H71"/>
    <mergeCell ref="A93:H93"/>
    <mergeCell ref="A92:H92"/>
    <mergeCell ref="A94:H94"/>
    <mergeCell ref="A96:H96"/>
    <mergeCell ref="A124:H124"/>
    <mergeCell ref="A129:H129"/>
    <mergeCell ref="A125:H125"/>
    <mergeCell ref="A126:H126"/>
    <mergeCell ref="A127:F127"/>
    <mergeCell ref="A128:H128"/>
    <mergeCell ref="A31:F31"/>
    <mergeCell ref="A33:H33"/>
    <mergeCell ref="A35:H35"/>
    <mergeCell ref="A37:H37"/>
    <mergeCell ref="A38:A40"/>
    <mergeCell ref="B38:B39"/>
    <mergeCell ref="C38:H38"/>
    <mergeCell ref="C39:D39"/>
    <mergeCell ref="E39:F39"/>
    <mergeCell ref="G39:H39"/>
    <mergeCell ref="A95:F95"/>
    <mergeCell ref="A97:H97"/>
    <mergeCell ref="A99:H99"/>
    <mergeCell ref="A101:H101"/>
    <mergeCell ref="A102:A104"/>
    <mergeCell ref="B102:B103"/>
    <mergeCell ref="C102:H102"/>
    <mergeCell ref="C103:D103"/>
    <mergeCell ref="E103:F103"/>
    <mergeCell ref="G103:H103"/>
    <mergeCell ref="A160:H160"/>
    <mergeCell ref="A161:F161"/>
    <mergeCell ref="A162:H162"/>
    <mergeCell ref="A163:H163"/>
    <mergeCell ref="A134:A136"/>
    <mergeCell ref="B134:B135"/>
    <mergeCell ref="C134:H134"/>
    <mergeCell ref="C135:D135"/>
    <mergeCell ref="E135:F135"/>
    <mergeCell ref="G135:H135"/>
    <mergeCell ref="A156:H156"/>
    <mergeCell ref="A157:H157"/>
    <mergeCell ref="A158:H158"/>
    <mergeCell ref="A159:H159"/>
  </mergeCells>
  <hyperlinks>
    <hyperlink ref="A1" location="Inhalt!A9" display="Zurück zum Inhalt" xr:uid="{386E0560-33DE-44FA-AF08-EF8EE318C276}"/>
  </hyperlink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8"/>
  <dimension ref="A1:C298"/>
  <sheetViews>
    <sheetView showGridLines="0" zoomScale="80" zoomScaleNormal="80" workbookViewId="0">
      <pane xSplit="1" topLeftCell="B1" activePane="topRight" state="frozen"/>
      <selection pane="topRight"/>
    </sheetView>
  </sheetViews>
  <sheetFormatPr baseColWidth="10" defaultColWidth="10.5" defaultRowHeight="14.5" customHeight="1"/>
  <cols>
    <col min="1" max="1" width="23.5" style="759" customWidth="1"/>
    <col min="2" max="2" width="24.33203125" style="759" customWidth="1"/>
    <col min="3" max="16384" width="10.5" style="759"/>
  </cols>
  <sheetData>
    <row r="1" spans="1:2" ht="14.5" customHeight="1">
      <c r="A1" s="758" t="s">
        <v>512</v>
      </c>
    </row>
    <row r="2" spans="1:2" ht="14.5" customHeight="1">
      <c r="A2" s="355"/>
    </row>
    <row r="3" spans="1:2" s="760" customFormat="1" ht="25" customHeight="1">
      <c r="A3" s="1245">
        <v>2024</v>
      </c>
      <c r="B3" s="1245"/>
    </row>
    <row r="4" spans="1:2" s="760" customFormat="1" ht="14.5" customHeight="1">
      <c r="A4" s="764"/>
    </row>
    <row r="5" spans="1:2" s="760" customFormat="1" ht="46.5" customHeight="1">
      <c r="A5" s="1273" t="s">
        <v>690</v>
      </c>
      <c r="B5" s="1273"/>
    </row>
    <row r="6" spans="1:2" s="760" customFormat="1" ht="29.5" customHeight="1">
      <c r="A6" s="1247" t="s">
        <v>273</v>
      </c>
      <c r="B6" s="815" t="s">
        <v>329</v>
      </c>
    </row>
    <row r="7" spans="1:2" s="760" customFormat="1" ht="14.5" customHeight="1" thickBot="1">
      <c r="A7" s="1248"/>
      <c r="B7" s="816" t="s">
        <v>275</v>
      </c>
    </row>
    <row r="8" spans="1:2" s="760" customFormat="1" ht="14.5" customHeight="1">
      <c r="A8" s="258" t="s">
        <v>330</v>
      </c>
      <c r="B8" s="276">
        <v>1889</v>
      </c>
    </row>
    <row r="9" spans="1:2" s="760" customFormat="1" ht="14.5" customHeight="1">
      <c r="A9" s="256" t="s">
        <v>66</v>
      </c>
      <c r="B9" s="277">
        <v>2321</v>
      </c>
    </row>
    <row r="10" spans="1:2" s="760" customFormat="1" ht="14.5" customHeight="1">
      <c r="A10" s="258" t="s">
        <v>67</v>
      </c>
      <c r="B10" s="276">
        <v>1234</v>
      </c>
    </row>
    <row r="11" spans="1:2" s="760" customFormat="1" ht="14.5" customHeight="1">
      <c r="A11" s="256" t="s">
        <v>68</v>
      </c>
      <c r="B11" s="277">
        <v>317</v>
      </c>
    </row>
    <row r="12" spans="1:2" s="760" customFormat="1" ht="14.5" customHeight="1">
      <c r="A12" s="258" t="s">
        <v>69</v>
      </c>
      <c r="B12" s="276">
        <v>960</v>
      </c>
    </row>
    <row r="13" spans="1:2" s="760" customFormat="1" ht="14.5" customHeight="1">
      <c r="A13" s="259" t="s">
        <v>70</v>
      </c>
      <c r="B13" s="277">
        <v>1940</v>
      </c>
    </row>
    <row r="14" spans="1:2" s="760" customFormat="1" ht="14.5" customHeight="1">
      <c r="A14" s="258" t="s">
        <v>71</v>
      </c>
      <c r="B14" s="276">
        <v>565</v>
      </c>
    </row>
    <row r="15" spans="1:2" s="760" customFormat="1" ht="14.5" customHeight="1">
      <c r="A15" s="259" t="s">
        <v>72</v>
      </c>
      <c r="B15" s="277">
        <v>3662</v>
      </c>
    </row>
    <row r="16" spans="1:2" s="760" customFormat="1" ht="14.5" customHeight="1">
      <c r="A16" s="258" t="s">
        <v>73</v>
      </c>
      <c r="B16" s="276">
        <v>2352</v>
      </c>
    </row>
    <row r="17" spans="1:2" s="760" customFormat="1" ht="14.5" customHeight="1">
      <c r="A17" s="256" t="s">
        <v>74</v>
      </c>
      <c r="B17" s="277">
        <v>1514</v>
      </c>
    </row>
    <row r="18" spans="1:2" s="760" customFormat="1" ht="14.5" customHeight="1">
      <c r="A18" s="278" t="s">
        <v>76</v>
      </c>
      <c r="B18" s="279">
        <v>2050</v>
      </c>
    </row>
    <row r="19" spans="1:2" s="760" customFormat="1" ht="14.5" customHeight="1">
      <c r="A19" s="256" t="s">
        <v>77</v>
      </c>
      <c r="B19" s="277">
        <v>858</v>
      </c>
    </row>
    <row r="20" spans="1:2" s="760" customFormat="1" ht="14.5" customHeight="1">
      <c r="A20" s="280" t="s">
        <v>78</v>
      </c>
      <c r="B20" s="279">
        <v>1752</v>
      </c>
    </row>
    <row r="21" spans="1:2" s="760" customFormat="1" ht="14.5" customHeight="1" thickBot="1">
      <c r="A21" s="256" t="s">
        <v>79</v>
      </c>
      <c r="B21" s="277">
        <v>708</v>
      </c>
    </row>
    <row r="22" spans="1:2" s="760" customFormat="1" ht="14.5" customHeight="1">
      <c r="A22" s="260" t="s">
        <v>80</v>
      </c>
      <c r="B22" s="261">
        <f>B24-B23</f>
        <v>14386</v>
      </c>
    </row>
    <row r="23" spans="1:2" s="760" customFormat="1" ht="14.5" customHeight="1">
      <c r="A23" s="262" t="s">
        <v>81</v>
      </c>
      <c r="B23" s="263">
        <f>SUM(B9,B10,B14,B18,B19,B21)</f>
        <v>7736</v>
      </c>
    </row>
    <row r="24" spans="1:2" s="760" customFormat="1" ht="14.5" customHeight="1">
      <c r="A24" s="264" t="s">
        <v>82</v>
      </c>
      <c r="B24" s="270">
        <f>SUM(B8:B21)</f>
        <v>22122</v>
      </c>
    </row>
    <row r="25" spans="1:2" s="760" customFormat="1" ht="41.5" customHeight="1">
      <c r="A25" s="1272" t="s">
        <v>802</v>
      </c>
      <c r="B25" s="1272"/>
    </row>
    <row r="26" spans="1:2" s="760" customFormat="1" ht="25" customHeight="1">
      <c r="A26" s="1249" t="s">
        <v>531</v>
      </c>
      <c r="B26" s="1249"/>
    </row>
    <row r="27" spans="1:2" s="760" customFormat="1" ht="38.15" customHeight="1">
      <c r="A27" s="1183" t="s">
        <v>691</v>
      </c>
      <c r="B27" s="1183"/>
    </row>
    <row r="28" spans="1:2" s="760" customFormat="1" ht="14.5" customHeight="1">
      <c r="A28" s="749"/>
      <c r="B28" s="749"/>
    </row>
    <row r="29" spans="1:2" s="760" customFormat="1" ht="46" customHeight="1">
      <c r="A29" s="1273" t="s">
        <v>692</v>
      </c>
      <c r="B29" s="1273"/>
    </row>
    <row r="30" spans="1:2" s="760" customFormat="1" ht="27.65" customHeight="1">
      <c r="A30" s="1247" t="s">
        <v>273</v>
      </c>
      <c r="B30" s="815" t="s">
        <v>318</v>
      </c>
    </row>
    <row r="31" spans="1:2" s="760" customFormat="1" ht="14.5" customHeight="1" thickBot="1">
      <c r="A31" s="1248"/>
      <c r="B31" s="816" t="s">
        <v>275</v>
      </c>
    </row>
    <row r="32" spans="1:2" s="760" customFormat="1" ht="14.5" customHeight="1">
      <c r="A32" s="258" t="s">
        <v>330</v>
      </c>
      <c r="B32" s="276">
        <v>573</v>
      </c>
    </row>
    <row r="33" spans="1:2" s="760" customFormat="1" ht="14.5" customHeight="1">
      <c r="A33" s="256" t="s">
        <v>66</v>
      </c>
      <c r="B33" s="277">
        <v>1521</v>
      </c>
    </row>
    <row r="34" spans="1:2" s="760" customFormat="1" ht="14.5" customHeight="1">
      <c r="A34" s="258" t="s">
        <v>67</v>
      </c>
      <c r="B34" s="276">
        <v>773</v>
      </c>
    </row>
    <row r="35" spans="1:2" s="760" customFormat="1" ht="14.5" customHeight="1">
      <c r="A35" s="256" t="s">
        <v>68</v>
      </c>
      <c r="B35" s="277">
        <v>207</v>
      </c>
    </row>
    <row r="36" spans="1:2" s="760" customFormat="1" ht="14.5" customHeight="1">
      <c r="A36" s="258" t="s">
        <v>69</v>
      </c>
      <c r="B36" s="276">
        <v>726</v>
      </c>
    </row>
    <row r="37" spans="1:2" s="760" customFormat="1" ht="14.5" customHeight="1">
      <c r="A37" s="259" t="s">
        <v>70</v>
      </c>
      <c r="B37" s="277">
        <v>1365</v>
      </c>
    </row>
    <row r="38" spans="1:2" s="760" customFormat="1" ht="14.5" customHeight="1">
      <c r="A38" s="258" t="s">
        <v>71</v>
      </c>
      <c r="B38" s="276">
        <v>590</v>
      </c>
    </row>
    <row r="39" spans="1:2" s="760" customFormat="1" ht="14.5" customHeight="1">
      <c r="A39" s="259" t="s">
        <v>72</v>
      </c>
      <c r="B39" s="277">
        <v>4407</v>
      </c>
    </row>
    <row r="40" spans="1:2" s="760" customFormat="1" ht="14.5" customHeight="1">
      <c r="A40" s="258" t="s">
        <v>73</v>
      </c>
      <c r="B40" s="276">
        <v>898</v>
      </c>
    </row>
    <row r="41" spans="1:2" s="760" customFormat="1" ht="14.5" customHeight="1">
      <c r="A41" s="256" t="s">
        <v>74</v>
      </c>
      <c r="B41" s="277">
        <v>949</v>
      </c>
    </row>
    <row r="42" spans="1:2" s="760" customFormat="1" ht="14.5" customHeight="1">
      <c r="A42" s="278" t="s">
        <v>76</v>
      </c>
      <c r="B42" s="279">
        <v>1900</v>
      </c>
    </row>
    <row r="43" spans="1:2" s="760" customFormat="1" ht="14.5" customHeight="1">
      <c r="A43" s="256" t="s">
        <v>77</v>
      </c>
      <c r="B43" s="277">
        <v>645</v>
      </c>
    </row>
    <row r="44" spans="1:2" s="760" customFormat="1" ht="14.5" customHeight="1">
      <c r="A44" s="280" t="s">
        <v>78</v>
      </c>
      <c r="B44" s="279">
        <v>960</v>
      </c>
    </row>
    <row r="45" spans="1:2" s="760" customFormat="1" ht="14.5" customHeight="1" thickBot="1">
      <c r="A45" s="256" t="s">
        <v>79</v>
      </c>
      <c r="B45" s="277">
        <v>614</v>
      </c>
    </row>
    <row r="46" spans="1:2" s="760" customFormat="1" ht="14.5" customHeight="1">
      <c r="A46" s="260" t="s">
        <v>80</v>
      </c>
      <c r="B46" s="261">
        <f>B48-B47</f>
        <v>10085</v>
      </c>
    </row>
    <row r="47" spans="1:2" s="760" customFormat="1" ht="14.5" customHeight="1">
      <c r="A47" s="262" t="s">
        <v>81</v>
      </c>
      <c r="B47" s="263">
        <f>SUM(B33,B34,B38,B42,B43,B45)</f>
        <v>6043</v>
      </c>
    </row>
    <row r="48" spans="1:2" s="760" customFormat="1" ht="14.5" customHeight="1">
      <c r="A48" s="264" t="s">
        <v>82</v>
      </c>
      <c r="B48" s="270">
        <f>SUM(B32:B45)</f>
        <v>16128</v>
      </c>
    </row>
    <row r="49" spans="1:2" s="760" customFormat="1" ht="36.65" customHeight="1">
      <c r="A49" s="1272" t="s">
        <v>803</v>
      </c>
      <c r="B49" s="1272"/>
    </row>
    <row r="50" spans="1:2" s="760" customFormat="1" ht="26.5" customHeight="1">
      <c r="A50" s="1249" t="s">
        <v>531</v>
      </c>
      <c r="B50" s="1249"/>
    </row>
    <row r="51" spans="1:2" s="760" customFormat="1" ht="37" customHeight="1">
      <c r="A51" s="1183" t="s">
        <v>672</v>
      </c>
      <c r="B51" s="1183"/>
    </row>
    <row r="52" spans="1:2" ht="14.5" customHeight="1">
      <c r="A52" s="355"/>
    </row>
    <row r="53" spans="1:2" s="760" customFormat="1" ht="25" customHeight="1">
      <c r="A53" s="1245">
        <v>2023</v>
      </c>
      <c r="B53" s="1245"/>
    </row>
    <row r="54" spans="1:2" s="760" customFormat="1" ht="14.5" customHeight="1">
      <c r="A54" s="764"/>
    </row>
    <row r="55" spans="1:2" s="760" customFormat="1" ht="47.15" customHeight="1">
      <c r="A55" s="1273" t="s">
        <v>693</v>
      </c>
      <c r="B55" s="1273"/>
    </row>
    <row r="56" spans="1:2" s="760" customFormat="1" ht="29.5" customHeight="1">
      <c r="A56" s="1247" t="s">
        <v>273</v>
      </c>
      <c r="B56" s="815" t="s">
        <v>329</v>
      </c>
    </row>
    <row r="57" spans="1:2" s="760" customFormat="1" ht="14.5" customHeight="1" thickBot="1">
      <c r="A57" s="1248"/>
      <c r="B57" s="816" t="s">
        <v>275</v>
      </c>
    </row>
    <row r="58" spans="1:2" s="760" customFormat="1" ht="14.5" customHeight="1">
      <c r="A58" s="258" t="s">
        <v>330</v>
      </c>
      <c r="B58" s="276">
        <v>1109</v>
      </c>
    </row>
    <row r="59" spans="1:2" s="760" customFormat="1" ht="14.5" customHeight="1">
      <c r="A59" s="256" t="s">
        <v>66</v>
      </c>
      <c r="B59" s="277">
        <v>2276</v>
      </c>
    </row>
    <row r="60" spans="1:2" s="760" customFormat="1" ht="14.5" customHeight="1">
      <c r="A60" s="258" t="s">
        <v>67</v>
      </c>
      <c r="B60" s="276">
        <v>1134</v>
      </c>
    </row>
    <row r="61" spans="1:2" s="760" customFormat="1" ht="14.5" customHeight="1">
      <c r="A61" s="256" t="s">
        <v>68</v>
      </c>
      <c r="B61" s="277">
        <v>243</v>
      </c>
    </row>
    <row r="62" spans="1:2" s="760" customFormat="1" ht="14.5" customHeight="1">
      <c r="A62" s="258" t="s">
        <v>69</v>
      </c>
      <c r="B62" s="276">
        <v>998</v>
      </c>
    </row>
    <row r="63" spans="1:2" s="760" customFormat="1" ht="14.5" customHeight="1">
      <c r="A63" s="259" t="s">
        <v>70</v>
      </c>
      <c r="B63" s="277">
        <v>1718</v>
      </c>
    </row>
    <row r="64" spans="1:2" s="760" customFormat="1" ht="14.5" customHeight="1">
      <c r="A64" s="258" t="s">
        <v>71</v>
      </c>
      <c r="B64" s="276">
        <v>604</v>
      </c>
    </row>
    <row r="65" spans="1:2" s="760" customFormat="1" ht="14.5" customHeight="1">
      <c r="A65" s="259" t="s">
        <v>72</v>
      </c>
      <c r="B65" s="277">
        <v>3630</v>
      </c>
    </row>
    <row r="66" spans="1:2" s="760" customFormat="1" ht="14.5" customHeight="1">
      <c r="A66" s="258" t="s">
        <v>73</v>
      </c>
      <c r="B66" s="276">
        <v>2480</v>
      </c>
    </row>
    <row r="67" spans="1:2" s="760" customFormat="1" ht="14.5" customHeight="1">
      <c r="A67" s="256" t="s">
        <v>74</v>
      </c>
      <c r="B67" s="277">
        <v>1481</v>
      </c>
    </row>
    <row r="68" spans="1:2" s="760" customFormat="1" ht="14.5" customHeight="1">
      <c r="A68" s="278" t="s">
        <v>76</v>
      </c>
      <c r="B68" s="279">
        <v>1980</v>
      </c>
    </row>
    <row r="69" spans="1:2" s="760" customFormat="1" ht="14.5" customHeight="1">
      <c r="A69" s="256" t="s">
        <v>77</v>
      </c>
      <c r="B69" s="277">
        <v>789</v>
      </c>
    </row>
    <row r="70" spans="1:2" s="760" customFormat="1" ht="14.5" customHeight="1">
      <c r="A70" s="280" t="s">
        <v>78</v>
      </c>
      <c r="B70" s="279">
        <v>1566</v>
      </c>
    </row>
    <row r="71" spans="1:2" s="760" customFormat="1" ht="14.5" customHeight="1" thickBot="1">
      <c r="A71" s="256" t="s">
        <v>79</v>
      </c>
      <c r="B71" s="277">
        <v>728</v>
      </c>
    </row>
    <row r="72" spans="1:2" s="760" customFormat="1" ht="14.5" customHeight="1">
      <c r="A72" s="260" t="s">
        <v>80</v>
      </c>
      <c r="B72" s="261">
        <v>13225</v>
      </c>
    </row>
    <row r="73" spans="1:2" s="760" customFormat="1" ht="14.5" customHeight="1">
      <c r="A73" s="262" t="s">
        <v>81</v>
      </c>
      <c r="B73" s="263">
        <v>7511</v>
      </c>
    </row>
    <row r="74" spans="1:2" s="760" customFormat="1" ht="14.5" customHeight="1">
      <c r="A74" s="264" t="s">
        <v>82</v>
      </c>
      <c r="B74" s="270">
        <v>20736</v>
      </c>
    </row>
    <row r="75" spans="1:2" s="760" customFormat="1" ht="24.65" customHeight="1">
      <c r="A75" s="1272" t="s">
        <v>802</v>
      </c>
      <c r="B75" s="1272"/>
    </row>
    <row r="76" spans="1:2" s="760" customFormat="1" ht="27.65" customHeight="1">
      <c r="A76" s="1249" t="s">
        <v>531</v>
      </c>
      <c r="B76" s="1249"/>
    </row>
    <row r="77" spans="1:2" s="760" customFormat="1" ht="37" customHeight="1">
      <c r="A77" s="1183" t="s">
        <v>672</v>
      </c>
      <c r="B77" s="1183"/>
    </row>
    <row r="78" spans="1:2" s="760" customFormat="1" ht="14.5" customHeight="1">
      <c r="A78" s="749"/>
      <c r="B78" s="749"/>
    </row>
    <row r="79" spans="1:2" s="760" customFormat="1" ht="46.5" customHeight="1">
      <c r="A79" s="1273" t="s">
        <v>694</v>
      </c>
      <c r="B79" s="1273"/>
    </row>
    <row r="80" spans="1:2" s="760" customFormat="1" ht="31" customHeight="1">
      <c r="A80" s="1247" t="s">
        <v>273</v>
      </c>
      <c r="B80" s="815" t="s">
        <v>318</v>
      </c>
    </row>
    <row r="81" spans="1:2" s="760" customFormat="1" ht="14.5" customHeight="1" thickBot="1">
      <c r="A81" s="1248"/>
      <c r="B81" s="816" t="s">
        <v>275</v>
      </c>
    </row>
    <row r="82" spans="1:2" s="760" customFormat="1" ht="14.5" customHeight="1">
      <c r="A82" s="258" t="s">
        <v>330</v>
      </c>
      <c r="B82" s="276">
        <v>0</v>
      </c>
    </row>
    <row r="83" spans="1:2" s="760" customFormat="1" ht="14.5" customHeight="1">
      <c r="A83" s="256" t="s">
        <v>66</v>
      </c>
      <c r="B83" s="277">
        <v>1506</v>
      </c>
    </row>
    <row r="84" spans="1:2" s="760" customFormat="1" ht="14.5" customHeight="1">
      <c r="A84" s="258" t="s">
        <v>67</v>
      </c>
      <c r="B84" s="276">
        <v>851</v>
      </c>
    </row>
    <row r="85" spans="1:2" s="760" customFormat="1" ht="14.5" customHeight="1">
      <c r="A85" s="256" t="s">
        <v>68</v>
      </c>
      <c r="B85" s="277">
        <v>266</v>
      </c>
    </row>
    <row r="86" spans="1:2" s="760" customFormat="1" ht="14.5" customHeight="1">
      <c r="A86" s="258" t="s">
        <v>69</v>
      </c>
      <c r="B86" s="276">
        <v>743</v>
      </c>
    </row>
    <row r="87" spans="1:2" s="760" customFormat="1" ht="14.5" customHeight="1">
      <c r="A87" s="259" t="s">
        <v>70</v>
      </c>
      <c r="B87" s="277">
        <v>1414</v>
      </c>
    </row>
    <row r="88" spans="1:2" s="760" customFormat="1" ht="14.5" customHeight="1">
      <c r="A88" s="258" t="s">
        <v>71</v>
      </c>
      <c r="B88" s="276">
        <v>784</v>
      </c>
    </row>
    <row r="89" spans="1:2" s="760" customFormat="1" ht="14.5" customHeight="1">
      <c r="A89" s="259" t="s">
        <v>72</v>
      </c>
      <c r="B89" s="277">
        <v>4704</v>
      </c>
    </row>
    <row r="90" spans="1:2" s="760" customFormat="1" ht="14.5" customHeight="1">
      <c r="A90" s="258" t="s">
        <v>73</v>
      </c>
      <c r="B90" s="276">
        <v>971</v>
      </c>
    </row>
    <row r="91" spans="1:2" s="760" customFormat="1" ht="14.5" customHeight="1">
      <c r="A91" s="256" t="s">
        <v>74</v>
      </c>
      <c r="B91" s="277">
        <v>1015</v>
      </c>
    </row>
    <row r="92" spans="1:2" s="760" customFormat="1" ht="14.5" customHeight="1">
      <c r="A92" s="278" t="s">
        <v>76</v>
      </c>
      <c r="B92" s="279">
        <v>2000</v>
      </c>
    </row>
    <row r="93" spans="1:2" s="760" customFormat="1" ht="14.5" customHeight="1">
      <c r="A93" s="256" t="s">
        <v>77</v>
      </c>
      <c r="B93" s="277">
        <v>666</v>
      </c>
    </row>
    <row r="94" spans="1:2" s="760" customFormat="1" ht="14.5" customHeight="1">
      <c r="A94" s="280" t="s">
        <v>78</v>
      </c>
      <c r="B94" s="279">
        <v>984</v>
      </c>
    </row>
    <row r="95" spans="1:2" s="760" customFormat="1" ht="14.5" customHeight="1" thickBot="1">
      <c r="A95" s="256" t="s">
        <v>79</v>
      </c>
      <c r="B95" s="277">
        <v>717</v>
      </c>
    </row>
    <row r="96" spans="1:2" s="760" customFormat="1" ht="14.5" customHeight="1">
      <c r="A96" s="260" t="s">
        <v>80</v>
      </c>
      <c r="B96" s="261">
        <v>10097</v>
      </c>
    </row>
    <row r="97" spans="1:2" s="760" customFormat="1" ht="14.5" customHeight="1">
      <c r="A97" s="262" t="s">
        <v>81</v>
      </c>
      <c r="B97" s="263">
        <v>6524</v>
      </c>
    </row>
    <row r="98" spans="1:2" s="760" customFormat="1" ht="14.5" customHeight="1">
      <c r="A98" s="264" t="s">
        <v>82</v>
      </c>
      <c r="B98" s="270">
        <v>16621</v>
      </c>
    </row>
    <row r="99" spans="1:2" s="760" customFormat="1" ht="38.15" customHeight="1">
      <c r="A99" s="1272" t="s">
        <v>803</v>
      </c>
      <c r="B99" s="1272"/>
    </row>
    <row r="100" spans="1:2" s="760" customFormat="1" ht="26.5" customHeight="1">
      <c r="A100" s="1249" t="s">
        <v>531</v>
      </c>
      <c r="B100" s="1249"/>
    </row>
    <row r="101" spans="1:2" s="760" customFormat="1" ht="36.65" customHeight="1">
      <c r="A101" s="1183" t="s">
        <v>525</v>
      </c>
      <c r="B101" s="1183"/>
    </row>
    <row r="102" spans="1:2" ht="14.5" customHeight="1">
      <c r="A102" s="355"/>
    </row>
    <row r="103" spans="1:2" ht="14.5" customHeight="1">
      <c r="A103" s="355"/>
    </row>
    <row r="104" spans="1:2" ht="25" customHeight="1">
      <c r="A104" s="1245">
        <v>2022</v>
      </c>
      <c r="B104" s="1245"/>
    </row>
    <row r="106" spans="1:2" ht="47.5" customHeight="1">
      <c r="A106" s="1270" t="s">
        <v>695</v>
      </c>
      <c r="B106" s="1270"/>
    </row>
    <row r="107" spans="1:2" ht="31" customHeight="1">
      <c r="A107" s="1243" t="s">
        <v>273</v>
      </c>
      <c r="B107" s="586" t="s">
        <v>329</v>
      </c>
    </row>
    <row r="108" spans="1:2" ht="14.5" customHeight="1" thickBot="1">
      <c r="A108" s="1244"/>
      <c r="B108" s="585" t="s">
        <v>275</v>
      </c>
    </row>
    <row r="109" spans="1:2" ht="14.5" customHeight="1">
      <c r="A109" s="258" t="s">
        <v>330</v>
      </c>
      <c r="B109" s="276">
        <v>90</v>
      </c>
    </row>
    <row r="110" spans="1:2" ht="14.5" customHeight="1">
      <c r="A110" s="256" t="s">
        <v>66</v>
      </c>
      <c r="B110" s="277">
        <v>2322</v>
      </c>
    </row>
    <row r="111" spans="1:2" ht="14.5" customHeight="1">
      <c r="A111" s="258" t="s">
        <v>67</v>
      </c>
      <c r="B111" s="276">
        <v>1156</v>
      </c>
    </row>
    <row r="112" spans="1:2" ht="14.5" customHeight="1">
      <c r="A112" s="256" t="s">
        <v>68</v>
      </c>
      <c r="B112" s="277">
        <v>257</v>
      </c>
    </row>
    <row r="113" spans="1:2" ht="14.5" customHeight="1">
      <c r="A113" s="258" t="s">
        <v>69</v>
      </c>
      <c r="B113" s="276">
        <v>1086</v>
      </c>
    </row>
    <row r="114" spans="1:2" ht="14.5" customHeight="1">
      <c r="A114" s="259" t="s">
        <v>70</v>
      </c>
      <c r="B114" s="277">
        <v>1816</v>
      </c>
    </row>
    <row r="115" spans="1:2" ht="14.5" customHeight="1">
      <c r="A115" s="258" t="s">
        <v>71</v>
      </c>
      <c r="B115" s="276">
        <v>582</v>
      </c>
    </row>
    <row r="116" spans="1:2" ht="14.5" customHeight="1">
      <c r="A116" s="259" t="s">
        <v>72</v>
      </c>
      <c r="B116" s="277">
        <v>3761</v>
      </c>
    </row>
    <row r="117" spans="1:2" ht="14.5" customHeight="1">
      <c r="A117" s="258" t="s">
        <v>73</v>
      </c>
      <c r="B117" s="276">
        <v>2794</v>
      </c>
    </row>
    <row r="118" spans="1:2" ht="14.5" customHeight="1">
      <c r="A118" s="256" t="s">
        <v>74</v>
      </c>
      <c r="B118" s="277">
        <v>1480</v>
      </c>
    </row>
    <row r="119" spans="1:2" ht="14.5" customHeight="1">
      <c r="A119" s="278" t="s">
        <v>76</v>
      </c>
      <c r="B119" s="279">
        <v>2059</v>
      </c>
    </row>
    <row r="120" spans="1:2" ht="14.5" customHeight="1">
      <c r="A120" s="256" t="s">
        <v>77</v>
      </c>
      <c r="B120" s="277">
        <v>828</v>
      </c>
    </row>
    <row r="121" spans="1:2" ht="14.5" customHeight="1">
      <c r="A121" s="280" t="s">
        <v>78</v>
      </c>
      <c r="B121" s="279">
        <v>1392</v>
      </c>
    </row>
    <row r="122" spans="1:2" ht="14.5" customHeight="1" thickBot="1">
      <c r="A122" s="256" t="s">
        <v>79</v>
      </c>
      <c r="B122" s="277">
        <v>782</v>
      </c>
    </row>
    <row r="123" spans="1:2" ht="14.5" customHeight="1">
      <c r="A123" s="260" t="s">
        <v>80</v>
      </c>
      <c r="B123" s="261">
        <f>B109+B112+B113+B114+B116+B117+B118+B121</f>
        <v>12676</v>
      </c>
    </row>
    <row r="124" spans="1:2" ht="14.5" customHeight="1">
      <c r="A124" s="262" t="s">
        <v>81</v>
      </c>
      <c r="B124" s="263">
        <f>B110+B111+B115+B119+B120+B122</f>
        <v>7729</v>
      </c>
    </row>
    <row r="125" spans="1:2" ht="14.5" customHeight="1">
      <c r="A125" s="264" t="s">
        <v>82</v>
      </c>
      <c r="B125" s="270">
        <v>20405</v>
      </c>
    </row>
    <row r="126" spans="1:2" ht="36.65" customHeight="1">
      <c r="A126" s="1272" t="s">
        <v>802</v>
      </c>
      <c r="B126" s="1272"/>
    </row>
    <row r="127" spans="1:2" ht="26.5" customHeight="1">
      <c r="A127" s="1131" t="s">
        <v>531</v>
      </c>
      <c r="B127" s="1131"/>
    </row>
    <row r="128" spans="1:2" ht="38.15" customHeight="1">
      <c r="A128" s="1183" t="s">
        <v>525</v>
      </c>
      <c r="B128" s="1183"/>
    </row>
    <row r="129" spans="1:2" ht="14.5" customHeight="1">
      <c r="A129" s="749"/>
      <c r="B129" s="749"/>
    </row>
    <row r="130" spans="1:2" ht="46" customHeight="1">
      <c r="A130" s="1270" t="s">
        <v>833</v>
      </c>
      <c r="B130" s="1270"/>
    </row>
    <row r="131" spans="1:2" ht="29.5" customHeight="1">
      <c r="A131" s="1243" t="s">
        <v>273</v>
      </c>
      <c r="B131" s="586" t="s">
        <v>318</v>
      </c>
    </row>
    <row r="132" spans="1:2" ht="14.5" customHeight="1" thickBot="1">
      <c r="A132" s="1244"/>
      <c r="B132" s="585" t="s">
        <v>275</v>
      </c>
    </row>
    <row r="133" spans="1:2" ht="14.5" customHeight="1">
      <c r="A133" s="258" t="s">
        <v>330</v>
      </c>
      <c r="B133" s="276">
        <v>0</v>
      </c>
    </row>
    <row r="134" spans="1:2" ht="14.5" customHeight="1">
      <c r="A134" s="256" t="s">
        <v>66</v>
      </c>
      <c r="B134" s="277">
        <v>1670</v>
      </c>
    </row>
    <row r="135" spans="1:2" ht="14.5" customHeight="1">
      <c r="A135" s="258" t="s">
        <v>67</v>
      </c>
      <c r="B135" s="276">
        <v>825</v>
      </c>
    </row>
    <row r="136" spans="1:2" ht="14.5" customHeight="1">
      <c r="A136" s="256" t="s">
        <v>68</v>
      </c>
      <c r="B136" s="277">
        <v>212</v>
      </c>
    </row>
    <row r="137" spans="1:2" ht="14.5" customHeight="1">
      <c r="A137" s="258" t="s">
        <v>69</v>
      </c>
      <c r="B137" s="276">
        <v>680</v>
      </c>
    </row>
    <row r="138" spans="1:2" ht="14.5" customHeight="1">
      <c r="A138" s="259" t="s">
        <v>70</v>
      </c>
      <c r="B138" s="277">
        <v>1514</v>
      </c>
    </row>
    <row r="139" spans="1:2" ht="14.5" customHeight="1">
      <c r="A139" s="258" t="s">
        <v>71</v>
      </c>
      <c r="B139" s="276">
        <v>843</v>
      </c>
    </row>
    <row r="140" spans="1:2" ht="14.5" customHeight="1">
      <c r="A140" s="259" t="s">
        <v>72</v>
      </c>
      <c r="B140" s="277">
        <v>4464</v>
      </c>
    </row>
    <row r="141" spans="1:2" ht="14.5" customHeight="1">
      <c r="A141" s="258" t="s">
        <v>73</v>
      </c>
      <c r="B141" s="276">
        <v>1161</v>
      </c>
    </row>
    <row r="142" spans="1:2" ht="14.5" customHeight="1">
      <c r="A142" s="256" t="s">
        <v>74</v>
      </c>
      <c r="B142" s="277">
        <v>921</v>
      </c>
    </row>
    <row r="143" spans="1:2" ht="14.5" customHeight="1">
      <c r="A143" s="278" t="s">
        <v>76</v>
      </c>
      <c r="B143" s="279">
        <v>2122</v>
      </c>
    </row>
    <row r="144" spans="1:2" ht="14.5" customHeight="1">
      <c r="A144" s="256" t="s">
        <v>77</v>
      </c>
      <c r="B144" s="277">
        <v>621</v>
      </c>
    </row>
    <row r="145" spans="1:2" ht="14.5" customHeight="1">
      <c r="A145" s="280" t="s">
        <v>78</v>
      </c>
      <c r="B145" s="279">
        <v>1008</v>
      </c>
    </row>
    <row r="146" spans="1:2" ht="14.5" customHeight="1" thickBot="1">
      <c r="A146" s="256" t="s">
        <v>79</v>
      </c>
      <c r="B146" s="277">
        <v>778</v>
      </c>
    </row>
    <row r="147" spans="1:2" ht="14.5" customHeight="1">
      <c r="A147" s="260" t="s">
        <v>80</v>
      </c>
      <c r="B147" s="261">
        <f>B133+B136+B137+B138+B140+B141+B142+B145</f>
        <v>9960</v>
      </c>
    </row>
    <row r="148" spans="1:2" ht="14.5" customHeight="1">
      <c r="A148" s="262" t="s">
        <v>81</v>
      </c>
      <c r="B148" s="263">
        <f>B134+B135+B139+B143+B144+B146</f>
        <v>6859</v>
      </c>
    </row>
    <row r="149" spans="1:2" ht="14.5" customHeight="1">
      <c r="A149" s="264" t="s">
        <v>82</v>
      </c>
      <c r="B149" s="265">
        <v>16819</v>
      </c>
    </row>
    <row r="150" spans="1:2" ht="39.65" customHeight="1">
      <c r="A150" s="1272" t="s">
        <v>802</v>
      </c>
      <c r="B150" s="1272"/>
    </row>
    <row r="151" spans="1:2" ht="24" customHeight="1">
      <c r="A151" s="1131" t="s">
        <v>531</v>
      </c>
      <c r="B151" s="1131"/>
    </row>
    <row r="152" spans="1:2" ht="39.65" customHeight="1">
      <c r="A152" s="1183" t="s">
        <v>532</v>
      </c>
      <c r="B152" s="1183"/>
    </row>
    <row r="153" spans="1:2" ht="14.5" customHeight="1">
      <c r="A153" s="749"/>
      <c r="B153" s="749"/>
    </row>
    <row r="154" spans="1:2" ht="25" customHeight="1">
      <c r="A154" s="1245">
        <v>2021</v>
      </c>
      <c r="B154" s="1245"/>
    </row>
    <row r="155" spans="1:2" ht="14.5" customHeight="1">
      <c r="A155" s="119"/>
    </row>
    <row r="156" spans="1:2" ht="47.15" customHeight="1">
      <c r="A156" s="1270" t="s">
        <v>696</v>
      </c>
      <c r="B156" s="1270"/>
    </row>
    <row r="157" spans="1:2" ht="29.5" customHeight="1">
      <c r="A157" s="1243" t="s">
        <v>273</v>
      </c>
      <c r="B157" s="586" t="s">
        <v>329</v>
      </c>
    </row>
    <row r="158" spans="1:2" ht="14.5" customHeight="1" thickBot="1">
      <c r="A158" s="1244"/>
      <c r="B158" s="585" t="s">
        <v>275</v>
      </c>
    </row>
    <row r="159" spans="1:2" ht="14.5" customHeight="1">
      <c r="A159" s="258" t="s">
        <v>330</v>
      </c>
      <c r="B159" s="276">
        <v>36</v>
      </c>
    </row>
    <row r="160" spans="1:2" ht="14.5" customHeight="1">
      <c r="A160" s="256" t="s">
        <v>66</v>
      </c>
      <c r="B160" s="277">
        <v>2301</v>
      </c>
    </row>
    <row r="161" spans="1:2" ht="14.5" customHeight="1">
      <c r="A161" s="258" t="s">
        <v>67</v>
      </c>
      <c r="B161" s="276">
        <v>1227</v>
      </c>
    </row>
    <row r="162" spans="1:2" ht="14.5" customHeight="1">
      <c r="A162" s="256" t="s">
        <v>68</v>
      </c>
      <c r="B162" s="277">
        <v>250</v>
      </c>
    </row>
    <row r="163" spans="1:2" ht="14.5" customHeight="1">
      <c r="A163" s="258" t="s">
        <v>69</v>
      </c>
      <c r="B163" s="276">
        <v>1191</v>
      </c>
    </row>
    <row r="164" spans="1:2" ht="14.5" customHeight="1">
      <c r="A164" s="259" t="s">
        <v>70</v>
      </c>
      <c r="B164" s="277">
        <v>1866</v>
      </c>
    </row>
    <row r="165" spans="1:2" ht="14.5" customHeight="1">
      <c r="A165" s="258" t="s">
        <v>71</v>
      </c>
      <c r="B165" s="276">
        <v>655</v>
      </c>
    </row>
    <row r="166" spans="1:2" ht="14.5" customHeight="1">
      <c r="A166" s="259" t="s">
        <v>72</v>
      </c>
      <c r="B166" s="277">
        <v>3906</v>
      </c>
    </row>
    <row r="167" spans="1:2" ht="14.5" customHeight="1">
      <c r="A167" s="258" t="s">
        <v>73</v>
      </c>
      <c r="B167" s="276">
        <v>2641</v>
      </c>
    </row>
    <row r="168" spans="1:2" ht="14.5" customHeight="1">
      <c r="A168" s="256" t="s">
        <v>74</v>
      </c>
      <c r="B168" s="277">
        <v>1512</v>
      </c>
    </row>
    <row r="169" spans="1:2" ht="14.5" customHeight="1">
      <c r="A169" s="278" t="s">
        <v>76</v>
      </c>
      <c r="B169" s="279">
        <v>2124</v>
      </c>
    </row>
    <row r="170" spans="1:2" ht="14.5" customHeight="1">
      <c r="A170" s="256" t="s">
        <v>77</v>
      </c>
      <c r="B170" s="277">
        <v>819</v>
      </c>
    </row>
    <row r="171" spans="1:2" ht="14.5" customHeight="1">
      <c r="A171" s="280" t="s">
        <v>78</v>
      </c>
      <c r="B171" s="279">
        <v>1257</v>
      </c>
    </row>
    <row r="172" spans="1:2" ht="14.5" customHeight="1" thickBot="1">
      <c r="A172" s="256" t="s">
        <v>79</v>
      </c>
      <c r="B172" s="277">
        <v>840</v>
      </c>
    </row>
    <row r="173" spans="1:2" ht="14.5" customHeight="1">
      <c r="A173" s="260" t="s">
        <v>80</v>
      </c>
      <c r="B173" s="261">
        <f>SUM(B162:B163,B164,B166,B167,B168,B171)</f>
        <v>12623</v>
      </c>
    </row>
    <row r="174" spans="1:2" ht="14.5" customHeight="1">
      <c r="A174" s="262" t="s">
        <v>81</v>
      </c>
      <c r="B174" s="263">
        <f>SUM(B160:B161,B165,B169:B170,B172)</f>
        <v>7966</v>
      </c>
    </row>
    <row r="175" spans="1:2" ht="14.5" customHeight="1">
      <c r="A175" s="264" t="s">
        <v>82</v>
      </c>
      <c r="B175" s="270">
        <f>SUM(B159:B172)</f>
        <v>20625</v>
      </c>
    </row>
    <row r="176" spans="1:2" ht="36.65" customHeight="1">
      <c r="A176" s="1271" t="s">
        <v>801</v>
      </c>
      <c r="B176" s="1271"/>
    </row>
    <row r="177" spans="1:2" ht="25.5" customHeight="1">
      <c r="A177" s="1131" t="s">
        <v>533</v>
      </c>
      <c r="B177" s="1131"/>
    </row>
    <row r="178" spans="1:2" ht="40" customHeight="1">
      <c r="A178" s="1183" t="s">
        <v>526</v>
      </c>
      <c r="B178" s="1183"/>
    </row>
    <row r="179" spans="1:2" ht="14.5" customHeight="1">
      <c r="A179" s="749"/>
      <c r="B179" s="749"/>
    </row>
    <row r="180" spans="1:2" ht="45" customHeight="1">
      <c r="A180" s="1270" t="s">
        <v>697</v>
      </c>
      <c r="B180" s="1270"/>
    </row>
    <row r="181" spans="1:2" ht="29.5" customHeight="1">
      <c r="A181" s="1243" t="s">
        <v>273</v>
      </c>
      <c r="B181" s="586" t="s">
        <v>318</v>
      </c>
    </row>
    <row r="182" spans="1:2" ht="14.5" customHeight="1" thickBot="1">
      <c r="A182" s="1244"/>
      <c r="B182" s="585" t="s">
        <v>275</v>
      </c>
    </row>
    <row r="183" spans="1:2" ht="14.5" customHeight="1">
      <c r="A183" s="258" t="s">
        <v>330</v>
      </c>
      <c r="B183" s="276">
        <v>0</v>
      </c>
    </row>
    <row r="184" spans="1:2" ht="14.5" customHeight="1">
      <c r="A184" s="256" t="s">
        <v>66</v>
      </c>
      <c r="B184" s="277">
        <v>1465</v>
      </c>
    </row>
    <row r="185" spans="1:2" ht="14.5" customHeight="1">
      <c r="A185" s="258" t="s">
        <v>67</v>
      </c>
      <c r="B185" s="276">
        <v>874</v>
      </c>
    </row>
    <row r="186" spans="1:2" ht="14.5" customHeight="1">
      <c r="A186" s="256" t="s">
        <v>68</v>
      </c>
      <c r="B186" s="277">
        <v>247</v>
      </c>
    </row>
    <row r="187" spans="1:2" ht="14.5" customHeight="1">
      <c r="A187" s="258" t="s">
        <v>69</v>
      </c>
      <c r="B187" s="276">
        <v>580</v>
      </c>
    </row>
    <row r="188" spans="1:2" ht="14.5" customHeight="1">
      <c r="A188" s="259" t="s">
        <v>70</v>
      </c>
      <c r="B188" s="277">
        <v>1518</v>
      </c>
    </row>
    <row r="189" spans="1:2" ht="14.5" customHeight="1">
      <c r="A189" s="258" t="s">
        <v>71</v>
      </c>
      <c r="B189" s="276">
        <v>917</v>
      </c>
    </row>
    <row r="190" spans="1:2" ht="14.5" customHeight="1">
      <c r="A190" s="259" t="s">
        <v>72</v>
      </c>
      <c r="B190" s="277">
        <v>4509</v>
      </c>
    </row>
    <row r="191" spans="1:2" ht="14.5" customHeight="1">
      <c r="A191" s="258" t="s">
        <v>73</v>
      </c>
      <c r="B191" s="276">
        <v>1181</v>
      </c>
    </row>
    <row r="192" spans="1:2" ht="14.5" customHeight="1">
      <c r="A192" s="256" t="s">
        <v>74</v>
      </c>
      <c r="B192" s="277">
        <v>1123</v>
      </c>
    </row>
    <row r="193" spans="1:2" ht="14.5" customHeight="1">
      <c r="A193" s="278" t="s">
        <v>76</v>
      </c>
      <c r="B193" s="279">
        <v>1977</v>
      </c>
    </row>
    <row r="194" spans="1:2" ht="14.5" customHeight="1">
      <c r="A194" s="256" t="s">
        <v>77</v>
      </c>
      <c r="B194" s="277">
        <v>597</v>
      </c>
    </row>
    <row r="195" spans="1:2" ht="14.5" customHeight="1">
      <c r="A195" s="280" t="s">
        <v>78</v>
      </c>
      <c r="B195" s="279">
        <v>981</v>
      </c>
    </row>
    <row r="196" spans="1:2" ht="14.5" customHeight="1" thickBot="1">
      <c r="A196" s="256" t="s">
        <v>79</v>
      </c>
      <c r="B196" s="277">
        <v>773</v>
      </c>
    </row>
    <row r="197" spans="1:2" ht="14.5" customHeight="1">
      <c r="A197" s="260" t="s">
        <v>80</v>
      </c>
      <c r="B197" s="261">
        <f>SUM(B186:B187,B188,B190,B191,B192,B195)</f>
        <v>10139</v>
      </c>
    </row>
    <row r="198" spans="1:2" ht="14.5" customHeight="1">
      <c r="A198" s="262" t="s">
        <v>81</v>
      </c>
      <c r="B198" s="263">
        <f>SUM(B184:B185,B189,B193:B194,B196)</f>
        <v>6603</v>
      </c>
    </row>
    <row r="199" spans="1:2" ht="14.5" customHeight="1">
      <c r="A199" s="264" t="s">
        <v>82</v>
      </c>
      <c r="B199" s="265">
        <f>SUM(B197:B198)</f>
        <v>16742</v>
      </c>
    </row>
    <row r="200" spans="1:2" ht="36.65" customHeight="1">
      <c r="A200" s="1271" t="s">
        <v>801</v>
      </c>
      <c r="B200" s="1271"/>
    </row>
    <row r="201" spans="1:2" ht="28.5" customHeight="1">
      <c r="A201" s="1131" t="s">
        <v>533</v>
      </c>
      <c r="B201" s="1131"/>
    </row>
    <row r="202" spans="1:2" ht="36.65" customHeight="1">
      <c r="A202" s="1183" t="s">
        <v>534</v>
      </c>
      <c r="B202" s="1183"/>
    </row>
    <row r="204" spans="1:2" ht="25" customHeight="1">
      <c r="A204" s="1245">
        <v>2020</v>
      </c>
      <c r="B204" s="1245"/>
    </row>
    <row r="205" spans="1:2" ht="14.5" customHeight="1">
      <c r="A205" s="119"/>
    </row>
    <row r="206" spans="1:2" ht="46.5" customHeight="1">
      <c r="A206" s="1270" t="s">
        <v>698</v>
      </c>
      <c r="B206" s="1270"/>
    </row>
    <row r="207" spans="1:2" ht="29.5" customHeight="1">
      <c r="A207" s="1243" t="s">
        <v>273</v>
      </c>
      <c r="B207" s="586" t="s">
        <v>329</v>
      </c>
    </row>
    <row r="208" spans="1:2" ht="14.5" customHeight="1" thickBot="1">
      <c r="A208" s="1244"/>
      <c r="B208" s="585" t="s">
        <v>275</v>
      </c>
    </row>
    <row r="209" spans="1:2" ht="14.5" customHeight="1">
      <c r="A209" s="258" t="s">
        <v>66</v>
      </c>
      <c r="B209" s="266">
        <v>2502</v>
      </c>
    </row>
    <row r="210" spans="1:2" ht="14.5" customHeight="1">
      <c r="A210" s="256" t="s">
        <v>67</v>
      </c>
      <c r="B210" s="267">
        <v>1196</v>
      </c>
    </row>
    <row r="211" spans="1:2" ht="14.5" customHeight="1">
      <c r="A211" s="258" t="s">
        <v>68</v>
      </c>
      <c r="B211" s="266">
        <v>227</v>
      </c>
    </row>
    <row r="212" spans="1:2" ht="14.5" customHeight="1">
      <c r="A212" s="256" t="s">
        <v>69</v>
      </c>
      <c r="B212" s="267">
        <v>1194</v>
      </c>
    </row>
    <row r="213" spans="1:2" ht="14.5" customHeight="1">
      <c r="A213" s="258" t="s">
        <v>70</v>
      </c>
      <c r="B213" s="266">
        <v>1947</v>
      </c>
    </row>
    <row r="214" spans="1:2" ht="14.5" customHeight="1">
      <c r="A214" s="259" t="s">
        <v>71</v>
      </c>
      <c r="B214" s="267">
        <v>694</v>
      </c>
    </row>
    <row r="215" spans="1:2" ht="14.5" customHeight="1">
      <c r="A215" s="258" t="s">
        <v>72</v>
      </c>
      <c r="B215" s="266">
        <v>3966</v>
      </c>
    </row>
    <row r="216" spans="1:2" ht="14.5" customHeight="1">
      <c r="A216" s="259" t="s">
        <v>73</v>
      </c>
      <c r="B216" s="267">
        <v>2874</v>
      </c>
    </row>
    <row r="217" spans="1:2" ht="14.5" customHeight="1">
      <c r="A217" s="258" t="s">
        <v>74</v>
      </c>
      <c r="B217" s="266">
        <v>1637</v>
      </c>
    </row>
    <row r="218" spans="1:2" ht="14.5" customHeight="1">
      <c r="A218" s="256" t="s">
        <v>76</v>
      </c>
      <c r="B218" s="267">
        <v>2103</v>
      </c>
    </row>
    <row r="219" spans="1:2" ht="14.5" customHeight="1">
      <c r="A219" s="278" t="s">
        <v>77</v>
      </c>
      <c r="B219" s="281">
        <v>783</v>
      </c>
    </row>
    <row r="220" spans="1:2" ht="14.5" customHeight="1">
      <c r="A220" s="256" t="s">
        <v>78</v>
      </c>
      <c r="B220" s="267">
        <v>1325</v>
      </c>
    </row>
    <row r="221" spans="1:2" ht="14.5" customHeight="1" thickBot="1">
      <c r="A221" s="282" t="s">
        <v>79</v>
      </c>
      <c r="B221" s="283">
        <v>930</v>
      </c>
    </row>
    <row r="222" spans="1:2" ht="14.5" customHeight="1">
      <c r="A222" s="260" t="s">
        <v>80</v>
      </c>
      <c r="B222" s="261">
        <f>SUM(B211:B212,B213,B215,B216,B217,B220)</f>
        <v>13170</v>
      </c>
    </row>
    <row r="223" spans="1:2" ht="14.5" customHeight="1">
      <c r="A223" s="262" t="s">
        <v>81</v>
      </c>
      <c r="B223" s="263">
        <f>SUM(B209:B210,B214,B218:B219,B221)</f>
        <v>8208</v>
      </c>
    </row>
    <row r="224" spans="1:2" ht="14.5" customHeight="1">
      <c r="A224" s="264" t="s">
        <v>82</v>
      </c>
      <c r="B224" s="265">
        <f>SUM(B222:B223)</f>
        <v>21378</v>
      </c>
    </row>
    <row r="225" spans="1:3" ht="35.5" customHeight="1">
      <c r="A225" s="1271" t="s">
        <v>801</v>
      </c>
      <c r="B225" s="1271"/>
      <c r="C225" s="275"/>
    </row>
    <row r="226" spans="1:3" ht="25.5" customHeight="1">
      <c r="A226" s="1131" t="s">
        <v>699</v>
      </c>
      <c r="B226" s="1131"/>
    </row>
    <row r="227" spans="1:3" ht="36" customHeight="1">
      <c r="A227" s="1183" t="s">
        <v>528</v>
      </c>
      <c r="B227" s="1183"/>
    </row>
    <row r="228" spans="1:3" ht="14.5" customHeight="1">
      <c r="A228" s="749"/>
      <c r="B228" s="749"/>
    </row>
    <row r="229" spans="1:3" ht="46.5" customHeight="1">
      <c r="A229" s="1270" t="s">
        <v>700</v>
      </c>
      <c r="B229" s="1270"/>
    </row>
    <row r="230" spans="1:3" ht="29.15" customHeight="1">
      <c r="A230" s="1243" t="s">
        <v>273</v>
      </c>
      <c r="B230" s="586" t="s">
        <v>318</v>
      </c>
    </row>
    <row r="231" spans="1:3" ht="14.5" customHeight="1" thickBot="1">
      <c r="A231" s="1244"/>
      <c r="B231" s="585" t="s">
        <v>275</v>
      </c>
    </row>
    <row r="232" spans="1:3" ht="14.5" customHeight="1">
      <c r="A232" s="258" t="s">
        <v>66</v>
      </c>
      <c r="B232" s="276">
        <v>1381</v>
      </c>
    </row>
    <row r="233" spans="1:3" ht="14.5" customHeight="1">
      <c r="A233" s="256" t="s">
        <v>67</v>
      </c>
      <c r="B233" s="277">
        <v>860</v>
      </c>
    </row>
    <row r="234" spans="1:3" ht="14.5" customHeight="1">
      <c r="A234" s="258" t="s">
        <v>68</v>
      </c>
      <c r="B234" s="276">
        <v>160</v>
      </c>
    </row>
    <row r="235" spans="1:3" ht="14.5" customHeight="1">
      <c r="A235" s="256" t="s">
        <v>69</v>
      </c>
      <c r="B235" s="277">
        <v>416</v>
      </c>
    </row>
    <row r="236" spans="1:3" ht="14.5" customHeight="1">
      <c r="A236" s="258" t="s">
        <v>70</v>
      </c>
      <c r="B236" s="276">
        <v>1484</v>
      </c>
    </row>
    <row r="237" spans="1:3" ht="14.5" customHeight="1">
      <c r="A237" s="259" t="s">
        <v>71</v>
      </c>
      <c r="B237" s="277">
        <v>808</v>
      </c>
    </row>
    <row r="238" spans="1:3" ht="14.5" customHeight="1">
      <c r="A238" s="258" t="s">
        <v>72</v>
      </c>
      <c r="B238" s="276">
        <v>3936</v>
      </c>
    </row>
    <row r="239" spans="1:3" ht="14.5" customHeight="1">
      <c r="A239" s="259" t="s">
        <v>73</v>
      </c>
      <c r="B239" s="277">
        <v>1157</v>
      </c>
    </row>
    <row r="240" spans="1:3" ht="14.5" customHeight="1">
      <c r="A240" s="258" t="s">
        <v>74</v>
      </c>
      <c r="B240" s="276">
        <v>1144</v>
      </c>
    </row>
    <row r="241" spans="1:3" ht="14.5" customHeight="1">
      <c r="A241" s="256" t="s">
        <v>76</v>
      </c>
      <c r="B241" s="277">
        <v>1981</v>
      </c>
    </row>
    <row r="242" spans="1:3" ht="14.5" customHeight="1">
      <c r="A242" s="278" t="s">
        <v>77</v>
      </c>
      <c r="B242" s="279">
        <v>567</v>
      </c>
    </row>
    <row r="243" spans="1:3" ht="14.5" customHeight="1">
      <c r="A243" s="256" t="s">
        <v>78</v>
      </c>
      <c r="B243" s="277">
        <v>1001</v>
      </c>
    </row>
    <row r="244" spans="1:3" ht="14.5" customHeight="1" thickBot="1">
      <c r="A244" s="280" t="s">
        <v>79</v>
      </c>
      <c r="B244" s="279">
        <v>775</v>
      </c>
    </row>
    <row r="245" spans="1:3" ht="14.5" customHeight="1">
      <c r="A245" s="260" t="s">
        <v>80</v>
      </c>
      <c r="B245" s="261">
        <f>SUM(B234:B235,B236,B238,B239,B240,B243)</f>
        <v>9298</v>
      </c>
    </row>
    <row r="246" spans="1:3" ht="14.5" customHeight="1">
      <c r="A246" s="262" t="s">
        <v>81</v>
      </c>
      <c r="B246" s="263">
        <f>SUM(B232:B233,B237,B241:B242,B244)</f>
        <v>6372</v>
      </c>
    </row>
    <row r="247" spans="1:3" ht="14.5" customHeight="1">
      <c r="A247" s="264" t="s">
        <v>82</v>
      </c>
      <c r="B247" s="265">
        <f>SUM(B245:B246)</f>
        <v>15670</v>
      </c>
      <c r="C247" s="763"/>
    </row>
    <row r="248" spans="1:3" ht="37" customHeight="1">
      <c r="A248" s="1271" t="s">
        <v>801</v>
      </c>
      <c r="B248" s="1271"/>
    </row>
    <row r="249" spans="1:3" ht="23.5" customHeight="1">
      <c r="A249" s="1131" t="s">
        <v>533</v>
      </c>
      <c r="B249" s="1131"/>
    </row>
    <row r="250" spans="1:3" ht="39" customHeight="1">
      <c r="A250" s="1183" t="s">
        <v>535</v>
      </c>
      <c r="B250" s="1183"/>
    </row>
    <row r="251" spans="1:3" ht="14.5" customHeight="1">
      <c r="A251" s="749"/>
      <c r="B251" s="749"/>
    </row>
    <row r="252" spans="1:3" ht="25" customHeight="1">
      <c r="A252" s="1245">
        <v>2019</v>
      </c>
      <c r="B252" s="1245"/>
    </row>
    <row r="254" spans="1:3" ht="46.5" customHeight="1">
      <c r="A254" s="1270" t="s">
        <v>701</v>
      </c>
      <c r="B254" s="1270"/>
    </row>
    <row r="255" spans="1:3" ht="32.15" customHeight="1">
      <c r="A255" s="1243" t="s">
        <v>273</v>
      </c>
      <c r="B255" s="586" t="s">
        <v>329</v>
      </c>
    </row>
    <row r="256" spans="1:3" ht="14.5" customHeight="1" thickBot="1">
      <c r="A256" s="1244"/>
      <c r="B256" s="585" t="s">
        <v>275</v>
      </c>
    </row>
    <row r="257" spans="1:2" ht="14.5" customHeight="1">
      <c r="A257" s="258" t="s">
        <v>66</v>
      </c>
      <c r="B257" s="266">
        <v>2194</v>
      </c>
    </row>
    <row r="258" spans="1:2" ht="14.5" customHeight="1">
      <c r="A258" s="256" t="s">
        <v>67</v>
      </c>
      <c r="B258" s="267">
        <v>1238</v>
      </c>
    </row>
    <row r="259" spans="1:2" ht="14.5" customHeight="1">
      <c r="A259" s="258" t="s">
        <v>68</v>
      </c>
      <c r="B259" s="266">
        <v>191</v>
      </c>
    </row>
    <row r="260" spans="1:2" ht="14.5" customHeight="1">
      <c r="A260" s="256" t="s">
        <v>69</v>
      </c>
      <c r="B260" s="267">
        <v>1196</v>
      </c>
    </row>
    <row r="261" spans="1:2" ht="14.5" customHeight="1">
      <c r="A261" s="258" t="s">
        <v>70</v>
      </c>
      <c r="B261" s="266">
        <v>1930</v>
      </c>
    </row>
    <row r="262" spans="1:2" ht="14.5" customHeight="1">
      <c r="A262" s="259" t="s">
        <v>71</v>
      </c>
      <c r="B262" s="267">
        <v>745</v>
      </c>
    </row>
    <row r="263" spans="1:2" ht="14.5" customHeight="1">
      <c r="A263" s="258" t="s">
        <v>72</v>
      </c>
      <c r="B263" s="266">
        <v>3735</v>
      </c>
    </row>
    <row r="264" spans="1:2" ht="14.5" customHeight="1">
      <c r="A264" s="259" t="s">
        <v>73</v>
      </c>
      <c r="B264" s="267">
        <v>2866</v>
      </c>
    </row>
    <row r="265" spans="1:2" ht="14.5" customHeight="1">
      <c r="A265" s="258" t="s">
        <v>74</v>
      </c>
      <c r="B265" s="266">
        <v>1537</v>
      </c>
    </row>
    <row r="266" spans="1:2" ht="14.5" customHeight="1">
      <c r="A266" s="256" t="s">
        <v>76</v>
      </c>
      <c r="B266" s="267">
        <v>1966</v>
      </c>
    </row>
    <row r="267" spans="1:2" ht="14.5" customHeight="1">
      <c r="A267" s="278" t="s">
        <v>77</v>
      </c>
      <c r="B267" s="281">
        <v>735</v>
      </c>
    </row>
    <row r="268" spans="1:2" ht="14.5" customHeight="1">
      <c r="A268" s="256" t="s">
        <v>78</v>
      </c>
      <c r="B268" s="267">
        <v>1280</v>
      </c>
    </row>
    <row r="269" spans="1:2" ht="14.5" customHeight="1" thickBot="1">
      <c r="A269" s="282" t="s">
        <v>79</v>
      </c>
      <c r="B269" s="283">
        <v>928</v>
      </c>
    </row>
    <row r="270" spans="1:2" ht="14.5" customHeight="1">
      <c r="A270" s="260" t="s">
        <v>80</v>
      </c>
      <c r="B270" s="261">
        <v>12735</v>
      </c>
    </row>
    <row r="271" spans="1:2" ht="14.5" customHeight="1">
      <c r="A271" s="262" t="s">
        <v>81</v>
      </c>
      <c r="B271" s="263">
        <v>7806</v>
      </c>
    </row>
    <row r="272" spans="1:2" ht="14.5" customHeight="1">
      <c r="A272" s="264" t="s">
        <v>82</v>
      </c>
      <c r="B272" s="265">
        <v>20541</v>
      </c>
    </row>
    <row r="273" spans="1:2" ht="34.5" customHeight="1">
      <c r="A273" s="1271" t="s">
        <v>702</v>
      </c>
      <c r="B273" s="1271"/>
    </row>
    <row r="274" spans="1:2" ht="25" customHeight="1">
      <c r="A274" s="1131" t="s">
        <v>533</v>
      </c>
      <c r="B274" s="1131"/>
    </row>
    <row r="275" spans="1:2" ht="34" customHeight="1">
      <c r="A275" s="1183" t="s">
        <v>529</v>
      </c>
      <c r="B275" s="1183"/>
    </row>
    <row r="277" spans="1:2" ht="49" customHeight="1">
      <c r="A277" s="1270" t="s">
        <v>703</v>
      </c>
      <c r="B277" s="1270"/>
    </row>
    <row r="278" spans="1:2" ht="32.15" customHeight="1">
      <c r="A278" s="1243" t="s">
        <v>273</v>
      </c>
      <c r="B278" s="586" t="s">
        <v>318</v>
      </c>
    </row>
    <row r="279" spans="1:2" ht="14.5" customHeight="1" thickBot="1">
      <c r="A279" s="1244"/>
      <c r="B279" s="585" t="s">
        <v>275</v>
      </c>
    </row>
    <row r="280" spans="1:2" ht="14.5" customHeight="1">
      <c r="A280" s="258" t="s">
        <v>66</v>
      </c>
      <c r="B280" s="276">
        <v>1074</v>
      </c>
    </row>
    <row r="281" spans="1:2" ht="14.5" customHeight="1">
      <c r="A281" s="256" t="s">
        <v>67</v>
      </c>
      <c r="B281" s="277">
        <v>842</v>
      </c>
    </row>
    <row r="282" spans="1:2" ht="14.5" customHeight="1">
      <c r="A282" s="258" t="s">
        <v>68</v>
      </c>
      <c r="B282" s="276">
        <v>114</v>
      </c>
    </row>
    <row r="283" spans="1:2" ht="14.5" customHeight="1">
      <c r="A283" s="256" t="s">
        <v>69</v>
      </c>
      <c r="B283" s="277">
        <v>432</v>
      </c>
    </row>
    <row r="284" spans="1:2" ht="14.5" customHeight="1">
      <c r="A284" s="258" t="s">
        <v>70</v>
      </c>
      <c r="B284" s="276">
        <v>1669</v>
      </c>
    </row>
    <row r="285" spans="1:2" ht="14.5" customHeight="1">
      <c r="A285" s="259" t="s">
        <v>71</v>
      </c>
      <c r="B285" s="277">
        <v>836</v>
      </c>
    </row>
    <row r="286" spans="1:2" ht="14.5" customHeight="1">
      <c r="A286" s="258" t="s">
        <v>72</v>
      </c>
      <c r="B286" s="276">
        <v>3893</v>
      </c>
    </row>
    <row r="287" spans="1:2" ht="14.5" customHeight="1">
      <c r="A287" s="259" t="s">
        <v>73</v>
      </c>
      <c r="B287" s="277">
        <v>1197</v>
      </c>
    </row>
    <row r="288" spans="1:2" ht="14.5" customHeight="1">
      <c r="A288" s="258" t="s">
        <v>74</v>
      </c>
      <c r="B288" s="276">
        <v>1115</v>
      </c>
    </row>
    <row r="289" spans="1:2" ht="14.5" customHeight="1">
      <c r="A289" s="256" t="s">
        <v>76</v>
      </c>
      <c r="B289" s="277">
        <v>1875</v>
      </c>
    </row>
    <row r="290" spans="1:2" ht="14.5" customHeight="1">
      <c r="A290" s="278" t="s">
        <v>77</v>
      </c>
      <c r="B290" s="279">
        <v>618</v>
      </c>
    </row>
    <row r="291" spans="1:2" ht="14.5" customHeight="1">
      <c r="A291" s="256" t="s">
        <v>78</v>
      </c>
      <c r="B291" s="277">
        <v>1065</v>
      </c>
    </row>
    <row r="292" spans="1:2" ht="14.5" customHeight="1" thickBot="1">
      <c r="A292" s="280" t="s">
        <v>79</v>
      </c>
      <c r="B292" s="279">
        <v>825</v>
      </c>
    </row>
    <row r="293" spans="1:2" ht="14.5" customHeight="1">
      <c r="A293" s="260" t="s">
        <v>80</v>
      </c>
      <c r="B293" s="284">
        <v>9485</v>
      </c>
    </row>
    <row r="294" spans="1:2" ht="14.5" customHeight="1">
      <c r="A294" s="262" t="s">
        <v>81</v>
      </c>
      <c r="B294" s="285">
        <v>6070</v>
      </c>
    </row>
    <row r="295" spans="1:2" ht="14.5" customHeight="1">
      <c r="A295" s="264" t="s">
        <v>82</v>
      </c>
      <c r="B295" s="286">
        <v>15555</v>
      </c>
    </row>
    <row r="296" spans="1:2" ht="35.5" customHeight="1">
      <c r="A296" s="1271" t="s">
        <v>702</v>
      </c>
      <c r="B296" s="1271"/>
    </row>
    <row r="297" spans="1:2" ht="26.5" customHeight="1">
      <c r="A297" s="1131" t="s">
        <v>533</v>
      </c>
      <c r="B297" s="1131"/>
    </row>
    <row r="298" spans="1:2" ht="36" customHeight="1">
      <c r="A298" s="1183" t="s">
        <v>536</v>
      </c>
      <c r="B298" s="1183"/>
    </row>
  </sheetData>
  <mergeCells count="66">
    <mergeCell ref="A100:B100"/>
    <mergeCell ref="A101:B101"/>
    <mergeCell ref="A76:B76"/>
    <mergeCell ref="A77:B77"/>
    <mergeCell ref="A79:B79"/>
    <mergeCell ref="A80:A81"/>
    <mergeCell ref="A99:B99"/>
    <mergeCell ref="A51:B51"/>
    <mergeCell ref="A53:B53"/>
    <mergeCell ref="A55:B55"/>
    <mergeCell ref="A56:A57"/>
    <mergeCell ref="A75:B75"/>
    <mergeCell ref="A27:B27"/>
    <mergeCell ref="A29:B29"/>
    <mergeCell ref="A30:A31"/>
    <mergeCell ref="A49:B49"/>
    <mergeCell ref="A50:B50"/>
    <mergeCell ref="A3:B3"/>
    <mergeCell ref="A5:B5"/>
    <mergeCell ref="A6:A7"/>
    <mergeCell ref="A25:B25"/>
    <mergeCell ref="A26:B26"/>
    <mergeCell ref="A252:B252"/>
    <mergeCell ref="A296:B296"/>
    <mergeCell ref="A297:B297"/>
    <mergeCell ref="A273:B273"/>
    <mergeCell ref="A274:B274"/>
    <mergeCell ref="A248:B248"/>
    <mergeCell ref="A249:B249"/>
    <mergeCell ref="A229:B229"/>
    <mergeCell ref="A230:A231"/>
    <mergeCell ref="A250:B250"/>
    <mergeCell ref="A126:B126"/>
    <mergeCell ref="A127:B127"/>
    <mergeCell ref="A150:B150"/>
    <mergeCell ref="A151:B151"/>
    <mergeCell ref="A104:B104"/>
    <mergeCell ref="A106:B106"/>
    <mergeCell ref="A107:A108"/>
    <mergeCell ref="A128:B128"/>
    <mergeCell ref="A130:B130"/>
    <mergeCell ref="A131:A132"/>
    <mergeCell ref="A152:B152"/>
    <mergeCell ref="A154:B154"/>
    <mergeCell ref="A156:B156"/>
    <mergeCell ref="A202:B202"/>
    <mergeCell ref="A204:B204"/>
    <mergeCell ref="A176:B176"/>
    <mergeCell ref="A177:B177"/>
    <mergeCell ref="A200:B200"/>
    <mergeCell ref="A201:B201"/>
    <mergeCell ref="A157:A158"/>
    <mergeCell ref="A178:B178"/>
    <mergeCell ref="A180:B180"/>
    <mergeCell ref="A181:A182"/>
    <mergeCell ref="A206:B206"/>
    <mergeCell ref="A207:A208"/>
    <mergeCell ref="A227:B227"/>
    <mergeCell ref="A225:B225"/>
    <mergeCell ref="A226:B226"/>
    <mergeCell ref="A298:B298"/>
    <mergeCell ref="A254:B254"/>
    <mergeCell ref="A255:A256"/>
    <mergeCell ref="A275:B275"/>
    <mergeCell ref="A277:B277"/>
    <mergeCell ref="A278:A279"/>
  </mergeCells>
  <hyperlinks>
    <hyperlink ref="A1" location="Inhalt!A9" display="Zurück zum Inhalt" xr:uid="{00000000-0004-0000-0F00-000000000000}"/>
  </hyperlinks>
  <pageMargins left="0.7" right="0.7" top="0.78740157499999996" bottom="0.78740157499999996"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9"/>
  <dimension ref="A1:C229"/>
  <sheetViews>
    <sheetView showGridLines="0" zoomScale="80" zoomScaleNormal="80" workbookViewId="0">
      <pane xSplit="1" topLeftCell="B1" activePane="topRight" state="frozen"/>
      <selection pane="topRight"/>
    </sheetView>
  </sheetViews>
  <sheetFormatPr baseColWidth="10" defaultColWidth="10.5" defaultRowHeight="14.5" customHeight="1"/>
  <cols>
    <col min="1" max="1" width="23.5" style="759" customWidth="1"/>
    <col min="2" max="2" width="24.33203125" style="759" customWidth="1"/>
    <col min="3" max="16384" width="10.5" style="759"/>
  </cols>
  <sheetData>
    <row r="1" spans="1:2" ht="14.5" customHeight="1">
      <c r="A1" s="758" t="s">
        <v>512</v>
      </c>
    </row>
    <row r="2" spans="1:2" ht="14.5" customHeight="1">
      <c r="A2" s="355"/>
    </row>
    <row r="3" spans="1:2" s="824" customFormat="1" ht="25" customHeight="1">
      <c r="A3" s="1245">
        <v>2024</v>
      </c>
      <c r="B3" s="1245"/>
    </row>
    <row r="4" spans="1:2" s="824" customFormat="1" ht="14.5" customHeight="1">
      <c r="A4" s="764"/>
      <c r="B4" s="760"/>
    </row>
    <row r="5" spans="1:2" s="824" customFormat="1" ht="48.65" customHeight="1">
      <c r="A5" s="1252" t="s">
        <v>704</v>
      </c>
      <c r="B5" s="1252"/>
    </row>
    <row r="6" spans="1:2" s="824" customFormat="1" ht="29.5" customHeight="1">
      <c r="A6" s="1197" t="s">
        <v>273</v>
      </c>
      <c r="B6" s="587" t="s">
        <v>331</v>
      </c>
    </row>
    <row r="7" spans="1:2" s="824" customFormat="1" ht="14.5" customHeight="1" thickBot="1">
      <c r="A7" s="1274"/>
      <c r="B7" s="530" t="s">
        <v>275</v>
      </c>
    </row>
    <row r="8" spans="1:2" s="824" customFormat="1" ht="14.5" customHeight="1">
      <c r="A8" s="288" t="s">
        <v>64</v>
      </c>
      <c r="B8" s="276">
        <v>0</v>
      </c>
    </row>
    <row r="9" spans="1:2" s="824" customFormat="1" ht="14.5" customHeight="1">
      <c r="A9" s="124" t="s">
        <v>65</v>
      </c>
      <c r="B9" s="277">
        <v>3697</v>
      </c>
    </row>
    <row r="10" spans="1:2" s="824" customFormat="1" ht="14.5" customHeight="1">
      <c r="A10" s="289" t="s">
        <v>537</v>
      </c>
      <c r="B10" s="279">
        <v>91</v>
      </c>
    </row>
    <row r="11" spans="1:2" s="824" customFormat="1" ht="14.5" customHeight="1">
      <c r="A11" s="290" t="s">
        <v>71</v>
      </c>
      <c r="B11" s="277">
        <v>81</v>
      </c>
    </row>
    <row r="12" spans="1:2" s="824" customFormat="1" ht="14.5" customHeight="1">
      <c r="A12" s="291" t="s">
        <v>73</v>
      </c>
      <c r="B12" s="279">
        <v>5287</v>
      </c>
    </row>
    <row r="13" spans="1:2" s="824" customFormat="1" ht="14.5" customHeight="1">
      <c r="A13" s="290" t="s">
        <v>501</v>
      </c>
      <c r="B13" s="277">
        <v>216</v>
      </c>
    </row>
    <row r="14" spans="1:2" s="824" customFormat="1" ht="14.5" customHeight="1">
      <c r="A14" s="291" t="s">
        <v>77</v>
      </c>
      <c r="B14" s="279">
        <v>663</v>
      </c>
    </row>
    <row r="15" spans="1:2" s="824" customFormat="1" ht="14.5" customHeight="1" thickBot="1">
      <c r="A15" s="124" t="s">
        <v>79</v>
      </c>
      <c r="B15" s="267">
        <v>763</v>
      </c>
    </row>
    <row r="16" spans="1:2" s="824" customFormat="1" ht="14.5" customHeight="1">
      <c r="A16" s="292" t="s">
        <v>80</v>
      </c>
      <c r="B16" s="261">
        <f>B18-B17</f>
        <v>9291</v>
      </c>
    </row>
    <row r="17" spans="1:2" s="824" customFormat="1" ht="14.5" customHeight="1">
      <c r="A17" s="293" t="s">
        <v>81</v>
      </c>
      <c r="B17" s="263">
        <f>SUM(B11,B14,B15)</f>
        <v>1507</v>
      </c>
    </row>
    <row r="18" spans="1:2" s="824" customFormat="1" ht="14.5" customHeight="1">
      <c r="A18" s="294" t="s">
        <v>82</v>
      </c>
      <c r="B18" s="265">
        <f>SUM(B8:B15)</f>
        <v>10798</v>
      </c>
    </row>
    <row r="19" spans="1:2" s="824" customFormat="1" ht="26.15" customHeight="1">
      <c r="A19" s="1249" t="s">
        <v>538</v>
      </c>
      <c r="B19" s="1249"/>
    </row>
    <row r="20" spans="1:2" s="824" customFormat="1" ht="47.15" customHeight="1">
      <c r="A20" s="1249" t="s">
        <v>539</v>
      </c>
      <c r="B20" s="1249"/>
    </row>
    <row r="21" spans="1:2" s="824" customFormat="1" ht="26.15" customHeight="1">
      <c r="A21" s="1249" t="s">
        <v>822</v>
      </c>
      <c r="B21" s="1183"/>
    </row>
    <row r="22" spans="1:2" s="824" customFormat="1" ht="38.15" customHeight="1">
      <c r="A22" s="1183" t="s">
        <v>691</v>
      </c>
      <c r="B22" s="1183"/>
    </row>
    <row r="23" spans="1:2" s="824" customFormat="1" ht="14.5" customHeight="1">
      <c r="A23" s="760"/>
      <c r="B23" s="760"/>
    </row>
    <row r="24" spans="1:2" s="824" customFormat="1" ht="47.15" customHeight="1">
      <c r="A24" s="1252" t="s">
        <v>706</v>
      </c>
      <c r="B24" s="1252"/>
    </row>
    <row r="25" spans="1:2" s="824" customFormat="1" ht="31.5" customHeight="1">
      <c r="A25" s="1197" t="s">
        <v>273</v>
      </c>
      <c r="B25" s="587" t="s">
        <v>318</v>
      </c>
    </row>
    <row r="26" spans="1:2" s="824" customFormat="1" ht="14.5" customHeight="1" thickBot="1">
      <c r="A26" s="1274"/>
      <c r="B26" s="530" t="s">
        <v>275</v>
      </c>
    </row>
    <row r="27" spans="1:2" s="824" customFormat="1" ht="14.5" customHeight="1">
      <c r="A27" s="288" t="s">
        <v>64</v>
      </c>
      <c r="B27" s="276">
        <v>539</v>
      </c>
    </row>
    <row r="28" spans="1:2" s="824" customFormat="1" ht="14.5" customHeight="1">
      <c r="A28" s="124" t="s">
        <v>65</v>
      </c>
      <c r="B28" s="277">
        <v>2106</v>
      </c>
    </row>
    <row r="29" spans="1:2" s="824" customFormat="1" ht="14.5" customHeight="1">
      <c r="A29" s="289" t="s">
        <v>537</v>
      </c>
      <c r="B29" s="279">
        <v>207</v>
      </c>
    </row>
    <row r="30" spans="1:2" s="824" customFormat="1" ht="14.5" customHeight="1">
      <c r="A30" s="290" t="s">
        <v>71</v>
      </c>
      <c r="B30" s="277">
        <v>57</v>
      </c>
    </row>
    <row r="31" spans="1:2" s="824" customFormat="1" ht="14.5" customHeight="1">
      <c r="A31" s="291" t="s">
        <v>73</v>
      </c>
      <c r="B31" s="279">
        <v>1872</v>
      </c>
    </row>
    <row r="32" spans="1:2" s="824" customFormat="1" ht="14.5" customHeight="1">
      <c r="A32" s="290" t="s">
        <v>501</v>
      </c>
      <c r="B32" s="277">
        <v>179</v>
      </c>
    </row>
    <row r="33" spans="1:2" s="824" customFormat="1" ht="14.5" customHeight="1">
      <c r="A33" s="291" t="s">
        <v>77</v>
      </c>
      <c r="B33" s="279">
        <v>330</v>
      </c>
    </row>
    <row r="34" spans="1:2" s="824" customFormat="1" ht="14.5" customHeight="1" thickBot="1">
      <c r="A34" s="124" t="s">
        <v>79</v>
      </c>
      <c r="B34" s="267">
        <v>433</v>
      </c>
    </row>
    <row r="35" spans="1:2" s="824" customFormat="1" ht="14.5" customHeight="1">
      <c r="A35" s="292" t="s">
        <v>80</v>
      </c>
      <c r="B35" s="261">
        <f>B37-B36</f>
        <v>4903</v>
      </c>
    </row>
    <row r="36" spans="1:2" s="824" customFormat="1" ht="14.5" customHeight="1">
      <c r="A36" s="293" t="s">
        <v>81</v>
      </c>
      <c r="B36" s="263">
        <f>SUM(B30,B33,B34)</f>
        <v>820</v>
      </c>
    </row>
    <row r="37" spans="1:2" s="824" customFormat="1" ht="14.5" customHeight="1">
      <c r="A37" s="294" t="s">
        <v>82</v>
      </c>
      <c r="B37" s="265">
        <f>SUM(B27:B34)</f>
        <v>5723</v>
      </c>
    </row>
    <row r="38" spans="1:2" s="824" customFormat="1" ht="26.5" customHeight="1">
      <c r="A38" s="1249" t="s">
        <v>538</v>
      </c>
      <c r="B38" s="1276"/>
    </row>
    <row r="39" spans="1:2" s="824" customFormat="1" ht="59.15" customHeight="1">
      <c r="A39" s="1249" t="s">
        <v>540</v>
      </c>
      <c r="B39" s="1249"/>
    </row>
    <row r="40" spans="1:2" s="824" customFormat="1" ht="28" customHeight="1">
      <c r="A40" s="1249" t="s">
        <v>705</v>
      </c>
      <c r="B40" s="1183"/>
    </row>
    <row r="41" spans="1:2" s="824" customFormat="1" ht="39" customHeight="1">
      <c r="A41" s="1183" t="s">
        <v>672</v>
      </c>
      <c r="B41" s="1183"/>
    </row>
    <row r="42" spans="1:2" ht="14.5" customHeight="1">
      <c r="A42" s="355"/>
    </row>
    <row r="43" spans="1:2" s="824" customFormat="1" ht="25" customHeight="1">
      <c r="A43" s="1245">
        <v>2023</v>
      </c>
      <c r="B43" s="1245"/>
    </row>
    <row r="44" spans="1:2" s="824" customFormat="1" ht="14.5" customHeight="1">
      <c r="A44" s="764"/>
      <c r="B44" s="760"/>
    </row>
    <row r="45" spans="1:2" s="824" customFormat="1" ht="49.5" customHeight="1">
      <c r="A45" s="1252" t="s">
        <v>707</v>
      </c>
      <c r="B45" s="1252"/>
    </row>
    <row r="46" spans="1:2" s="824" customFormat="1" ht="31" customHeight="1">
      <c r="A46" s="1197" t="s">
        <v>273</v>
      </c>
      <c r="B46" s="587" t="s">
        <v>331</v>
      </c>
    </row>
    <row r="47" spans="1:2" s="824" customFormat="1" ht="14.5" customHeight="1" thickBot="1">
      <c r="A47" s="1274"/>
      <c r="B47" s="530" t="s">
        <v>275</v>
      </c>
    </row>
    <row r="48" spans="1:2" s="824" customFormat="1" ht="14.5" customHeight="1">
      <c r="A48" s="288" t="s">
        <v>64</v>
      </c>
      <c r="B48" s="276">
        <v>0</v>
      </c>
    </row>
    <row r="49" spans="1:2" s="824" customFormat="1" ht="14.5" customHeight="1">
      <c r="A49" s="124" t="s">
        <v>65</v>
      </c>
      <c r="B49" s="277">
        <v>3399</v>
      </c>
    </row>
    <row r="50" spans="1:2" s="824" customFormat="1" ht="14.5" customHeight="1">
      <c r="A50" s="289" t="s">
        <v>537</v>
      </c>
      <c r="B50" s="279">
        <v>43</v>
      </c>
    </row>
    <row r="51" spans="1:2" s="824" customFormat="1" ht="14.5" customHeight="1">
      <c r="A51" s="290" t="s">
        <v>71</v>
      </c>
      <c r="B51" s="277">
        <v>73</v>
      </c>
    </row>
    <row r="52" spans="1:2" s="824" customFormat="1" ht="14.5" customHeight="1">
      <c r="A52" s="291" t="s">
        <v>73</v>
      </c>
      <c r="B52" s="279">
        <v>4818</v>
      </c>
    </row>
    <row r="53" spans="1:2" s="824" customFormat="1" ht="14.5" customHeight="1">
      <c r="A53" s="290" t="s">
        <v>501</v>
      </c>
      <c r="B53" s="277">
        <v>167</v>
      </c>
    </row>
    <row r="54" spans="1:2" s="824" customFormat="1" ht="14.5" customHeight="1">
      <c r="A54" s="291" t="s">
        <v>77</v>
      </c>
      <c r="B54" s="279">
        <v>654</v>
      </c>
    </row>
    <row r="55" spans="1:2" s="824" customFormat="1" ht="14.5" customHeight="1" thickBot="1">
      <c r="A55" s="124" t="s">
        <v>79</v>
      </c>
      <c r="B55" s="267">
        <v>686</v>
      </c>
    </row>
    <row r="56" spans="1:2" s="824" customFormat="1" ht="14.5" customHeight="1">
      <c r="A56" s="292" t="s">
        <v>80</v>
      </c>
      <c r="B56" s="261">
        <v>8427</v>
      </c>
    </row>
    <row r="57" spans="1:2" s="824" customFormat="1" ht="14.5" customHeight="1">
      <c r="A57" s="293" t="s">
        <v>81</v>
      </c>
      <c r="B57" s="263">
        <v>1413</v>
      </c>
    </row>
    <row r="58" spans="1:2" s="824" customFormat="1" ht="14.5" customHeight="1">
      <c r="A58" s="294" t="s">
        <v>82</v>
      </c>
      <c r="B58" s="265">
        <v>9840</v>
      </c>
    </row>
    <row r="59" spans="1:2" s="824" customFormat="1" ht="26.15" customHeight="1">
      <c r="A59" s="1249" t="s">
        <v>538</v>
      </c>
      <c r="B59" s="1249"/>
    </row>
    <row r="60" spans="1:2" s="824" customFormat="1" ht="45.65" customHeight="1">
      <c r="A60" s="1249" t="s">
        <v>539</v>
      </c>
      <c r="B60" s="1249"/>
    </row>
    <row r="61" spans="1:2" s="824" customFormat="1" ht="28.5" customHeight="1">
      <c r="A61" s="1249" t="s">
        <v>705</v>
      </c>
      <c r="B61" s="1183"/>
    </row>
    <row r="62" spans="1:2" s="824" customFormat="1" ht="39.65" customHeight="1">
      <c r="A62" s="1183" t="s">
        <v>672</v>
      </c>
      <c r="B62" s="1183"/>
    </row>
    <row r="63" spans="1:2" s="824" customFormat="1" ht="14.5" customHeight="1">
      <c r="A63" s="760"/>
      <c r="B63" s="760"/>
    </row>
    <row r="64" spans="1:2" s="824" customFormat="1" ht="48.65" customHeight="1">
      <c r="A64" s="1252" t="s">
        <v>708</v>
      </c>
      <c r="B64" s="1252"/>
    </row>
    <row r="65" spans="1:2" s="824" customFormat="1" ht="31" customHeight="1">
      <c r="A65" s="1197" t="s">
        <v>273</v>
      </c>
      <c r="B65" s="587" t="s">
        <v>318</v>
      </c>
    </row>
    <row r="66" spans="1:2" s="824" customFormat="1" ht="14.5" customHeight="1" thickBot="1">
      <c r="A66" s="1274"/>
      <c r="B66" s="530" t="s">
        <v>275</v>
      </c>
    </row>
    <row r="67" spans="1:2" s="824" customFormat="1" ht="14.5" customHeight="1">
      <c r="A67" s="288" t="s">
        <v>64</v>
      </c>
      <c r="B67" s="276">
        <v>565</v>
      </c>
    </row>
    <row r="68" spans="1:2" s="824" customFormat="1" ht="14.5" customHeight="1">
      <c r="A68" s="124" t="s">
        <v>65</v>
      </c>
      <c r="B68" s="277">
        <v>2210</v>
      </c>
    </row>
    <row r="69" spans="1:2" s="824" customFormat="1" ht="14.5" customHeight="1">
      <c r="A69" s="289" t="s">
        <v>537</v>
      </c>
      <c r="B69" s="279">
        <v>3</v>
      </c>
    </row>
    <row r="70" spans="1:2" s="824" customFormat="1" ht="14.5" customHeight="1">
      <c r="A70" s="290" t="s">
        <v>71</v>
      </c>
      <c r="B70" s="277">
        <v>65</v>
      </c>
    </row>
    <row r="71" spans="1:2" s="824" customFormat="1" ht="14.5" customHeight="1">
      <c r="A71" s="291" t="s">
        <v>73</v>
      </c>
      <c r="B71" s="279">
        <v>1697</v>
      </c>
    </row>
    <row r="72" spans="1:2" s="824" customFormat="1" ht="14.5" customHeight="1">
      <c r="A72" s="290" t="s">
        <v>501</v>
      </c>
      <c r="B72" s="277">
        <v>118</v>
      </c>
    </row>
    <row r="73" spans="1:2" s="824" customFormat="1" ht="14.5" customHeight="1">
      <c r="A73" s="291" t="s">
        <v>77</v>
      </c>
      <c r="B73" s="279">
        <v>354</v>
      </c>
    </row>
    <row r="74" spans="1:2" s="824" customFormat="1" ht="14.5" customHeight="1" thickBot="1">
      <c r="A74" s="124" t="s">
        <v>79</v>
      </c>
      <c r="B74" s="267">
        <v>428</v>
      </c>
    </row>
    <row r="75" spans="1:2" s="824" customFormat="1" ht="14.5" customHeight="1">
      <c r="A75" s="292" t="s">
        <v>80</v>
      </c>
      <c r="B75" s="261">
        <v>4593</v>
      </c>
    </row>
    <row r="76" spans="1:2" s="824" customFormat="1" ht="14.5" customHeight="1">
      <c r="A76" s="293" t="s">
        <v>81</v>
      </c>
      <c r="B76" s="263">
        <v>847</v>
      </c>
    </row>
    <row r="77" spans="1:2" s="824" customFormat="1" ht="14.5" customHeight="1">
      <c r="A77" s="294" t="s">
        <v>82</v>
      </c>
      <c r="B77" s="265">
        <v>5440</v>
      </c>
    </row>
    <row r="78" spans="1:2" s="824" customFormat="1" ht="22.5" customHeight="1">
      <c r="A78" s="1249" t="s">
        <v>538</v>
      </c>
      <c r="B78" s="1276"/>
    </row>
    <row r="79" spans="1:2" s="824" customFormat="1" ht="57.65" customHeight="1">
      <c r="A79" s="1249" t="s">
        <v>540</v>
      </c>
      <c r="B79" s="1249"/>
    </row>
    <row r="80" spans="1:2" s="824" customFormat="1" ht="27" customHeight="1">
      <c r="A80" s="1249" t="s">
        <v>823</v>
      </c>
      <c r="B80" s="1249"/>
    </row>
    <row r="81" spans="1:2" s="824" customFormat="1" ht="39.65" customHeight="1">
      <c r="A81" s="1183" t="s">
        <v>525</v>
      </c>
      <c r="B81" s="1183"/>
    </row>
    <row r="83" spans="1:2" ht="25" customHeight="1">
      <c r="A83" s="1245">
        <v>2022</v>
      </c>
      <c r="B83" s="1245"/>
    </row>
    <row r="84" spans="1:2" ht="14.5" customHeight="1">
      <c r="A84" s="119"/>
    </row>
    <row r="85" spans="1:2" ht="49" customHeight="1">
      <c r="A85" s="1114" t="s">
        <v>709</v>
      </c>
      <c r="B85" s="1114"/>
    </row>
    <row r="86" spans="1:2" ht="32.5" customHeight="1">
      <c r="A86" s="1197" t="s">
        <v>273</v>
      </c>
      <c r="B86" s="586" t="s">
        <v>331</v>
      </c>
    </row>
    <row r="87" spans="1:2" ht="14.5" customHeight="1" thickBot="1">
      <c r="A87" s="1274"/>
      <c r="B87" s="585" t="s">
        <v>275</v>
      </c>
    </row>
    <row r="88" spans="1:2" ht="14.5" customHeight="1">
      <c r="A88" s="288" t="s">
        <v>64</v>
      </c>
      <c r="B88" s="276">
        <v>937</v>
      </c>
    </row>
    <row r="89" spans="1:2" ht="14.5" customHeight="1">
      <c r="A89" s="124" t="s">
        <v>65</v>
      </c>
      <c r="B89" s="277">
        <v>3200</v>
      </c>
    </row>
    <row r="90" spans="1:2" ht="14.5" customHeight="1">
      <c r="A90" s="289" t="s">
        <v>537</v>
      </c>
      <c r="B90" s="279">
        <v>47</v>
      </c>
    </row>
    <row r="91" spans="1:2" ht="14.5" customHeight="1">
      <c r="A91" s="290" t="s">
        <v>71</v>
      </c>
      <c r="B91" s="277">
        <v>59</v>
      </c>
    </row>
    <row r="92" spans="1:2" ht="14.5" customHeight="1">
      <c r="A92" s="291" t="s">
        <v>73</v>
      </c>
      <c r="B92" s="279">
        <v>4604</v>
      </c>
    </row>
    <row r="93" spans="1:2" ht="14.5" customHeight="1">
      <c r="A93" s="290" t="s">
        <v>75</v>
      </c>
      <c r="B93" s="277">
        <v>167</v>
      </c>
    </row>
    <row r="94" spans="1:2" ht="14.5" customHeight="1">
      <c r="A94" s="291" t="s">
        <v>77</v>
      </c>
      <c r="B94" s="279">
        <v>675</v>
      </c>
    </row>
    <row r="95" spans="1:2" ht="14.5" customHeight="1" thickBot="1">
      <c r="A95" s="124" t="s">
        <v>79</v>
      </c>
      <c r="B95" s="267">
        <v>717</v>
      </c>
    </row>
    <row r="96" spans="1:2" ht="14.5" customHeight="1">
      <c r="A96" s="292" t="s">
        <v>80</v>
      </c>
      <c r="B96" s="261">
        <f>B88+B89+B90+B92+B93</f>
        <v>8955</v>
      </c>
    </row>
    <row r="97" spans="1:2" ht="14.5" customHeight="1">
      <c r="A97" s="293" t="s">
        <v>81</v>
      </c>
      <c r="B97" s="263">
        <f>B91+B94+B95</f>
        <v>1451</v>
      </c>
    </row>
    <row r="98" spans="1:2" ht="14.5" customHeight="1">
      <c r="A98" s="294" t="s">
        <v>82</v>
      </c>
      <c r="B98" s="265">
        <v>10406</v>
      </c>
    </row>
    <row r="99" spans="1:2" ht="27.65" customHeight="1">
      <c r="A99" s="1249" t="s">
        <v>538</v>
      </c>
      <c r="B99" s="1249"/>
    </row>
    <row r="100" spans="1:2" ht="46.5" customHeight="1">
      <c r="A100" s="1249" t="s">
        <v>539</v>
      </c>
      <c r="B100" s="1249"/>
    </row>
    <row r="101" spans="1:2" ht="41.5" customHeight="1">
      <c r="A101" s="1183" t="s">
        <v>525</v>
      </c>
      <c r="B101" s="1183"/>
    </row>
    <row r="103" spans="1:2" ht="46.5" customHeight="1">
      <c r="A103" s="1114" t="s">
        <v>710</v>
      </c>
      <c r="B103" s="1114"/>
    </row>
    <row r="104" spans="1:2" ht="29.5" customHeight="1">
      <c r="A104" s="1197" t="s">
        <v>273</v>
      </c>
      <c r="B104" s="586" t="s">
        <v>318</v>
      </c>
    </row>
    <row r="105" spans="1:2" ht="14.5" customHeight="1" thickBot="1">
      <c r="A105" s="1274"/>
      <c r="B105" s="585" t="s">
        <v>275</v>
      </c>
    </row>
    <row r="106" spans="1:2" ht="14.5" customHeight="1">
      <c r="A106" s="288" t="s">
        <v>64</v>
      </c>
      <c r="B106" s="276">
        <v>575</v>
      </c>
    </row>
    <row r="107" spans="1:2" ht="14.5" customHeight="1">
      <c r="A107" s="124" t="s">
        <v>65</v>
      </c>
      <c r="B107" s="277">
        <v>2309</v>
      </c>
    </row>
    <row r="108" spans="1:2" ht="14.5" customHeight="1">
      <c r="A108" s="289" t="s">
        <v>537</v>
      </c>
      <c r="B108" s="279">
        <v>0</v>
      </c>
    </row>
    <row r="109" spans="1:2" ht="14.5" customHeight="1">
      <c r="A109" s="290" t="s">
        <v>71</v>
      </c>
      <c r="B109" s="277">
        <v>86</v>
      </c>
    </row>
    <row r="110" spans="1:2" ht="14.5" customHeight="1">
      <c r="A110" s="291" t="s">
        <v>73</v>
      </c>
      <c r="B110" s="279">
        <v>1792</v>
      </c>
    </row>
    <row r="111" spans="1:2" ht="14.5" customHeight="1">
      <c r="A111" s="290" t="s">
        <v>75</v>
      </c>
      <c r="B111" s="277">
        <v>118</v>
      </c>
    </row>
    <row r="112" spans="1:2" ht="14.5" customHeight="1">
      <c r="A112" s="291" t="s">
        <v>77</v>
      </c>
      <c r="B112" s="279">
        <v>369</v>
      </c>
    </row>
    <row r="113" spans="1:2" ht="14.5" customHeight="1" thickBot="1">
      <c r="A113" s="124" t="s">
        <v>79</v>
      </c>
      <c r="B113" s="267">
        <v>419</v>
      </c>
    </row>
    <row r="114" spans="1:2" ht="14.5" customHeight="1">
      <c r="A114" s="292" t="s">
        <v>80</v>
      </c>
      <c r="B114" s="261">
        <f>B106+B107+B108+B110+B111</f>
        <v>4794</v>
      </c>
    </row>
    <row r="115" spans="1:2" ht="14.5" customHeight="1">
      <c r="A115" s="293" t="s">
        <v>81</v>
      </c>
      <c r="B115" s="263">
        <f>B109+B112+B113</f>
        <v>874</v>
      </c>
    </row>
    <row r="116" spans="1:2" ht="14.5" customHeight="1">
      <c r="A116" s="294" t="s">
        <v>82</v>
      </c>
      <c r="B116" s="265">
        <v>5668</v>
      </c>
    </row>
    <row r="117" spans="1:2" ht="23.5" customHeight="1">
      <c r="A117" s="1249" t="s">
        <v>538</v>
      </c>
      <c r="B117" s="1276"/>
    </row>
    <row r="118" spans="1:2" ht="60" customHeight="1">
      <c r="A118" s="1249" t="s">
        <v>540</v>
      </c>
      <c r="B118" s="1249"/>
    </row>
    <row r="119" spans="1:2" ht="37" customHeight="1">
      <c r="A119" s="1183" t="s">
        <v>526</v>
      </c>
      <c r="B119" s="1183"/>
    </row>
    <row r="121" spans="1:2" ht="25" customHeight="1">
      <c r="A121" s="1245">
        <v>2021</v>
      </c>
      <c r="B121" s="1245"/>
    </row>
    <row r="122" spans="1:2" ht="14.5" customHeight="1">
      <c r="A122" s="119"/>
    </row>
    <row r="123" spans="1:2" ht="43.5" customHeight="1">
      <c r="A123" s="1114" t="s">
        <v>711</v>
      </c>
      <c r="B123" s="1114"/>
    </row>
    <row r="124" spans="1:2" ht="31.5" customHeight="1">
      <c r="A124" s="1197" t="s">
        <v>273</v>
      </c>
      <c r="B124" s="586" t="s">
        <v>331</v>
      </c>
    </row>
    <row r="125" spans="1:2" ht="14.5" customHeight="1" thickBot="1">
      <c r="A125" s="1274"/>
      <c r="B125" s="585" t="s">
        <v>275</v>
      </c>
    </row>
    <row r="126" spans="1:2" ht="14.5" customHeight="1">
      <c r="A126" s="288" t="s">
        <v>64</v>
      </c>
      <c r="B126" s="276">
        <v>920</v>
      </c>
    </row>
    <row r="127" spans="1:2" ht="14.5" customHeight="1">
      <c r="A127" s="124" t="s">
        <v>65</v>
      </c>
      <c r="B127" s="277">
        <v>3408</v>
      </c>
    </row>
    <row r="128" spans="1:2" ht="14.5" customHeight="1">
      <c r="A128" s="289" t="s">
        <v>537</v>
      </c>
      <c r="B128" s="279">
        <v>46</v>
      </c>
    </row>
    <row r="129" spans="1:2" ht="14.5" customHeight="1">
      <c r="A129" s="290" t="s">
        <v>71</v>
      </c>
      <c r="B129" s="277">
        <v>81</v>
      </c>
    </row>
    <row r="130" spans="1:2" ht="14.5" customHeight="1">
      <c r="A130" s="291" t="s">
        <v>73</v>
      </c>
      <c r="B130" s="279">
        <v>3905</v>
      </c>
    </row>
    <row r="131" spans="1:2" ht="14.5" customHeight="1">
      <c r="A131" s="290" t="s">
        <v>75</v>
      </c>
      <c r="B131" s="277">
        <v>221</v>
      </c>
    </row>
    <row r="132" spans="1:2" ht="14.5" customHeight="1">
      <c r="A132" s="291" t="s">
        <v>77</v>
      </c>
      <c r="B132" s="279">
        <v>651</v>
      </c>
    </row>
    <row r="133" spans="1:2" ht="14.5" customHeight="1" thickBot="1">
      <c r="A133" s="124" t="s">
        <v>79</v>
      </c>
      <c r="B133" s="267">
        <v>754</v>
      </c>
    </row>
    <row r="134" spans="1:2" ht="14.5" customHeight="1">
      <c r="A134" s="292" t="s">
        <v>80</v>
      </c>
      <c r="B134" s="261">
        <f>SUM(B126:B128,B130:B131)</f>
        <v>8500</v>
      </c>
    </row>
    <row r="135" spans="1:2" ht="14.5" customHeight="1">
      <c r="A135" s="293" t="s">
        <v>81</v>
      </c>
      <c r="B135" s="263">
        <f>SUM(B129,B133,B132)</f>
        <v>1486</v>
      </c>
    </row>
    <row r="136" spans="1:2" ht="14.5" customHeight="1">
      <c r="A136" s="294" t="s">
        <v>82</v>
      </c>
      <c r="B136" s="265">
        <v>9986</v>
      </c>
    </row>
    <row r="137" spans="1:2" ht="28" customHeight="1">
      <c r="A137" s="1131" t="s">
        <v>541</v>
      </c>
      <c r="B137" s="1131"/>
    </row>
    <row r="138" spans="1:2" ht="44.5" customHeight="1">
      <c r="A138" s="1131" t="s">
        <v>542</v>
      </c>
      <c r="B138" s="1131"/>
    </row>
    <row r="139" spans="1:2" ht="41.15" customHeight="1">
      <c r="A139" s="1183" t="s">
        <v>526</v>
      </c>
      <c r="B139" s="1183"/>
    </row>
    <row r="140" spans="1:2" ht="14.5" customHeight="1">
      <c r="A140" s="749"/>
      <c r="B140" s="749"/>
    </row>
    <row r="141" spans="1:2" ht="42.65" customHeight="1">
      <c r="A141" s="1114" t="s">
        <v>712</v>
      </c>
      <c r="B141" s="1114"/>
    </row>
    <row r="142" spans="1:2" ht="29.15" customHeight="1">
      <c r="A142" s="1197" t="s">
        <v>273</v>
      </c>
      <c r="B142" s="586" t="s">
        <v>318</v>
      </c>
    </row>
    <row r="143" spans="1:2" ht="14.5" customHeight="1" thickBot="1">
      <c r="A143" s="1274"/>
      <c r="B143" s="585" t="s">
        <v>275</v>
      </c>
    </row>
    <row r="144" spans="1:2" ht="14.5" customHeight="1">
      <c r="A144" s="288" t="s">
        <v>64</v>
      </c>
      <c r="B144" s="276">
        <v>501</v>
      </c>
    </row>
    <row r="145" spans="1:2" ht="14.5" customHeight="1">
      <c r="A145" s="124" t="s">
        <v>65</v>
      </c>
      <c r="B145" s="277">
        <v>2311</v>
      </c>
    </row>
    <row r="146" spans="1:2" ht="14.5" customHeight="1">
      <c r="A146" s="289" t="s">
        <v>537</v>
      </c>
      <c r="B146" s="279">
        <v>0</v>
      </c>
    </row>
    <row r="147" spans="1:2" ht="14.5" customHeight="1">
      <c r="A147" s="290" t="s">
        <v>71</v>
      </c>
      <c r="B147" s="277">
        <v>78</v>
      </c>
    </row>
    <row r="148" spans="1:2" ht="14.5" customHeight="1">
      <c r="A148" s="291" t="s">
        <v>73</v>
      </c>
      <c r="B148" s="279">
        <v>1616</v>
      </c>
    </row>
    <row r="149" spans="1:2" ht="14.5" customHeight="1">
      <c r="A149" s="290" t="s">
        <v>75</v>
      </c>
      <c r="B149" s="277">
        <v>112</v>
      </c>
    </row>
    <row r="150" spans="1:2" ht="14.5" customHeight="1">
      <c r="A150" s="291" t="s">
        <v>77</v>
      </c>
      <c r="B150" s="279">
        <v>375</v>
      </c>
    </row>
    <row r="151" spans="1:2" ht="14.5" customHeight="1" thickBot="1">
      <c r="A151" s="124" t="s">
        <v>79</v>
      </c>
      <c r="B151" s="267">
        <v>383</v>
      </c>
    </row>
    <row r="152" spans="1:2" ht="14.5" customHeight="1">
      <c r="A152" s="292" t="s">
        <v>80</v>
      </c>
      <c r="B152" s="261">
        <f>SUM(B144:B146,B148:B149)</f>
        <v>4540</v>
      </c>
    </row>
    <row r="153" spans="1:2" ht="14.5" customHeight="1">
      <c r="A153" s="293" t="s">
        <v>81</v>
      </c>
      <c r="B153" s="263">
        <f>SUM(B147,B151,B150)</f>
        <v>836</v>
      </c>
    </row>
    <row r="154" spans="1:2" ht="14.5" customHeight="1">
      <c r="A154" s="294" t="s">
        <v>82</v>
      </c>
      <c r="B154" s="265">
        <v>5376</v>
      </c>
    </row>
    <row r="155" spans="1:2" ht="24.65" customHeight="1">
      <c r="A155" s="1131" t="s">
        <v>541</v>
      </c>
      <c r="B155" s="1275"/>
    </row>
    <row r="156" spans="1:2" ht="62.5" customHeight="1">
      <c r="A156" s="1131" t="s">
        <v>543</v>
      </c>
      <c r="B156" s="1131"/>
    </row>
    <row r="157" spans="1:2" ht="34" customHeight="1">
      <c r="A157" s="1183" t="s">
        <v>528</v>
      </c>
      <c r="B157" s="1183"/>
    </row>
    <row r="159" spans="1:2" ht="25" customHeight="1">
      <c r="A159" s="1245">
        <v>2020</v>
      </c>
      <c r="B159" s="1245"/>
    </row>
    <row r="160" spans="1:2" ht="14.5" customHeight="1">
      <c r="A160" s="119"/>
    </row>
    <row r="161" spans="1:3" ht="42.65" customHeight="1">
      <c r="A161" s="1114" t="s">
        <v>713</v>
      </c>
      <c r="B161" s="1114"/>
    </row>
    <row r="162" spans="1:3" ht="32.15" customHeight="1">
      <c r="A162" s="1197" t="s">
        <v>273</v>
      </c>
      <c r="B162" s="586" t="s">
        <v>331</v>
      </c>
    </row>
    <row r="163" spans="1:3" ht="14.5" customHeight="1" thickBot="1">
      <c r="A163" s="1274"/>
      <c r="B163" s="585" t="s">
        <v>275</v>
      </c>
    </row>
    <row r="164" spans="1:3" ht="14.5" customHeight="1">
      <c r="A164" s="288" t="s">
        <v>64</v>
      </c>
      <c r="B164" s="276">
        <v>922</v>
      </c>
    </row>
    <row r="165" spans="1:3" ht="14.5" customHeight="1">
      <c r="A165" s="124" t="s">
        <v>65</v>
      </c>
      <c r="B165" s="277">
        <v>3364</v>
      </c>
    </row>
    <row r="166" spans="1:3" ht="14.5" customHeight="1">
      <c r="A166" s="289" t="s">
        <v>537</v>
      </c>
      <c r="B166" s="279" t="s">
        <v>505</v>
      </c>
    </row>
    <row r="167" spans="1:3" ht="14.5" customHeight="1">
      <c r="A167" s="290" t="s">
        <v>71</v>
      </c>
      <c r="B167" s="277">
        <v>93</v>
      </c>
    </row>
    <row r="168" spans="1:3" ht="14.5" customHeight="1">
      <c r="A168" s="291" t="s">
        <v>73</v>
      </c>
      <c r="B168" s="279">
        <v>4092</v>
      </c>
    </row>
    <row r="169" spans="1:3" ht="14.5" customHeight="1">
      <c r="A169" s="290" t="s">
        <v>75</v>
      </c>
      <c r="B169" s="277">
        <v>159</v>
      </c>
    </row>
    <row r="170" spans="1:3" ht="14.5" customHeight="1">
      <c r="A170" s="291" t="s">
        <v>77</v>
      </c>
      <c r="B170" s="279">
        <v>666</v>
      </c>
    </row>
    <row r="171" spans="1:3" ht="14.5" customHeight="1" thickBot="1">
      <c r="A171" s="124" t="s">
        <v>79</v>
      </c>
      <c r="B171" s="267">
        <v>739</v>
      </c>
    </row>
    <row r="172" spans="1:3" ht="14.5" customHeight="1">
      <c r="A172" s="292" t="s">
        <v>80</v>
      </c>
      <c r="B172" s="261">
        <v>8561</v>
      </c>
    </row>
    <row r="173" spans="1:3" ht="14.5" customHeight="1">
      <c r="A173" s="293" t="s">
        <v>81</v>
      </c>
      <c r="B173" s="263">
        <f>SUM(B167,B171,B170)</f>
        <v>1498</v>
      </c>
    </row>
    <row r="174" spans="1:3" ht="14.5" customHeight="1">
      <c r="A174" s="294" t="s">
        <v>82</v>
      </c>
      <c r="B174" s="265">
        <f>SUM(B172:B173)</f>
        <v>10059</v>
      </c>
    </row>
    <row r="175" spans="1:3" ht="23.5" customHeight="1">
      <c r="A175" s="1131" t="s">
        <v>541</v>
      </c>
      <c r="B175" s="1131"/>
      <c r="C175" s="744"/>
    </row>
    <row r="176" spans="1:3" ht="58.5" customHeight="1">
      <c r="A176" s="1131" t="s">
        <v>543</v>
      </c>
      <c r="B176" s="1131"/>
      <c r="C176" s="744"/>
    </row>
    <row r="177" spans="1:3" ht="36.65" customHeight="1">
      <c r="A177" s="1183" t="s">
        <v>528</v>
      </c>
      <c r="B177" s="1183"/>
    </row>
    <row r="178" spans="1:3" ht="14.5" customHeight="1">
      <c r="A178" s="749"/>
      <c r="B178" s="749"/>
    </row>
    <row r="179" spans="1:3" ht="43.5" customHeight="1">
      <c r="A179" s="1114" t="s">
        <v>714</v>
      </c>
      <c r="B179" s="1114"/>
    </row>
    <row r="180" spans="1:3" ht="28.5" customHeight="1">
      <c r="A180" s="1197" t="s">
        <v>273</v>
      </c>
      <c r="B180" s="586" t="s">
        <v>318</v>
      </c>
    </row>
    <row r="181" spans="1:3" ht="14.5" customHeight="1" thickBot="1">
      <c r="A181" s="1274"/>
      <c r="B181" s="585" t="s">
        <v>275</v>
      </c>
    </row>
    <row r="182" spans="1:3" ht="14.5" customHeight="1">
      <c r="A182" s="288" t="s">
        <v>64</v>
      </c>
      <c r="B182" s="276">
        <v>515</v>
      </c>
    </row>
    <row r="183" spans="1:3" ht="14.5" customHeight="1">
      <c r="A183" s="124" t="s">
        <v>65</v>
      </c>
      <c r="B183" s="277">
        <v>2188</v>
      </c>
    </row>
    <row r="184" spans="1:3" ht="14.5" customHeight="1">
      <c r="A184" s="289" t="s">
        <v>537</v>
      </c>
      <c r="B184" s="279" t="s">
        <v>506</v>
      </c>
      <c r="C184" s="287"/>
    </row>
    <row r="185" spans="1:3" ht="14.5" customHeight="1">
      <c r="A185" s="290" t="s">
        <v>71</v>
      </c>
      <c r="B185" s="277">
        <v>65</v>
      </c>
    </row>
    <row r="186" spans="1:3" ht="14.5" customHeight="1">
      <c r="A186" s="291" t="s">
        <v>73</v>
      </c>
      <c r="B186" s="279">
        <v>1587</v>
      </c>
    </row>
    <row r="187" spans="1:3" ht="14.5" customHeight="1">
      <c r="A187" s="290" t="s">
        <v>75</v>
      </c>
      <c r="B187" s="277">
        <v>88</v>
      </c>
    </row>
    <row r="188" spans="1:3" ht="14.5" customHeight="1">
      <c r="A188" s="291" t="s">
        <v>77</v>
      </c>
      <c r="B188" s="279">
        <v>357</v>
      </c>
    </row>
    <row r="189" spans="1:3" ht="14.5" customHeight="1" thickBot="1">
      <c r="A189" s="124" t="s">
        <v>79</v>
      </c>
      <c r="B189" s="267">
        <v>394</v>
      </c>
    </row>
    <row r="190" spans="1:3" ht="14.5" customHeight="1">
      <c r="A190" s="292" t="s">
        <v>80</v>
      </c>
      <c r="B190" s="261">
        <f>SUM(B182:B184,B186:B187)</f>
        <v>4378</v>
      </c>
    </row>
    <row r="191" spans="1:3" ht="14.5" customHeight="1">
      <c r="A191" s="293" t="s">
        <v>81</v>
      </c>
      <c r="B191" s="263">
        <f>SUM(B185,B189,B188)</f>
        <v>816</v>
      </c>
    </row>
    <row r="192" spans="1:3" ht="14.5" customHeight="1">
      <c r="A192" s="294" t="s">
        <v>82</v>
      </c>
      <c r="B192" s="265">
        <f>SUM(B190:B191)</f>
        <v>5194</v>
      </c>
      <c r="C192" s="763"/>
    </row>
    <row r="193" spans="1:2" ht="23.5" customHeight="1">
      <c r="A193" s="1131" t="s">
        <v>541</v>
      </c>
      <c r="B193" s="1275"/>
    </row>
    <row r="194" spans="1:2" ht="58" customHeight="1">
      <c r="A194" s="1131" t="s">
        <v>543</v>
      </c>
      <c r="B194" s="1131"/>
    </row>
    <row r="195" spans="1:2" ht="40" customHeight="1">
      <c r="A195" s="1183" t="s">
        <v>529</v>
      </c>
      <c r="B195" s="1183"/>
    </row>
    <row r="197" spans="1:2" ht="25" customHeight="1">
      <c r="A197" s="1245">
        <v>2019</v>
      </c>
      <c r="B197" s="1245"/>
    </row>
    <row r="199" spans="1:2" ht="44.5" customHeight="1">
      <c r="A199" s="1114" t="s">
        <v>715</v>
      </c>
      <c r="B199" s="1114"/>
    </row>
    <row r="200" spans="1:2" ht="31" customHeight="1">
      <c r="A200" s="1197" t="s">
        <v>273</v>
      </c>
      <c r="B200" s="586" t="s">
        <v>331</v>
      </c>
    </row>
    <row r="201" spans="1:2" ht="14.5" customHeight="1" thickBot="1">
      <c r="A201" s="1274"/>
      <c r="B201" s="585" t="s">
        <v>275</v>
      </c>
    </row>
    <row r="202" spans="1:2" ht="14.5" customHeight="1">
      <c r="A202" s="288" t="s">
        <v>64</v>
      </c>
      <c r="B202" s="266">
        <v>886</v>
      </c>
    </row>
    <row r="203" spans="1:2" ht="14.5" customHeight="1">
      <c r="A203" s="124" t="s">
        <v>65</v>
      </c>
      <c r="B203" s="267">
        <v>3380</v>
      </c>
    </row>
    <row r="204" spans="1:2" ht="14.5" customHeight="1">
      <c r="A204" s="289" t="s">
        <v>71</v>
      </c>
      <c r="B204" s="281">
        <v>93</v>
      </c>
    </row>
    <row r="205" spans="1:2" ht="14.5" customHeight="1">
      <c r="A205" s="290" t="s">
        <v>73</v>
      </c>
      <c r="B205" s="267">
        <v>3811</v>
      </c>
    </row>
    <row r="206" spans="1:2" ht="14.5" customHeight="1">
      <c r="A206" s="291" t="s">
        <v>75</v>
      </c>
      <c r="B206" s="281">
        <v>158</v>
      </c>
    </row>
    <row r="207" spans="1:2" ht="14.5" customHeight="1">
      <c r="A207" s="290" t="s">
        <v>77</v>
      </c>
      <c r="B207" s="267">
        <v>684</v>
      </c>
    </row>
    <row r="208" spans="1:2" ht="14.5" customHeight="1" thickBot="1">
      <c r="A208" s="291" t="s">
        <v>79</v>
      </c>
      <c r="B208" s="281">
        <v>703</v>
      </c>
    </row>
    <row r="209" spans="1:2" ht="14.5" customHeight="1">
      <c r="A209" s="292" t="s">
        <v>80</v>
      </c>
      <c r="B209" s="261">
        <v>8235</v>
      </c>
    </row>
    <row r="210" spans="1:2" ht="14.5" customHeight="1">
      <c r="A210" s="293" t="s">
        <v>81</v>
      </c>
      <c r="B210" s="263">
        <v>1480</v>
      </c>
    </row>
    <row r="211" spans="1:2" ht="14.5" customHeight="1">
      <c r="A211" s="294" t="s">
        <v>82</v>
      </c>
      <c r="B211" s="265">
        <v>9715</v>
      </c>
    </row>
    <row r="212" spans="1:2" ht="26.5" customHeight="1">
      <c r="A212" s="1131" t="s">
        <v>541</v>
      </c>
      <c r="B212" s="1131"/>
    </row>
    <row r="213" spans="1:2" ht="37.5" customHeight="1">
      <c r="A213" s="1183" t="s">
        <v>529</v>
      </c>
      <c r="B213" s="1183"/>
    </row>
    <row r="215" spans="1:2" ht="44.15" customHeight="1">
      <c r="A215" s="1114" t="s">
        <v>716</v>
      </c>
      <c r="B215" s="1114"/>
    </row>
    <row r="216" spans="1:2" ht="29.15" customHeight="1">
      <c r="A216" s="1197" t="s">
        <v>273</v>
      </c>
      <c r="B216" s="586" t="s">
        <v>318</v>
      </c>
    </row>
    <row r="217" spans="1:2" ht="14.5" customHeight="1" thickBot="1">
      <c r="A217" s="1274"/>
      <c r="B217" s="585" t="s">
        <v>275</v>
      </c>
    </row>
    <row r="218" spans="1:2" ht="14.5" customHeight="1">
      <c r="A218" s="288" t="s">
        <v>64</v>
      </c>
      <c r="B218" s="276">
        <v>571</v>
      </c>
    </row>
    <row r="219" spans="1:2" ht="14.5" customHeight="1">
      <c r="A219" s="124" t="s">
        <v>65</v>
      </c>
      <c r="B219" s="277">
        <v>2148</v>
      </c>
    </row>
    <row r="220" spans="1:2" ht="14.5" customHeight="1">
      <c r="A220" s="289" t="s">
        <v>71</v>
      </c>
      <c r="B220" s="279">
        <v>65</v>
      </c>
    </row>
    <row r="221" spans="1:2" ht="14.5" customHeight="1">
      <c r="A221" s="290" t="s">
        <v>73</v>
      </c>
      <c r="B221" s="277">
        <v>1596</v>
      </c>
    </row>
    <row r="222" spans="1:2" ht="14.5" customHeight="1">
      <c r="A222" s="291" t="s">
        <v>75</v>
      </c>
      <c r="B222" s="279">
        <v>87</v>
      </c>
    </row>
    <row r="223" spans="1:2" ht="14.5" customHeight="1">
      <c r="A223" s="290" t="s">
        <v>77</v>
      </c>
      <c r="B223" s="277">
        <v>330</v>
      </c>
    </row>
    <row r="224" spans="1:2" ht="14.5" customHeight="1" thickBot="1">
      <c r="A224" s="291" t="s">
        <v>79</v>
      </c>
      <c r="B224" s="279">
        <v>374</v>
      </c>
    </row>
    <row r="225" spans="1:2" ht="14.5" customHeight="1">
      <c r="A225" s="292" t="s">
        <v>80</v>
      </c>
      <c r="B225" s="284">
        <v>4402</v>
      </c>
    </row>
    <row r="226" spans="1:2" ht="14.5" customHeight="1">
      <c r="A226" s="293" t="s">
        <v>81</v>
      </c>
      <c r="B226" s="285">
        <v>769</v>
      </c>
    </row>
    <row r="227" spans="1:2" ht="14.5" customHeight="1">
      <c r="A227" s="294" t="s">
        <v>82</v>
      </c>
      <c r="B227" s="286">
        <v>5171</v>
      </c>
    </row>
    <row r="228" spans="1:2" ht="26.5" customHeight="1">
      <c r="A228" s="1131" t="s">
        <v>541</v>
      </c>
      <c r="B228" s="1275"/>
    </row>
    <row r="229" spans="1:2" ht="37" customHeight="1">
      <c r="A229" s="1183" t="s">
        <v>530</v>
      </c>
      <c r="B229" s="1183"/>
    </row>
  </sheetData>
  <mergeCells count="68">
    <mergeCell ref="A64:B64"/>
    <mergeCell ref="A65:A66"/>
    <mergeCell ref="A46:A47"/>
    <mergeCell ref="A59:B59"/>
    <mergeCell ref="A61:B61"/>
    <mergeCell ref="A60:B60"/>
    <mergeCell ref="A62:B62"/>
    <mergeCell ref="A39:B39"/>
    <mergeCell ref="A41:B41"/>
    <mergeCell ref="A43:B43"/>
    <mergeCell ref="A40:B40"/>
    <mergeCell ref="A45:B45"/>
    <mergeCell ref="A21:B21"/>
    <mergeCell ref="A38:B38"/>
    <mergeCell ref="A22:B22"/>
    <mergeCell ref="A24:B24"/>
    <mergeCell ref="A25:A26"/>
    <mergeCell ref="A3:B3"/>
    <mergeCell ref="A5:B5"/>
    <mergeCell ref="A6:A7"/>
    <mergeCell ref="A19:B19"/>
    <mergeCell ref="A20:B20"/>
    <mergeCell ref="A155:B155"/>
    <mergeCell ref="A157:B157"/>
    <mergeCell ref="A175:B175"/>
    <mergeCell ref="A139:B139"/>
    <mergeCell ref="A141:B141"/>
    <mergeCell ref="A142:A143"/>
    <mergeCell ref="A156:B156"/>
    <mergeCell ref="A159:B159"/>
    <mergeCell ref="A161:B161"/>
    <mergeCell ref="A162:A163"/>
    <mergeCell ref="A99:B99"/>
    <mergeCell ref="A117:B117"/>
    <mergeCell ref="A119:B119"/>
    <mergeCell ref="A100:B100"/>
    <mergeCell ref="A101:B101"/>
    <mergeCell ref="A103:B103"/>
    <mergeCell ref="A104:A105"/>
    <mergeCell ref="A118:B118"/>
    <mergeCell ref="A78:B78"/>
    <mergeCell ref="A80:B80"/>
    <mergeCell ref="A83:B83"/>
    <mergeCell ref="A85:B85"/>
    <mergeCell ref="A86:A87"/>
    <mergeCell ref="A79:B79"/>
    <mergeCell ref="A81:B81"/>
    <mergeCell ref="A121:B121"/>
    <mergeCell ref="A123:B123"/>
    <mergeCell ref="A124:A125"/>
    <mergeCell ref="A138:B138"/>
    <mergeCell ref="A137:B137"/>
    <mergeCell ref="A176:B176"/>
    <mergeCell ref="A177:B177"/>
    <mergeCell ref="A216:A217"/>
    <mergeCell ref="A228:B228"/>
    <mergeCell ref="A229:B229"/>
    <mergeCell ref="A179:B179"/>
    <mergeCell ref="A180:A181"/>
    <mergeCell ref="A194:B194"/>
    <mergeCell ref="A197:B197"/>
    <mergeCell ref="A199:B199"/>
    <mergeCell ref="A193:B193"/>
    <mergeCell ref="A195:B195"/>
    <mergeCell ref="A200:A201"/>
    <mergeCell ref="A212:B212"/>
    <mergeCell ref="A213:B213"/>
    <mergeCell ref="A215:B215"/>
  </mergeCells>
  <hyperlinks>
    <hyperlink ref="A1" location="Inhalt!A9" display="Zurück zum Inhalt" xr:uid="{00000000-0004-0000-1000-000000000000}"/>
  </hyperlinks>
  <pageMargins left="0.7" right="0.7" top="0.78740157499999996" bottom="0.78740157499999996" header="0.3" footer="0.3"/>
  <pageSetup paperSize="9" orientation="portrait" horizontalDpi="0"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13"/>
  <dimension ref="A1:N230"/>
  <sheetViews>
    <sheetView showGridLines="0" zoomScale="80" zoomScaleNormal="80" workbookViewId="0">
      <pane xSplit="1" topLeftCell="B1" activePane="topRight" state="frozen"/>
      <selection pane="topRight"/>
    </sheetView>
  </sheetViews>
  <sheetFormatPr baseColWidth="10" defaultColWidth="11" defaultRowHeight="14.5" customHeight="1"/>
  <cols>
    <col min="1" max="1" width="23.5" style="779" customWidth="1"/>
    <col min="2" max="3" width="11.08203125" style="779" customWidth="1"/>
    <col min="4" max="4" width="11.08203125" style="786" customWidth="1"/>
    <col min="5" max="5" width="11.08203125" style="779" customWidth="1"/>
    <col min="6" max="6" width="11.08203125" style="786" customWidth="1"/>
    <col min="7" max="7" width="11.08203125" style="779" customWidth="1"/>
    <col min="8" max="8" width="11.08203125" style="786" customWidth="1"/>
    <col min="9" max="9" width="11.08203125" style="779" customWidth="1"/>
    <col min="10" max="10" width="11.08203125" style="786" customWidth="1"/>
    <col min="11" max="11" width="11.08203125" style="779" customWidth="1"/>
    <col min="12" max="12" width="11.08203125" style="786" customWidth="1"/>
    <col min="13" max="13" width="11.08203125" style="779" customWidth="1"/>
    <col min="14" max="14" width="11.08203125" style="786" customWidth="1"/>
    <col min="15" max="16384" width="11" style="779"/>
  </cols>
  <sheetData>
    <row r="1" spans="1:14" ht="14.5" customHeight="1">
      <c r="A1" s="758" t="s">
        <v>512</v>
      </c>
    </row>
    <row r="2" spans="1:14" ht="14.5" customHeight="1">
      <c r="A2" s="355"/>
    </row>
    <row r="3" spans="1:14" s="780" customFormat="1" ht="25" customHeight="1">
      <c r="A3" s="1120">
        <v>2024</v>
      </c>
      <c r="B3" s="1120"/>
      <c r="C3" s="1120"/>
      <c r="D3" s="1120"/>
      <c r="E3" s="1120"/>
      <c r="F3" s="1120"/>
      <c r="G3" s="1120"/>
      <c r="H3" s="1120"/>
      <c r="I3" s="1120"/>
      <c r="J3" s="1120"/>
      <c r="K3" s="1120"/>
      <c r="L3" s="1120"/>
      <c r="M3" s="1120"/>
      <c r="N3" s="1120"/>
    </row>
    <row r="4" spans="1:14" s="780" customFormat="1" ht="14.5" customHeight="1">
      <c r="A4" s="764"/>
      <c r="D4" s="787"/>
      <c r="F4" s="787"/>
      <c r="H4" s="787"/>
      <c r="J4" s="787"/>
      <c r="L4" s="787"/>
      <c r="N4" s="787"/>
    </row>
    <row r="5" spans="1:14" s="780" customFormat="1" ht="14.5" customHeight="1">
      <c r="A5" s="1277" t="s">
        <v>772</v>
      </c>
      <c r="B5" s="1277"/>
      <c r="C5" s="1277"/>
      <c r="D5" s="1277"/>
      <c r="E5" s="1277"/>
      <c r="F5" s="1277"/>
      <c r="G5" s="1277"/>
      <c r="H5" s="1277"/>
      <c r="I5" s="1277"/>
      <c r="J5" s="1277"/>
      <c r="K5" s="1277"/>
      <c r="L5" s="1277"/>
      <c r="M5" s="1277"/>
      <c r="N5" s="1277"/>
    </row>
    <row r="6" spans="1:14" s="780" customFormat="1" ht="14.5" customHeight="1" thickBot="1">
      <c r="A6" s="1190" t="s">
        <v>273</v>
      </c>
      <c r="B6" s="1124" t="s">
        <v>274</v>
      </c>
      <c r="C6" s="1280" t="s">
        <v>276</v>
      </c>
      <c r="D6" s="1280"/>
      <c r="E6" s="1280"/>
      <c r="F6" s="1280"/>
      <c r="G6" s="1280"/>
      <c r="H6" s="1280"/>
      <c r="I6" s="1280"/>
      <c r="J6" s="1280"/>
      <c r="K6" s="1280"/>
      <c r="L6" s="1280"/>
      <c r="M6" s="1280"/>
      <c r="N6" s="1281"/>
    </row>
    <row r="7" spans="1:14" s="780" customFormat="1" ht="29.5" customHeight="1">
      <c r="A7" s="1191"/>
      <c r="B7" s="1125"/>
      <c r="C7" s="1126" t="s">
        <v>544</v>
      </c>
      <c r="D7" s="1126"/>
      <c r="E7" s="1126" t="s">
        <v>545</v>
      </c>
      <c r="F7" s="1126"/>
      <c r="G7" s="1126" t="s">
        <v>546</v>
      </c>
      <c r="H7" s="1126"/>
      <c r="I7" s="1126" t="s">
        <v>547</v>
      </c>
      <c r="J7" s="1126"/>
      <c r="K7" s="1126" t="s">
        <v>308</v>
      </c>
      <c r="L7" s="1126"/>
      <c r="M7" s="1126" t="s">
        <v>309</v>
      </c>
      <c r="N7" s="1127"/>
    </row>
    <row r="8" spans="1:14" s="780" customFormat="1" ht="14.5" customHeight="1" thickBot="1">
      <c r="A8" s="1192"/>
      <c r="B8" s="967" t="s">
        <v>275</v>
      </c>
      <c r="C8" s="750" t="s">
        <v>275</v>
      </c>
      <c r="D8" s="564" t="s">
        <v>279</v>
      </c>
      <c r="E8" s="753" t="s">
        <v>275</v>
      </c>
      <c r="F8" s="581" t="s">
        <v>279</v>
      </c>
      <c r="G8" s="753" t="s">
        <v>275</v>
      </c>
      <c r="H8" s="825" t="s">
        <v>279</v>
      </c>
      <c r="I8" s="745" t="s">
        <v>275</v>
      </c>
      <c r="J8" s="564" t="s">
        <v>279</v>
      </c>
      <c r="K8" s="745" t="s">
        <v>275</v>
      </c>
      <c r="L8" s="564" t="s">
        <v>279</v>
      </c>
      <c r="M8" s="745" t="s">
        <v>275</v>
      </c>
      <c r="N8" s="606" t="s">
        <v>279</v>
      </c>
    </row>
    <row r="9" spans="1:14" s="780" customFormat="1" ht="14.5" customHeight="1">
      <c r="A9" s="158" t="s">
        <v>64</v>
      </c>
      <c r="B9" s="607">
        <v>112631</v>
      </c>
      <c r="C9" s="66">
        <v>5080</v>
      </c>
      <c r="D9" s="613">
        <f>C9/B9*100</f>
        <v>4.5103035576351092</v>
      </c>
      <c r="E9" s="66">
        <v>72279</v>
      </c>
      <c r="F9" s="613">
        <f>E9/B9*100</f>
        <v>64.173273787855919</v>
      </c>
      <c r="G9" s="66">
        <v>9134</v>
      </c>
      <c r="H9" s="613">
        <f>G9/B9*100</f>
        <v>8.1096678534328923</v>
      </c>
      <c r="I9" s="66">
        <v>10955</v>
      </c>
      <c r="J9" s="613">
        <f>I9/B9*100</f>
        <v>9.7264518649394915</v>
      </c>
      <c r="K9" s="66">
        <v>11465</v>
      </c>
      <c r="L9" s="613">
        <f>K9/B9*100</f>
        <v>10.179257930765065</v>
      </c>
      <c r="M9" s="66">
        <v>3718</v>
      </c>
      <c r="N9" s="296">
        <f>M9/B9*100</f>
        <v>3.301045005371523</v>
      </c>
    </row>
    <row r="10" spans="1:14" s="780" customFormat="1" ht="14.5" customHeight="1">
      <c r="A10" s="159" t="s">
        <v>65</v>
      </c>
      <c r="B10" s="608">
        <v>113724</v>
      </c>
      <c r="C10" s="168">
        <v>4619</v>
      </c>
      <c r="D10" s="614">
        <f t="shared" ref="D10:D15" si="0">C10/B10*100</f>
        <v>4.0615877035630126</v>
      </c>
      <c r="E10" s="168">
        <v>55685</v>
      </c>
      <c r="F10" s="614">
        <f t="shared" ref="F10:F15" si="1">E10/B10*100</f>
        <v>48.965038162569023</v>
      </c>
      <c r="G10" s="168">
        <v>39967</v>
      </c>
      <c r="H10" s="614">
        <f t="shared" ref="H10:H15" si="2">G10/B10*100</f>
        <v>35.143857057437309</v>
      </c>
      <c r="I10" s="168">
        <v>5802</v>
      </c>
      <c r="J10" s="614">
        <f t="shared" ref="J10:J15" si="3">I10/B10*100</f>
        <v>5.1018254721958423</v>
      </c>
      <c r="K10" s="168">
        <v>6273</v>
      </c>
      <c r="L10" s="614">
        <f t="shared" ref="L10:L15" si="4">K10/B10*100</f>
        <v>5.5159860715416276</v>
      </c>
      <c r="M10" s="168">
        <v>1378</v>
      </c>
      <c r="N10" s="297">
        <f t="shared" ref="N10:N12" si="5">M10/B10*100</f>
        <v>1.2117055326931869</v>
      </c>
    </row>
    <row r="11" spans="1:14" s="780" customFormat="1" ht="14.5" customHeight="1">
      <c r="A11" s="160" t="s">
        <v>66</v>
      </c>
      <c r="B11" s="609">
        <v>36648</v>
      </c>
      <c r="C11" s="767">
        <v>2082</v>
      </c>
      <c r="D11" s="615">
        <f t="shared" si="0"/>
        <v>5.6810740013097574</v>
      </c>
      <c r="E11" s="767">
        <v>25538</v>
      </c>
      <c r="F11" s="615">
        <f t="shared" si="1"/>
        <v>69.684566688495963</v>
      </c>
      <c r="G11" s="767">
        <v>1235</v>
      </c>
      <c r="H11" s="615">
        <f t="shared" si="2"/>
        <v>3.3698974023139052</v>
      </c>
      <c r="I11" s="767">
        <v>2169</v>
      </c>
      <c r="J11" s="619">
        <f t="shared" si="3"/>
        <v>5.918467583497053</v>
      </c>
      <c r="K11" s="767">
        <v>4644</v>
      </c>
      <c r="L11" s="615">
        <f t="shared" si="4"/>
        <v>12.671905697445974</v>
      </c>
      <c r="M11" s="767">
        <v>980</v>
      </c>
      <c r="N11" s="298">
        <f t="shared" si="5"/>
        <v>2.6740886269373498</v>
      </c>
    </row>
    <row r="12" spans="1:14" s="780" customFormat="1" ht="14.5" customHeight="1">
      <c r="A12" s="159" t="s">
        <v>67</v>
      </c>
      <c r="B12" s="608">
        <v>20405</v>
      </c>
      <c r="C12" s="168">
        <v>691</v>
      </c>
      <c r="D12" s="614">
        <f t="shared" si="0"/>
        <v>3.3864248958588581</v>
      </c>
      <c r="E12" s="168">
        <v>17706</v>
      </c>
      <c r="F12" s="614">
        <f t="shared" si="1"/>
        <v>86.772849791717718</v>
      </c>
      <c r="G12" s="168">
        <v>155</v>
      </c>
      <c r="H12" s="614">
        <f t="shared" si="2"/>
        <v>0.75961774074981614</v>
      </c>
      <c r="I12" s="168">
        <v>641</v>
      </c>
      <c r="J12" s="614">
        <f t="shared" si="3"/>
        <v>3.1413869149718208</v>
      </c>
      <c r="K12" s="168">
        <v>1050</v>
      </c>
      <c r="L12" s="614">
        <f t="shared" si="4"/>
        <v>5.1457975986277873</v>
      </c>
      <c r="M12" s="168">
        <v>162</v>
      </c>
      <c r="N12" s="297">
        <f t="shared" si="5"/>
        <v>0.79392305807400154</v>
      </c>
    </row>
    <row r="13" spans="1:14" s="780" customFormat="1" ht="14.5" customHeight="1">
      <c r="A13" s="160" t="s">
        <v>68</v>
      </c>
      <c r="B13" s="609">
        <v>6382</v>
      </c>
      <c r="C13" s="767">
        <v>326</v>
      </c>
      <c r="D13" s="615">
        <f t="shared" si="0"/>
        <v>5.1081165778752737</v>
      </c>
      <c r="E13" s="767">
        <v>4034</v>
      </c>
      <c r="F13" s="615">
        <f t="shared" si="1"/>
        <v>63.20902538389219</v>
      </c>
      <c r="G13" s="767">
        <v>967</v>
      </c>
      <c r="H13" s="615">
        <f t="shared" si="2"/>
        <v>15.151989971795675</v>
      </c>
      <c r="I13" s="767">
        <v>440</v>
      </c>
      <c r="J13" s="615">
        <f t="shared" si="3"/>
        <v>6.8943904732058918</v>
      </c>
      <c r="K13" s="767" t="s">
        <v>280</v>
      </c>
      <c r="L13" s="615" t="s">
        <v>280</v>
      </c>
      <c r="M13" s="767" t="s">
        <v>280</v>
      </c>
      <c r="N13" s="298" t="s">
        <v>280</v>
      </c>
    </row>
    <row r="14" spans="1:14" s="780" customFormat="1" ht="14.5" customHeight="1">
      <c r="A14" s="159" t="s">
        <v>69</v>
      </c>
      <c r="B14" s="608">
        <v>19019</v>
      </c>
      <c r="C14" s="168">
        <v>1428</v>
      </c>
      <c r="D14" s="614">
        <f t="shared" si="0"/>
        <v>7.5082811924917188</v>
      </c>
      <c r="E14" s="168">
        <v>10517</v>
      </c>
      <c r="F14" s="614">
        <f t="shared" si="1"/>
        <v>55.297334244702668</v>
      </c>
      <c r="G14" s="168">
        <v>3889</v>
      </c>
      <c r="H14" s="614">
        <f t="shared" si="2"/>
        <v>20.447973079552025</v>
      </c>
      <c r="I14" s="168">
        <v>1761</v>
      </c>
      <c r="J14" s="614">
        <f t="shared" si="3"/>
        <v>9.2591618907408382</v>
      </c>
      <c r="K14" s="168">
        <v>838</v>
      </c>
      <c r="L14" s="614">
        <f t="shared" si="4"/>
        <v>4.4061201955938794</v>
      </c>
      <c r="M14" s="168">
        <v>586</v>
      </c>
      <c r="N14" s="297">
        <f t="shared" ref="N14:N15" si="6">M14/B14*100</f>
        <v>3.0811293969188704</v>
      </c>
    </row>
    <row r="15" spans="1:14" s="780" customFormat="1" ht="14.5" customHeight="1">
      <c r="A15" s="160" t="s">
        <v>70</v>
      </c>
      <c r="B15" s="609">
        <v>59522</v>
      </c>
      <c r="C15" s="767">
        <v>5126</v>
      </c>
      <c r="D15" s="615">
        <f t="shared" si="0"/>
        <v>8.6119418030308115</v>
      </c>
      <c r="E15" s="767">
        <v>39423</v>
      </c>
      <c r="F15" s="615">
        <f t="shared" si="1"/>
        <v>66.232653472665575</v>
      </c>
      <c r="G15" s="767">
        <v>2473</v>
      </c>
      <c r="H15" s="615">
        <f t="shared" si="2"/>
        <v>4.1547663048956691</v>
      </c>
      <c r="I15" s="767">
        <v>3960</v>
      </c>
      <c r="J15" s="615">
        <f t="shared" si="3"/>
        <v>6.6530022512684388</v>
      </c>
      <c r="K15" s="767">
        <v>6251</v>
      </c>
      <c r="L15" s="615">
        <f t="shared" si="4"/>
        <v>10.501999260777527</v>
      </c>
      <c r="M15" s="767">
        <v>2289</v>
      </c>
      <c r="N15" s="298">
        <f t="shared" si="6"/>
        <v>3.8456369073619836</v>
      </c>
    </row>
    <row r="16" spans="1:14" s="780" customFormat="1" ht="14.5" customHeight="1">
      <c r="A16" s="159" t="s">
        <v>71</v>
      </c>
      <c r="B16" s="608">
        <v>11947</v>
      </c>
      <c r="C16" s="168" t="s">
        <v>280</v>
      </c>
      <c r="D16" s="614" t="s">
        <v>280</v>
      </c>
      <c r="E16" s="168" t="s">
        <v>280</v>
      </c>
      <c r="F16" s="614" t="s">
        <v>280</v>
      </c>
      <c r="G16" s="168" t="s">
        <v>280</v>
      </c>
      <c r="H16" s="614" t="s">
        <v>280</v>
      </c>
      <c r="I16" s="168" t="s">
        <v>280</v>
      </c>
      <c r="J16" s="614" t="s">
        <v>280</v>
      </c>
      <c r="K16" s="168" t="s">
        <v>280</v>
      </c>
      <c r="L16" s="614" t="s">
        <v>280</v>
      </c>
      <c r="M16" s="168" t="s">
        <v>280</v>
      </c>
      <c r="N16" s="297" t="s">
        <v>280</v>
      </c>
    </row>
    <row r="17" spans="1:14" s="780" customFormat="1" ht="14.5" customHeight="1">
      <c r="A17" s="160" t="s">
        <v>72</v>
      </c>
      <c r="B17" s="609">
        <v>69083</v>
      </c>
      <c r="C17" s="767">
        <v>2549</v>
      </c>
      <c r="D17" s="615">
        <f t="shared" ref="D17:D23" si="7">C17/B17*100</f>
        <v>3.6897644861977623</v>
      </c>
      <c r="E17" s="767">
        <v>46514</v>
      </c>
      <c r="F17" s="615">
        <f t="shared" ref="F17:F23" si="8">E17/B17*100</f>
        <v>67.330602318949673</v>
      </c>
      <c r="G17" s="767">
        <v>15119</v>
      </c>
      <c r="H17" s="615">
        <f t="shared" ref="H17:H23" si="9">G17/B17*100</f>
        <v>21.885268445203597</v>
      </c>
      <c r="I17" s="767">
        <v>2255</v>
      </c>
      <c r="J17" s="615">
        <f t="shared" ref="J17:J23" si="10">I17/B17*100</f>
        <v>3.2641894532663605</v>
      </c>
      <c r="K17" s="767">
        <v>1435</v>
      </c>
      <c r="L17" s="615">
        <f t="shared" ref="L17:L23" si="11">K17/B17*100</f>
        <v>2.0772114702604116</v>
      </c>
      <c r="M17" s="767">
        <v>1211</v>
      </c>
      <c r="N17" s="298">
        <f t="shared" ref="N17:N19" si="12">M17/B17*100</f>
        <v>1.7529638261222009</v>
      </c>
    </row>
    <row r="18" spans="1:14" s="780" customFormat="1" ht="14.5" customHeight="1">
      <c r="A18" s="159" t="s">
        <v>73</v>
      </c>
      <c r="B18" s="608">
        <v>143135</v>
      </c>
      <c r="C18" s="168">
        <v>7498</v>
      </c>
      <c r="D18" s="614">
        <f t="shared" si="7"/>
        <v>5.2384112900408706</v>
      </c>
      <c r="E18" s="168">
        <v>97047</v>
      </c>
      <c r="F18" s="614">
        <f t="shared" si="8"/>
        <v>67.801027002480168</v>
      </c>
      <c r="G18" s="168">
        <v>15482</v>
      </c>
      <c r="H18" s="614">
        <f t="shared" si="9"/>
        <v>10.81636217556852</v>
      </c>
      <c r="I18" s="168">
        <v>6122</v>
      </c>
      <c r="J18" s="614">
        <f t="shared" si="10"/>
        <v>4.2770810773046426</v>
      </c>
      <c r="K18" s="168">
        <v>13011</v>
      </c>
      <c r="L18" s="614">
        <f t="shared" si="11"/>
        <v>9.0900199112725755</v>
      </c>
      <c r="M18" s="168">
        <v>3975</v>
      </c>
      <c r="N18" s="297">
        <f t="shared" si="12"/>
        <v>2.7770985433332172</v>
      </c>
    </row>
    <row r="19" spans="1:14" s="780" customFormat="1" ht="14.5" customHeight="1">
      <c r="A19" s="160" t="s">
        <v>74</v>
      </c>
      <c r="B19" s="609">
        <v>37738</v>
      </c>
      <c r="C19" s="767">
        <v>1721</v>
      </c>
      <c r="D19" s="615">
        <f t="shared" si="7"/>
        <v>4.5603900577667069</v>
      </c>
      <c r="E19" s="767">
        <v>26512</v>
      </c>
      <c r="F19" s="615">
        <f t="shared" si="8"/>
        <v>70.252795590651331</v>
      </c>
      <c r="G19" s="767">
        <v>2773</v>
      </c>
      <c r="H19" s="615">
        <f t="shared" si="9"/>
        <v>7.3480311622237533</v>
      </c>
      <c r="I19" s="767">
        <v>2363</v>
      </c>
      <c r="J19" s="615">
        <f t="shared" si="10"/>
        <v>6.2615930891939158</v>
      </c>
      <c r="K19" s="767">
        <v>2984</v>
      </c>
      <c r="L19" s="615">
        <f t="shared" si="11"/>
        <v>7.9071492924903284</v>
      </c>
      <c r="M19" s="767">
        <v>1385</v>
      </c>
      <c r="N19" s="298">
        <f t="shared" si="12"/>
        <v>3.6700408076739626</v>
      </c>
    </row>
    <row r="20" spans="1:14" s="780" customFormat="1" ht="14.5" customHeight="1">
      <c r="A20" s="159" t="s">
        <v>75</v>
      </c>
      <c r="B20" s="608">
        <v>7918</v>
      </c>
      <c r="C20" s="168">
        <v>349</v>
      </c>
      <c r="D20" s="614">
        <f t="shared" si="7"/>
        <v>4.407678706744127</v>
      </c>
      <c r="E20" s="168">
        <v>5334</v>
      </c>
      <c r="F20" s="614">
        <f t="shared" si="8"/>
        <v>67.36549633745895</v>
      </c>
      <c r="G20" s="168">
        <v>1338</v>
      </c>
      <c r="H20" s="614">
        <f t="shared" si="9"/>
        <v>16.898206617832788</v>
      </c>
      <c r="I20" s="168">
        <v>301</v>
      </c>
      <c r="J20" s="614">
        <f t="shared" si="10"/>
        <v>3.8014650164182875</v>
      </c>
      <c r="K20" s="168" t="s">
        <v>280</v>
      </c>
      <c r="L20" s="614" t="s">
        <v>280</v>
      </c>
      <c r="M20" s="168" t="s">
        <v>280</v>
      </c>
      <c r="N20" s="297" t="s">
        <v>280</v>
      </c>
    </row>
    <row r="21" spans="1:14" s="780" customFormat="1" ht="14.5" customHeight="1">
      <c r="A21" s="160" t="s">
        <v>76</v>
      </c>
      <c r="B21" s="609">
        <v>30651</v>
      </c>
      <c r="C21" s="767">
        <v>3636</v>
      </c>
      <c r="D21" s="615">
        <f t="shared" si="7"/>
        <v>11.862581971224429</v>
      </c>
      <c r="E21" s="767">
        <v>24355</v>
      </c>
      <c r="F21" s="615">
        <f t="shared" si="8"/>
        <v>79.459071482170245</v>
      </c>
      <c r="G21" s="767">
        <v>678</v>
      </c>
      <c r="H21" s="615">
        <f t="shared" si="9"/>
        <v>2.2119996084956446</v>
      </c>
      <c r="I21" s="767">
        <v>604</v>
      </c>
      <c r="J21" s="615">
        <f t="shared" si="10"/>
        <v>1.9705719226126392</v>
      </c>
      <c r="K21" s="767">
        <v>1011</v>
      </c>
      <c r="L21" s="615">
        <f t="shared" si="11"/>
        <v>3.2984241949691691</v>
      </c>
      <c r="M21" s="767">
        <v>367</v>
      </c>
      <c r="N21" s="298">
        <f t="shared" ref="N21:N23" si="13">M21/B21*100</f>
        <v>1.1973508205278784</v>
      </c>
    </row>
    <row r="22" spans="1:14" s="780" customFormat="1" ht="14.5" customHeight="1">
      <c r="A22" s="159" t="s">
        <v>77</v>
      </c>
      <c r="B22" s="608">
        <v>16277</v>
      </c>
      <c r="C22" s="168">
        <v>796</v>
      </c>
      <c r="D22" s="614">
        <f t="shared" si="7"/>
        <v>4.8903360570129628</v>
      </c>
      <c r="E22" s="168">
        <v>13679</v>
      </c>
      <c r="F22" s="614">
        <f t="shared" si="8"/>
        <v>84.038827793819507</v>
      </c>
      <c r="G22" s="168">
        <v>845</v>
      </c>
      <c r="H22" s="614">
        <f t="shared" si="9"/>
        <v>5.1913743318793397</v>
      </c>
      <c r="I22" s="168">
        <v>380</v>
      </c>
      <c r="J22" s="614">
        <f t="shared" si="10"/>
        <v>2.3345825397800577</v>
      </c>
      <c r="K22" s="168">
        <v>400</v>
      </c>
      <c r="L22" s="614">
        <f t="shared" si="11"/>
        <v>2.4574553050316394</v>
      </c>
      <c r="M22" s="168">
        <v>177</v>
      </c>
      <c r="N22" s="297">
        <f t="shared" si="13"/>
        <v>1.0874239724765005</v>
      </c>
    </row>
    <row r="23" spans="1:14" s="780" customFormat="1" ht="14.5" customHeight="1">
      <c r="A23" s="160" t="s">
        <v>78</v>
      </c>
      <c r="B23" s="609">
        <v>24828</v>
      </c>
      <c r="C23" s="767">
        <v>1170</v>
      </c>
      <c r="D23" s="615">
        <f t="shared" si="7"/>
        <v>4.7124214596423393</v>
      </c>
      <c r="E23" s="767">
        <v>15664</v>
      </c>
      <c r="F23" s="615">
        <f t="shared" si="8"/>
        <v>63.090059610117613</v>
      </c>
      <c r="G23" s="767">
        <v>5682</v>
      </c>
      <c r="H23" s="615">
        <f t="shared" si="9"/>
        <v>22.885451909134851</v>
      </c>
      <c r="I23" s="767">
        <v>1106</v>
      </c>
      <c r="J23" s="615">
        <f t="shared" si="10"/>
        <v>4.4546479780892536</v>
      </c>
      <c r="K23" s="767">
        <v>566</v>
      </c>
      <c r="L23" s="615">
        <f t="shared" si="11"/>
        <v>2.2796842274850975</v>
      </c>
      <c r="M23" s="767">
        <v>640</v>
      </c>
      <c r="N23" s="298">
        <f t="shared" si="13"/>
        <v>2.5777348155308522</v>
      </c>
    </row>
    <row r="24" spans="1:14" s="780" customFormat="1" ht="14.5" customHeight="1" thickBot="1">
      <c r="A24" s="159" t="s">
        <v>79</v>
      </c>
      <c r="B24" s="608">
        <v>15829</v>
      </c>
      <c r="C24" s="168" t="s">
        <v>280</v>
      </c>
      <c r="D24" s="614" t="s">
        <v>280</v>
      </c>
      <c r="E24" s="168" t="s">
        <v>280</v>
      </c>
      <c r="F24" s="614" t="s">
        <v>280</v>
      </c>
      <c r="G24" s="168" t="s">
        <v>280</v>
      </c>
      <c r="H24" s="614" t="s">
        <v>280</v>
      </c>
      <c r="I24" s="168" t="s">
        <v>280</v>
      </c>
      <c r="J24" s="614" t="s">
        <v>280</v>
      </c>
      <c r="K24" s="168" t="s">
        <v>280</v>
      </c>
      <c r="L24" s="614" t="s">
        <v>280</v>
      </c>
      <c r="M24" s="168" t="s">
        <v>280</v>
      </c>
      <c r="N24" s="297" t="s">
        <v>280</v>
      </c>
    </row>
    <row r="25" spans="1:14" s="780" customFormat="1" ht="14.5" customHeight="1">
      <c r="A25" s="161" t="s">
        <v>80</v>
      </c>
      <c r="B25" s="610">
        <v>593980</v>
      </c>
      <c r="C25" s="67">
        <v>29866</v>
      </c>
      <c r="D25" s="616">
        <f t="shared" ref="D25:D27" si="14">C25/B25*100</f>
        <v>5.0281154247617765</v>
      </c>
      <c r="E25" s="67">
        <v>373009</v>
      </c>
      <c r="F25" s="616">
        <f t="shared" ref="F25:F27" si="15">E25/B25*100</f>
        <v>62.798242365062798</v>
      </c>
      <c r="G25" s="67">
        <v>96824</v>
      </c>
      <c r="H25" s="616">
        <f t="shared" ref="H25:H27" si="16">G25/B25*100</f>
        <v>16.300885551702077</v>
      </c>
      <c r="I25" s="67">
        <v>35065</v>
      </c>
      <c r="J25" s="616">
        <f t="shared" ref="J25:J27" si="17">I25/B25*100</f>
        <v>5.9033974207885791</v>
      </c>
      <c r="K25" s="67">
        <v>43650</v>
      </c>
      <c r="L25" s="616">
        <f t="shared" ref="L25:L27" si="18">K25/B25*100</f>
        <v>7.3487322805481661</v>
      </c>
      <c r="M25" s="67">
        <v>15566</v>
      </c>
      <c r="N25" s="299">
        <f t="shared" ref="N25:N27" si="19">M25/B25*100</f>
        <v>2.6206269571366039</v>
      </c>
    </row>
    <row r="26" spans="1:14" s="780" customFormat="1" ht="14.5" customHeight="1">
      <c r="A26" s="162" t="s">
        <v>81</v>
      </c>
      <c r="B26" s="611">
        <v>131757</v>
      </c>
      <c r="C26" s="768">
        <v>9295</v>
      </c>
      <c r="D26" s="617">
        <f t="shared" si="14"/>
        <v>7.0546536426907114</v>
      </c>
      <c r="E26" s="768">
        <v>104480</v>
      </c>
      <c r="F26" s="617">
        <f t="shared" si="15"/>
        <v>79.297494630266314</v>
      </c>
      <c r="G26" s="768">
        <v>3891</v>
      </c>
      <c r="H26" s="617">
        <f t="shared" si="16"/>
        <v>2.9531637787745622</v>
      </c>
      <c r="I26" s="768">
        <v>4201</v>
      </c>
      <c r="J26" s="617">
        <f t="shared" si="17"/>
        <v>3.1884453956905512</v>
      </c>
      <c r="K26" s="768">
        <v>7860</v>
      </c>
      <c r="L26" s="617">
        <f t="shared" si="18"/>
        <v>5.9655274482570189</v>
      </c>
      <c r="M26" s="768">
        <v>2030</v>
      </c>
      <c r="N26" s="300">
        <f t="shared" si="19"/>
        <v>1.5407151043208329</v>
      </c>
    </row>
    <row r="27" spans="1:14" s="780" customFormat="1" ht="14.5" customHeight="1">
      <c r="A27" s="164" t="s">
        <v>82</v>
      </c>
      <c r="B27" s="612">
        <v>725737</v>
      </c>
      <c r="C27" s="301">
        <v>39161</v>
      </c>
      <c r="D27" s="618">
        <f t="shared" si="14"/>
        <v>5.3960318958520785</v>
      </c>
      <c r="E27" s="301">
        <v>477489</v>
      </c>
      <c r="F27" s="618">
        <f t="shared" si="15"/>
        <v>65.793669056421265</v>
      </c>
      <c r="G27" s="301">
        <v>100715</v>
      </c>
      <c r="H27" s="618">
        <f t="shared" si="16"/>
        <v>13.87761682262307</v>
      </c>
      <c r="I27" s="301">
        <v>39266</v>
      </c>
      <c r="J27" s="618">
        <f t="shared" si="17"/>
        <v>5.4104999469504786</v>
      </c>
      <c r="K27" s="301">
        <v>51510</v>
      </c>
      <c r="L27" s="618">
        <f t="shared" si="18"/>
        <v>7.0976124959868381</v>
      </c>
      <c r="M27" s="301">
        <v>17596</v>
      </c>
      <c r="N27" s="302">
        <f t="shared" si="19"/>
        <v>2.4245697821662668</v>
      </c>
    </row>
    <row r="28" spans="1:14" s="780" customFormat="1" ht="14.5" customHeight="1">
      <c r="A28" s="1194" t="s">
        <v>520</v>
      </c>
      <c r="B28" s="1194"/>
      <c r="C28" s="1194"/>
      <c r="D28" s="1194"/>
      <c r="E28" s="1194"/>
      <c r="F28" s="1194"/>
      <c r="G28" s="1194"/>
      <c r="H28" s="1194"/>
      <c r="I28" s="1194"/>
      <c r="J28" s="1194"/>
      <c r="K28" s="1194"/>
      <c r="L28" s="1194"/>
      <c r="M28" s="1194"/>
      <c r="N28" s="1194"/>
    </row>
    <row r="29" spans="1:14" s="780" customFormat="1" ht="27" customHeight="1">
      <c r="A29" s="1278" t="s">
        <v>552</v>
      </c>
      <c r="B29" s="1278"/>
      <c r="C29" s="1278"/>
      <c r="D29" s="1278"/>
      <c r="E29" s="1278"/>
      <c r="F29" s="1278"/>
      <c r="G29" s="1278"/>
      <c r="H29" s="1278"/>
      <c r="I29" s="1278"/>
      <c r="J29" s="1278"/>
      <c r="K29" s="1278"/>
      <c r="L29" s="1278"/>
      <c r="M29" s="1278"/>
      <c r="N29" s="1278"/>
    </row>
    <row r="30" spans="1:14" s="780" customFormat="1" ht="14.5" customHeight="1">
      <c r="A30" s="1279" t="s">
        <v>549</v>
      </c>
      <c r="B30" s="1279"/>
      <c r="C30" s="1279"/>
      <c r="D30" s="1279"/>
      <c r="E30" s="1279"/>
      <c r="F30" s="1279"/>
      <c r="G30" s="1279"/>
      <c r="H30" s="1279"/>
      <c r="I30" s="1279"/>
      <c r="J30" s="1279"/>
      <c r="K30" s="1279"/>
      <c r="L30" s="1279"/>
      <c r="M30" s="1279"/>
      <c r="N30" s="1279"/>
    </row>
    <row r="31" spans="1:14" s="780" customFormat="1" ht="14.5" customHeight="1">
      <c r="A31" s="1278" t="s">
        <v>550</v>
      </c>
      <c r="B31" s="1278"/>
      <c r="C31" s="1278"/>
      <c r="D31" s="1278"/>
      <c r="E31" s="1278"/>
      <c r="F31" s="1278"/>
      <c r="G31" s="1278"/>
      <c r="H31" s="1278"/>
      <c r="I31" s="1278"/>
      <c r="J31" s="1278"/>
      <c r="K31" s="1278"/>
      <c r="L31" s="1278"/>
      <c r="M31" s="1278"/>
      <c r="N31" s="1278"/>
    </row>
    <row r="32" spans="1:14" s="780" customFormat="1" ht="14.5" customHeight="1">
      <c r="A32" s="1279" t="s">
        <v>551</v>
      </c>
      <c r="B32" s="1279"/>
      <c r="C32" s="1279"/>
      <c r="D32" s="1279"/>
      <c r="E32" s="1279"/>
      <c r="F32" s="1279"/>
      <c r="G32" s="1279"/>
      <c r="H32" s="1279"/>
      <c r="I32" s="1279"/>
      <c r="J32" s="1279"/>
      <c r="K32" s="1279"/>
      <c r="L32" s="1279"/>
      <c r="M32" s="1279"/>
      <c r="N32" s="1279"/>
    </row>
    <row r="33" spans="1:14" s="780" customFormat="1" ht="14.5" customHeight="1">
      <c r="A33" s="1116" t="s">
        <v>521</v>
      </c>
      <c r="B33" s="1116"/>
      <c r="C33" s="1116"/>
      <c r="D33" s="1116"/>
      <c r="E33" s="1116"/>
      <c r="F33" s="1116"/>
      <c r="G33" s="1116"/>
      <c r="H33" s="1116"/>
      <c r="I33" s="1116"/>
      <c r="J33" s="1116"/>
      <c r="K33" s="1116"/>
      <c r="L33" s="1116"/>
      <c r="M33" s="1116"/>
      <c r="N33" s="1116"/>
    </row>
    <row r="34" spans="1:14" s="780" customFormat="1" ht="25.5" customHeight="1">
      <c r="A34" s="1116" t="s">
        <v>644</v>
      </c>
      <c r="B34" s="1116"/>
      <c r="C34" s="1116"/>
      <c r="D34" s="1116"/>
      <c r="E34" s="1116"/>
      <c r="F34" s="1116"/>
      <c r="G34" s="1116"/>
      <c r="H34" s="1116"/>
      <c r="I34" s="1116"/>
      <c r="J34" s="1116"/>
      <c r="K34" s="1116"/>
      <c r="L34" s="1116"/>
      <c r="M34" s="1116"/>
      <c r="N34" s="1116"/>
    </row>
    <row r="35" spans="1:14" ht="14.5" customHeight="1">
      <c r="A35" s="355"/>
    </row>
    <row r="36" spans="1:14" s="780" customFormat="1" ht="25" customHeight="1">
      <c r="A36" s="1120">
        <v>2023</v>
      </c>
      <c r="B36" s="1120"/>
      <c r="C36" s="1120"/>
      <c r="D36" s="1120"/>
      <c r="E36" s="1120"/>
      <c r="F36" s="1120"/>
      <c r="G36" s="1120"/>
      <c r="H36" s="1120"/>
      <c r="I36" s="1120"/>
      <c r="J36" s="1120"/>
      <c r="K36" s="1120"/>
      <c r="L36" s="1120"/>
      <c r="M36" s="1120"/>
      <c r="N36" s="1120"/>
    </row>
    <row r="37" spans="1:14" s="780" customFormat="1" ht="14.5" customHeight="1">
      <c r="A37" s="764"/>
      <c r="D37" s="787"/>
      <c r="F37" s="787"/>
      <c r="H37" s="787"/>
      <c r="J37" s="787"/>
      <c r="L37" s="787"/>
      <c r="N37" s="787"/>
    </row>
    <row r="38" spans="1:14" s="780" customFormat="1" ht="14.5" customHeight="1">
      <c r="A38" s="1277" t="s">
        <v>773</v>
      </c>
      <c r="B38" s="1277"/>
      <c r="C38" s="1277"/>
      <c r="D38" s="1277"/>
      <c r="E38" s="1277"/>
      <c r="F38" s="1277"/>
      <c r="G38" s="1277"/>
      <c r="H38" s="1277"/>
      <c r="I38" s="1277"/>
      <c r="J38" s="1277"/>
      <c r="K38" s="1277"/>
      <c r="L38" s="1277"/>
      <c r="M38" s="1277"/>
      <c r="N38" s="1277"/>
    </row>
    <row r="39" spans="1:14" s="780" customFormat="1" ht="14.5" customHeight="1" thickBot="1">
      <c r="A39" s="1190" t="s">
        <v>273</v>
      </c>
      <c r="B39" s="1124" t="s">
        <v>274</v>
      </c>
      <c r="C39" s="1280" t="s">
        <v>276</v>
      </c>
      <c r="D39" s="1280"/>
      <c r="E39" s="1280"/>
      <c r="F39" s="1280"/>
      <c r="G39" s="1280"/>
      <c r="H39" s="1280"/>
      <c r="I39" s="1280"/>
      <c r="J39" s="1280"/>
      <c r="K39" s="1280"/>
      <c r="L39" s="1280"/>
      <c r="M39" s="1280"/>
      <c r="N39" s="1281"/>
    </row>
    <row r="40" spans="1:14" s="780" customFormat="1" ht="31" customHeight="1">
      <c r="A40" s="1191"/>
      <c r="B40" s="1125"/>
      <c r="C40" s="1126" t="s">
        <v>544</v>
      </c>
      <c r="D40" s="1126"/>
      <c r="E40" s="1126" t="s">
        <v>545</v>
      </c>
      <c r="F40" s="1126"/>
      <c r="G40" s="1126" t="s">
        <v>546</v>
      </c>
      <c r="H40" s="1126"/>
      <c r="I40" s="1126" t="s">
        <v>547</v>
      </c>
      <c r="J40" s="1126"/>
      <c r="K40" s="1126" t="s">
        <v>308</v>
      </c>
      <c r="L40" s="1126"/>
      <c r="M40" s="1126" t="s">
        <v>309</v>
      </c>
      <c r="N40" s="1127"/>
    </row>
    <row r="41" spans="1:14" s="780" customFormat="1" ht="14.5" customHeight="1" thickBot="1">
      <c r="A41" s="1192"/>
      <c r="B41" s="967" t="s">
        <v>275</v>
      </c>
      <c r="C41" s="750" t="s">
        <v>275</v>
      </c>
      <c r="D41" s="564" t="s">
        <v>279</v>
      </c>
      <c r="E41" s="753" t="s">
        <v>275</v>
      </c>
      <c r="F41" s="581" t="s">
        <v>279</v>
      </c>
      <c r="G41" s="753" t="s">
        <v>275</v>
      </c>
      <c r="H41" s="825" t="s">
        <v>279</v>
      </c>
      <c r="I41" s="745" t="s">
        <v>275</v>
      </c>
      <c r="J41" s="564" t="s">
        <v>279</v>
      </c>
      <c r="K41" s="745" t="s">
        <v>275</v>
      </c>
      <c r="L41" s="564" t="s">
        <v>279</v>
      </c>
      <c r="M41" s="745" t="s">
        <v>275</v>
      </c>
      <c r="N41" s="606" t="s">
        <v>279</v>
      </c>
    </row>
    <row r="42" spans="1:14" s="780" customFormat="1" ht="14.5" customHeight="1">
      <c r="A42" s="158" t="s">
        <v>64</v>
      </c>
      <c r="B42" s="607">
        <v>107779</v>
      </c>
      <c r="C42" s="66">
        <v>5039</v>
      </c>
      <c r="D42" s="613">
        <f>C42/B42*100</f>
        <v>4.6753078057877691</v>
      </c>
      <c r="E42" s="66">
        <v>70258</v>
      </c>
      <c r="F42" s="613">
        <f>E42/B42*100</f>
        <v>65.187095816439196</v>
      </c>
      <c r="G42" s="66">
        <v>8932</v>
      </c>
      <c r="H42" s="613">
        <f>G42/B42*100</f>
        <v>8.2873287003961806</v>
      </c>
      <c r="I42" s="66">
        <v>9389</v>
      </c>
      <c r="J42" s="613">
        <f>I42/B42*100</f>
        <v>8.7113445105261693</v>
      </c>
      <c r="K42" s="66">
        <v>10777</v>
      </c>
      <c r="L42" s="613">
        <f>K42/B42*100</f>
        <v>9.9991649579231581</v>
      </c>
      <c r="M42" s="66">
        <v>3384</v>
      </c>
      <c r="N42" s="296">
        <f>M42/B42*100</f>
        <v>3.1397582089275273</v>
      </c>
    </row>
    <row r="43" spans="1:14" s="780" customFormat="1" ht="14.5" customHeight="1">
      <c r="A43" s="159" t="s">
        <v>65</v>
      </c>
      <c r="B43" s="608">
        <v>109193</v>
      </c>
      <c r="C43" s="168">
        <v>4554</v>
      </c>
      <c r="D43" s="614">
        <f t="shared" ref="D43:D48" si="20">C43/B43*100</f>
        <v>4.1705970162922528</v>
      </c>
      <c r="E43" s="168">
        <v>53468</v>
      </c>
      <c r="F43" s="614">
        <f t="shared" ref="F43:F48" si="21">E43/B43*100</f>
        <v>48.966508842141899</v>
      </c>
      <c r="G43" s="168">
        <v>38960</v>
      </c>
      <c r="H43" s="614">
        <f t="shared" ref="H43:H48" si="22">G43/B43*100</f>
        <v>35.679942853479616</v>
      </c>
      <c r="I43" s="168">
        <v>4744</v>
      </c>
      <c r="J43" s="614">
        <f t="shared" ref="J43:J45" si="23">I43/B43*100</f>
        <v>4.3446008443764708</v>
      </c>
      <c r="K43" s="168">
        <v>6018</v>
      </c>
      <c r="L43" s="614">
        <f t="shared" ref="L43:L48" si="24">K43/B43*100</f>
        <v>5.5113423021622268</v>
      </c>
      <c r="M43" s="168">
        <v>1449</v>
      </c>
      <c r="N43" s="297">
        <f t="shared" ref="N43:N45" si="25">M43/B43*100</f>
        <v>1.3270081415475352</v>
      </c>
    </row>
    <row r="44" spans="1:14" s="780" customFormat="1" ht="14.5" customHeight="1">
      <c r="A44" s="160" t="s">
        <v>66</v>
      </c>
      <c r="B44" s="609">
        <v>36204</v>
      </c>
      <c r="C44" s="767">
        <v>2165</v>
      </c>
      <c r="D44" s="615">
        <f t="shared" si="20"/>
        <v>5.9800022097005856</v>
      </c>
      <c r="E44" s="767">
        <v>25145</v>
      </c>
      <c r="F44" s="615">
        <f t="shared" si="21"/>
        <v>69.453651530217655</v>
      </c>
      <c r="G44" s="767">
        <v>1205</v>
      </c>
      <c r="H44" s="615">
        <f t="shared" si="22"/>
        <v>3.3283615070157992</v>
      </c>
      <c r="I44" s="767">
        <v>2029</v>
      </c>
      <c r="J44" s="619">
        <f t="shared" si="23"/>
        <v>5.604353110153574</v>
      </c>
      <c r="K44" s="767">
        <v>4750</v>
      </c>
      <c r="L44" s="615">
        <f t="shared" si="24"/>
        <v>13.120097226825763</v>
      </c>
      <c r="M44" s="767">
        <v>910</v>
      </c>
      <c r="N44" s="298">
        <f t="shared" si="25"/>
        <v>2.5135344160866202</v>
      </c>
    </row>
    <row r="45" spans="1:14" s="780" customFormat="1" ht="14.5" customHeight="1">
      <c r="A45" s="159" t="s">
        <v>67</v>
      </c>
      <c r="B45" s="608">
        <v>20150</v>
      </c>
      <c r="C45" s="168">
        <v>674</v>
      </c>
      <c r="D45" s="614">
        <f t="shared" si="20"/>
        <v>3.3449131513647643</v>
      </c>
      <c r="E45" s="168">
        <v>17506</v>
      </c>
      <c r="F45" s="614">
        <f t="shared" si="21"/>
        <v>86.878411910669968</v>
      </c>
      <c r="G45" s="168">
        <v>164</v>
      </c>
      <c r="H45" s="614">
        <f t="shared" si="22"/>
        <v>0.81389578163771714</v>
      </c>
      <c r="I45" s="168">
        <v>563</v>
      </c>
      <c r="J45" s="614">
        <f t="shared" si="23"/>
        <v>2.7940446650124069</v>
      </c>
      <c r="K45" s="168">
        <v>1046</v>
      </c>
      <c r="L45" s="614">
        <f t="shared" si="24"/>
        <v>5.1910669975186101</v>
      </c>
      <c r="M45" s="168">
        <v>197</v>
      </c>
      <c r="N45" s="297">
        <f t="shared" si="25"/>
        <v>0.97766749379652595</v>
      </c>
    </row>
    <row r="46" spans="1:14" s="780" customFormat="1" ht="14.5" customHeight="1">
      <c r="A46" s="160" t="s">
        <v>68</v>
      </c>
      <c r="B46" s="609">
        <v>5932</v>
      </c>
      <c r="C46" s="767">
        <v>327</v>
      </c>
      <c r="D46" s="615">
        <f t="shared" si="20"/>
        <v>5.5124747134187455</v>
      </c>
      <c r="E46" s="767">
        <v>3910</v>
      </c>
      <c r="F46" s="615">
        <f t="shared" si="21"/>
        <v>65.913688469318942</v>
      </c>
      <c r="G46" s="767">
        <v>890</v>
      </c>
      <c r="H46" s="615">
        <f t="shared" si="22"/>
        <v>15.00337154416723</v>
      </c>
      <c r="I46" s="767" t="s">
        <v>280</v>
      </c>
      <c r="J46" s="615" t="s">
        <v>280</v>
      </c>
      <c r="K46" s="767">
        <v>250</v>
      </c>
      <c r="L46" s="615">
        <f t="shared" si="24"/>
        <v>4.2144302090357382</v>
      </c>
      <c r="M46" s="767" t="s">
        <v>280</v>
      </c>
      <c r="N46" s="298" t="s">
        <v>280</v>
      </c>
    </row>
    <row r="47" spans="1:14" s="780" customFormat="1" ht="14.5" customHeight="1">
      <c r="A47" s="159" t="s">
        <v>69</v>
      </c>
      <c r="B47" s="608">
        <v>18200</v>
      </c>
      <c r="C47" s="168">
        <v>1420</v>
      </c>
      <c r="D47" s="614">
        <f t="shared" si="20"/>
        <v>7.802197802197802</v>
      </c>
      <c r="E47" s="168">
        <v>10146</v>
      </c>
      <c r="F47" s="614">
        <f t="shared" si="21"/>
        <v>55.747252747252752</v>
      </c>
      <c r="G47" s="168">
        <v>3702</v>
      </c>
      <c r="H47" s="614">
        <f t="shared" si="22"/>
        <v>20.340659340659339</v>
      </c>
      <c r="I47" s="168">
        <v>1498</v>
      </c>
      <c r="J47" s="614">
        <f t="shared" ref="J47:J48" si="26">I47/B47*100</f>
        <v>8.2307692307692299</v>
      </c>
      <c r="K47" s="168">
        <v>896</v>
      </c>
      <c r="L47" s="614">
        <f t="shared" si="24"/>
        <v>4.9230769230769234</v>
      </c>
      <c r="M47" s="168">
        <v>538</v>
      </c>
      <c r="N47" s="297">
        <f t="shared" ref="N47:N48" si="27">M47/B47*100</f>
        <v>2.9560439560439562</v>
      </c>
    </row>
    <row r="48" spans="1:14" s="780" customFormat="1" ht="14.5" customHeight="1">
      <c r="A48" s="160" t="s">
        <v>70</v>
      </c>
      <c r="B48" s="609">
        <v>58111</v>
      </c>
      <c r="C48" s="767">
        <v>5109</v>
      </c>
      <c r="D48" s="615">
        <f t="shared" si="20"/>
        <v>8.7917950129923756</v>
      </c>
      <c r="E48" s="767">
        <v>38454</v>
      </c>
      <c r="F48" s="615">
        <f t="shared" si="21"/>
        <v>66.173357884049494</v>
      </c>
      <c r="G48" s="767">
        <v>2351</v>
      </c>
      <c r="H48" s="615">
        <f t="shared" si="22"/>
        <v>4.0457056323243448</v>
      </c>
      <c r="I48" s="767">
        <v>3546</v>
      </c>
      <c r="J48" s="615">
        <f t="shared" si="26"/>
        <v>6.1021149180017549</v>
      </c>
      <c r="K48" s="767">
        <v>6434</v>
      </c>
      <c r="L48" s="615">
        <f t="shared" si="24"/>
        <v>11.071914095438041</v>
      </c>
      <c r="M48" s="767">
        <v>2217</v>
      </c>
      <c r="N48" s="298">
        <f t="shared" si="27"/>
        <v>3.8151124571939907</v>
      </c>
    </row>
    <row r="49" spans="1:14" s="780" customFormat="1" ht="14.5" customHeight="1">
      <c r="A49" s="159" t="s">
        <v>71</v>
      </c>
      <c r="B49" s="608">
        <v>11835</v>
      </c>
      <c r="C49" s="168" t="s">
        <v>280</v>
      </c>
      <c r="D49" s="614" t="s">
        <v>280</v>
      </c>
      <c r="E49" s="168" t="s">
        <v>280</v>
      </c>
      <c r="F49" s="614" t="s">
        <v>280</v>
      </c>
      <c r="G49" s="168" t="s">
        <v>280</v>
      </c>
      <c r="H49" s="614" t="s">
        <v>280</v>
      </c>
      <c r="I49" s="168" t="s">
        <v>280</v>
      </c>
      <c r="J49" s="614" t="s">
        <v>280</v>
      </c>
      <c r="K49" s="168" t="s">
        <v>280</v>
      </c>
      <c r="L49" s="614" t="s">
        <v>280</v>
      </c>
      <c r="M49" s="168" t="s">
        <v>280</v>
      </c>
      <c r="N49" s="297" t="s">
        <v>280</v>
      </c>
    </row>
    <row r="50" spans="1:14" s="780" customFormat="1" ht="14.5" customHeight="1">
      <c r="A50" s="160" t="s">
        <v>72</v>
      </c>
      <c r="B50" s="609">
        <v>66744</v>
      </c>
      <c r="C50" s="767">
        <v>2405</v>
      </c>
      <c r="D50" s="615">
        <f t="shared" ref="D50:D56" si="28">C50/B50*100</f>
        <v>3.6033201486275921</v>
      </c>
      <c r="E50" s="767">
        <v>45241</v>
      </c>
      <c r="F50" s="615">
        <f t="shared" ref="F50:F56" si="29">E50/B50*100</f>
        <v>67.782871868632384</v>
      </c>
      <c r="G50" s="767">
        <v>14488</v>
      </c>
      <c r="H50" s="615">
        <f t="shared" ref="H50:H56" si="30">G50/B50*100</f>
        <v>21.706820088697114</v>
      </c>
      <c r="I50" s="767">
        <v>2169</v>
      </c>
      <c r="J50" s="615">
        <f t="shared" ref="J50:J52" si="31">I50/B50*100</f>
        <v>3.2497303128371091</v>
      </c>
      <c r="K50" s="767">
        <v>1263</v>
      </c>
      <c r="L50" s="615">
        <f t="shared" ref="L50:L56" si="32">K50/B50*100</f>
        <v>1.8923049262855089</v>
      </c>
      <c r="M50" s="767">
        <v>1178</v>
      </c>
      <c r="N50" s="298">
        <f t="shared" ref="N50:N52" si="33">M50/B50*100</f>
        <v>1.7649526549202925</v>
      </c>
    </row>
    <row r="51" spans="1:14" s="780" customFormat="1" ht="14.5" customHeight="1">
      <c r="A51" s="159" t="s">
        <v>73</v>
      </c>
      <c r="B51" s="608">
        <v>139220</v>
      </c>
      <c r="C51" s="168">
        <v>7360</v>
      </c>
      <c r="D51" s="614">
        <f t="shared" si="28"/>
        <v>5.2865967533400369</v>
      </c>
      <c r="E51" s="168">
        <v>95558</v>
      </c>
      <c r="F51" s="614">
        <f t="shared" si="29"/>
        <v>68.638126705933061</v>
      </c>
      <c r="G51" s="168">
        <v>14814</v>
      </c>
      <c r="H51" s="614">
        <f t="shared" si="30"/>
        <v>10.640712541301538</v>
      </c>
      <c r="I51" s="168">
        <v>5839</v>
      </c>
      <c r="J51" s="614">
        <f t="shared" si="31"/>
        <v>4.1940813101565864</v>
      </c>
      <c r="K51" s="168">
        <v>11829</v>
      </c>
      <c r="L51" s="614">
        <f t="shared" si="32"/>
        <v>8.4966240482689255</v>
      </c>
      <c r="M51" s="168">
        <v>3820</v>
      </c>
      <c r="N51" s="297">
        <f t="shared" si="33"/>
        <v>2.7438586409998562</v>
      </c>
    </row>
    <row r="52" spans="1:14" s="780" customFormat="1" ht="14.5" customHeight="1">
      <c r="A52" s="160" t="s">
        <v>74</v>
      </c>
      <c r="B52" s="609">
        <v>36505</v>
      </c>
      <c r="C52" s="767">
        <v>1692</v>
      </c>
      <c r="D52" s="615">
        <f t="shared" si="28"/>
        <v>4.6349815093822766</v>
      </c>
      <c r="E52" s="767">
        <v>25810</v>
      </c>
      <c r="F52" s="615">
        <f t="shared" si="29"/>
        <v>70.702643473496778</v>
      </c>
      <c r="G52" s="767">
        <v>2747</v>
      </c>
      <c r="H52" s="615">
        <f t="shared" si="30"/>
        <v>7.5249965758115325</v>
      </c>
      <c r="I52" s="767">
        <v>2204</v>
      </c>
      <c r="J52" s="615">
        <f t="shared" si="31"/>
        <v>6.0375291056019718</v>
      </c>
      <c r="K52" s="767">
        <v>2778</v>
      </c>
      <c r="L52" s="615">
        <f t="shared" si="32"/>
        <v>7.6099164498013971</v>
      </c>
      <c r="M52" s="767">
        <v>1274</v>
      </c>
      <c r="N52" s="298">
        <f t="shared" si="33"/>
        <v>3.4899328859060401</v>
      </c>
    </row>
    <row r="53" spans="1:14" s="780" customFormat="1" ht="14.5" customHeight="1">
      <c r="A53" s="159" t="s">
        <v>75</v>
      </c>
      <c r="B53" s="608">
        <v>7409</v>
      </c>
      <c r="C53" s="168">
        <v>293</v>
      </c>
      <c r="D53" s="614">
        <f t="shared" si="28"/>
        <v>3.9546497503036848</v>
      </c>
      <c r="E53" s="168">
        <v>5077</v>
      </c>
      <c r="F53" s="614">
        <f t="shared" si="29"/>
        <v>68.524767175057363</v>
      </c>
      <c r="G53" s="168">
        <v>1235</v>
      </c>
      <c r="H53" s="614">
        <f t="shared" si="30"/>
        <v>16.668916183020652</v>
      </c>
      <c r="I53" s="168" t="s">
        <v>280</v>
      </c>
      <c r="J53" s="614" t="s">
        <v>280</v>
      </c>
      <c r="K53" s="168">
        <v>512</v>
      </c>
      <c r="L53" s="614">
        <f t="shared" si="32"/>
        <v>6.9105142394385215</v>
      </c>
      <c r="M53" s="168" t="s">
        <v>280</v>
      </c>
      <c r="N53" s="297" t="s">
        <v>280</v>
      </c>
    </row>
    <row r="54" spans="1:14" s="780" customFormat="1" ht="14.5" customHeight="1">
      <c r="A54" s="160" t="s">
        <v>76</v>
      </c>
      <c r="B54" s="609">
        <v>30946</v>
      </c>
      <c r="C54" s="767">
        <v>3579</v>
      </c>
      <c r="D54" s="615">
        <f t="shared" si="28"/>
        <v>11.565307309506883</v>
      </c>
      <c r="E54" s="767">
        <v>24417</v>
      </c>
      <c r="F54" s="615">
        <f t="shared" si="29"/>
        <v>78.901958249854587</v>
      </c>
      <c r="G54" s="767">
        <v>684</v>
      </c>
      <c r="H54" s="615">
        <f t="shared" si="30"/>
        <v>2.2103018160666967</v>
      </c>
      <c r="I54" s="767">
        <v>659</v>
      </c>
      <c r="J54" s="615">
        <f t="shared" ref="J54:J56" si="34">I54/B54*100</f>
        <v>2.1295159309765399</v>
      </c>
      <c r="K54" s="767">
        <v>1250</v>
      </c>
      <c r="L54" s="615">
        <f t="shared" si="32"/>
        <v>4.039294254507853</v>
      </c>
      <c r="M54" s="767">
        <v>357</v>
      </c>
      <c r="N54" s="298">
        <f t="shared" ref="N54:N56" si="35">M54/B54*100</f>
        <v>1.1536224390874426</v>
      </c>
    </row>
    <row r="55" spans="1:14" s="780" customFormat="1" ht="14.5" customHeight="1">
      <c r="A55" s="159" t="s">
        <v>77</v>
      </c>
      <c r="B55" s="608">
        <v>16364</v>
      </c>
      <c r="C55" s="168">
        <v>802</v>
      </c>
      <c r="D55" s="614">
        <f t="shared" si="28"/>
        <v>4.9010021999511117</v>
      </c>
      <c r="E55" s="168">
        <v>13752</v>
      </c>
      <c r="F55" s="614">
        <f t="shared" si="29"/>
        <v>84.038132485944757</v>
      </c>
      <c r="G55" s="168">
        <v>849</v>
      </c>
      <c r="H55" s="614">
        <f t="shared" si="30"/>
        <v>5.1882180395991195</v>
      </c>
      <c r="I55" s="168">
        <v>409</v>
      </c>
      <c r="J55" s="614">
        <f t="shared" si="34"/>
        <v>2.4993889024688341</v>
      </c>
      <c r="K55" s="168">
        <v>388</v>
      </c>
      <c r="L55" s="614">
        <f t="shared" si="32"/>
        <v>2.3710584209239793</v>
      </c>
      <c r="M55" s="168">
        <v>164</v>
      </c>
      <c r="N55" s="297">
        <f t="shared" si="35"/>
        <v>1.0021999511121975</v>
      </c>
    </row>
    <row r="56" spans="1:14" s="780" customFormat="1" ht="14.5" customHeight="1">
      <c r="A56" s="160" t="s">
        <v>78</v>
      </c>
      <c r="B56" s="609">
        <v>23865</v>
      </c>
      <c r="C56" s="767">
        <v>1164</v>
      </c>
      <c r="D56" s="615">
        <f t="shared" si="28"/>
        <v>4.8774355751099936</v>
      </c>
      <c r="E56" s="767">
        <v>14970</v>
      </c>
      <c r="F56" s="615">
        <f t="shared" si="29"/>
        <v>62.727844123192952</v>
      </c>
      <c r="G56" s="767">
        <v>5590</v>
      </c>
      <c r="H56" s="615">
        <f t="shared" si="30"/>
        <v>23.423423423423422</v>
      </c>
      <c r="I56" s="767">
        <v>1061</v>
      </c>
      <c r="J56" s="615">
        <f t="shared" si="34"/>
        <v>4.4458411900272363</v>
      </c>
      <c r="K56" s="767">
        <v>412</v>
      </c>
      <c r="L56" s="615">
        <f t="shared" si="32"/>
        <v>1.7263775403310286</v>
      </c>
      <c r="M56" s="767">
        <v>668</v>
      </c>
      <c r="N56" s="298">
        <f t="shared" si="35"/>
        <v>2.7990781479153575</v>
      </c>
    </row>
    <row r="57" spans="1:14" s="780" customFormat="1" ht="14.5" customHeight="1" thickBot="1">
      <c r="A57" s="159" t="s">
        <v>79</v>
      </c>
      <c r="B57" s="608">
        <v>16134</v>
      </c>
      <c r="C57" s="168" t="s">
        <v>280</v>
      </c>
      <c r="D57" s="614" t="s">
        <v>280</v>
      </c>
      <c r="E57" s="168" t="s">
        <v>280</v>
      </c>
      <c r="F57" s="614" t="s">
        <v>280</v>
      </c>
      <c r="G57" s="168" t="s">
        <v>280</v>
      </c>
      <c r="H57" s="614" t="s">
        <v>280</v>
      </c>
      <c r="I57" s="168" t="s">
        <v>280</v>
      </c>
      <c r="J57" s="614" t="s">
        <v>280</v>
      </c>
      <c r="K57" s="168" t="s">
        <v>280</v>
      </c>
      <c r="L57" s="614" t="s">
        <v>280</v>
      </c>
      <c r="M57" s="168" t="s">
        <v>280</v>
      </c>
      <c r="N57" s="297" t="s">
        <v>280</v>
      </c>
    </row>
    <row r="58" spans="1:14" s="780" customFormat="1" ht="14.5" customHeight="1">
      <c r="A58" s="161" t="s">
        <v>80</v>
      </c>
      <c r="B58" s="610">
        <v>572958</v>
      </c>
      <c r="C58" s="67">
        <v>29363</v>
      </c>
      <c r="D58" s="616">
        <f t="shared" ref="D58:D60" si="36">C58/B58*100</f>
        <v>5.1248084501830844</v>
      </c>
      <c r="E58" s="67">
        <v>362892</v>
      </c>
      <c r="F58" s="616">
        <f t="shared" ref="F58:F60" si="37">E58/B58*100</f>
        <v>63.336579644581278</v>
      </c>
      <c r="G58" s="67">
        <v>93709</v>
      </c>
      <c r="H58" s="616">
        <f t="shared" ref="H58:H60" si="38">G58/B58*100</f>
        <v>16.355300039444426</v>
      </c>
      <c r="I58" s="67">
        <v>30919</v>
      </c>
      <c r="J58" s="616">
        <f t="shared" ref="J58:J60" si="39">I58/B58*100</f>
        <v>5.396381584688581</v>
      </c>
      <c r="K58" s="67">
        <v>41169</v>
      </c>
      <c r="L58" s="616">
        <f t="shared" ref="L58:L60" si="40">K58/B58*100</f>
        <v>7.1853434283141171</v>
      </c>
      <c r="M58" s="67">
        <v>14906</v>
      </c>
      <c r="N58" s="299">
        <f t="shared" ref="N58:N60" si="41">M58/B58*100</f>
        <v>2.6015868527885115</v>
      </c>
    </row>
    <row r="59" spans="1:14" s="780" customFormat="1" ht="14.5" customHeight="1">
      <c r="A59" s="162" t="s">
        <v>81</v>
      </c>
      <c r="B59" s="611">
        <v>131633</v>
      </c>
      <c r="C59" s="768">
        <v>9319</v>
      </c>
      <c r="D59" s="617">
        <f t="shared" si="36"/>
        <v>7.0795317283659873</v>
      </c>
      <c r="E59" s="768">
        <v>104231</v>
      </c>
      <c r="F59" s="617">
        <f t="shared" si="37"/>
        <v>79.183031610614364</v>
      </c>
      <c r="G59" s="768">
        <v>3823</v>
      </c>
      <c r="H59" s="617">
        <f t="shared" si="38"/>
        <v>2.9042869189337019</v>
      </c>
      <c r="I59" s="768">
        <v>4145</v>
      </c>
      <c r="J59" s="617">
        <f t="shared" si="39"/>
        <v>3.1489064292388687</v>
      </c>
      <c r="K59" s="768">
        <v>8100</v>
      </c>
      <c r="L59" s="617">
        <f t="shared" si="40"/>
        <v>6.1534721536392851</v>
      </c>
      <c r="M59" s="768">
        <v>2015</v>
      </c>
      <c r="N59" s="300">
        <f t="shared" si="41"/>
        <v>1.5307711592077975</v>
      </c>
    </row>
    <row r="60" spans="1:14" s="780" customFormat="1" ht="14.5" customHeight="1">
      <c r="A60" s="164" t="s">
        <v>82</v>
      </c>
      <c r="B60" s="612">
        <v>704591</v>
      </c>
      <c r="C60" s="301">
        <v>38682</v>
      </c>
      <c r="D60" s="618">
        <f t="shared" si="36"/>
        <v>5.4899934855824162</v>
      </c>
      <c r="E60" s="301">
        <v>467123</v>
      </c>
      <c r="F60" s="618">
        <f t="shared" si="37"/>
        <v>66.297043249204151</v>
      </c>
      <c r="G60" s="301">
        <v>97532</v>
      </c>
      <c r="H60" s="618">
        <f t="shared" si="38"/>
        <v>13.842356771517093</v>
      </c>
      <c r="I60" s="301">
        <v>35064</v>
      </c>
      <c r="J60" s="618">
        <f t="shared" si="39"/>
        <v>4.9765040995414358</v>
      </c>
      <c r="K60" s="301">
        <v>49269</v>
      </c>
      <c r="L60" s="618">
        <f t="shared" si="40"/>
        <v>6.9925673191965272</v>
      </c>
      <c r="M60" s="301">
        <v>16921</v>
      </c>
      <c r="N60" s="302">
        <f t="shared" si="41"/>
        <v>2.4015350749583804</v>
      </c>
    </row>
    <row r="61" spans="1:14" s="780" customFormat="1" ht="14.5" customHeight="1">
      <c r="A61" s="1194" t="s">
        <v>520</v>
      </c>
      <c r="B61" s="1194"/>
      <c r="C61" s="1194"/>
      <c r="D61" s="1194"/>
      <c r="E61" s="1194"/>
      <c r="F61" s="1194"/>
      <c r="G61" s="1194"/>
      <c r="H61" s="1194"/>
      <c r="I61" s="1194"/>
      <c r="J61" s="1194"/>
      <c r="K61" s="1194"/>
      <c r="L61" s="1194"/>
      <c r="M61" s="1194"/>
      <c r="N61" s="1194"/>
    </row>
    <row r="62" spans="1:14" s="780" customFormat="1" ht="24.65" customHeight="1">
      <c r="A62" s="1278" t="s">
        <v>552</v>
      </c>
      <c r="B62" s="1278"/>
      <c r="C62" s="1278"/>
      <c r="D62" s="1278"/>
      <c r="E62" s="1278"/>
      <c r="F62" s="1278"/>
      <c r="G62" s="1278"/>
      <c r="H62" s="1278"/>
      <c r="I62" s="1278"/>
      <c r="J62" s="1278"/>
      <c r="K62" s="1278"/>
      <c r="L62" s="1278"/>
      <c r="M62" s="1278"/>
      <c r="N62" s="1278"/>
    </row>
    <row r="63" spans="1:14" s="780" customFormat="1" ht="14.5" customHeight="1">
      <c r="A63" s="1279" t="s">
        <v>549</v>
      </c>
      <c r="B63" s="1279"/>
      <c r="C63" s="1279"/>
      <c r="D63" s="1279"/>
      <c r="E63" s="1279"/>
      <c r="F63" s="1279"/>
      <c r="G63" s="1279"/>
      <c r="H63" s="1279"/>
      <c r="I63" s="1279"/>
      <c r="J63" s="1279"/>
      <c r="K63" s="1279"/>
      <c r="L63" s="1279"/>
      <c r="M63" s="1279"/>
      <c r="N63" s="1279"/>
    </row>
    <row r="64" spans="1:14" s="780" customFormat="1" ht="14.5" customHeight="1">
      <c r="A64" s="1278" t="s">
        <v>550</v>
      </c>
      <c r="B64" s="1278"/>
      <c r="C64" s="1278"/>
      <c r="D64" s="1278"/>
      <c r="E64" s="1278"/>
      <c r="F64" s="1278"/>
      <c r="G64" s="1278"/>
      <c r="H64" s="1278"/>
      <c r="I64" s="1278"/>
      <c r="J64" s="1278"/>
      <c r="K64" s="1278"/>
      <c r="L64" s="1278"/>
      <c r="M64" s="1278"/>
      <c r="N64" s="1278"/>
    </row>
    <row r="65" spans="1:14" s="780" customFormat="1" ht="14.5" customHeight="1">
      <c r="A65" s="1279" t="s">
        <v>551</v>
      </c>
      <c r="B65" s="1279"/>
      <c r="C65" s="1279"/>
      <c r="D65" s="1279"/>
      <c r="E65" s="1279"/>
      <c r="F65" s="1279"/>
      <c r="G65" s="1279"/>
      <c r="H65" s="1279"/>
      <c r="I65" s="1279"/>
      <c r="J65" s="1279"/>
      <c r="K65" s="1279"/>
      <c r="L65" s="1279"/>
      <c r="M65" s="1279"/>
      <c r="N65" s="1279"/>
    </row>
    <row r="66" spans="1:14" s="780" customFormat="1" ht="14.5" customHeight="1">
      <c r="A66" s="1116" t="s">
        <v>521</v>
      </c>
      <c r="B66" s="1116"/>
      <c r="C66" s="1116"/>
      <c r="D66" s="1116"/>
      <c r="E66" s="1116"/>
      <c r="F66" s="1116"/>
      <c r="G66" s="1116"/>
      <c r="H66" s="1116"/>
      <c r="I66" s="1116"/>
      <c r="J66" s="1116"/>
      <c r="K66" s="1116"/>
      <c r="L66" s="1116"/>
      <c r="M66" s="1116"/>
      <c r="N66" s="1116"/>
    </row>
    <row r="67" spans="1:14" s="780" customFormat="1" ht="25" customHeight="1">
      <c r="A67" s="1116" t="s">
        <v>646</v>
      </c>
      <c r="B67" s="1116"/>
      <c r="C67" s="1116"/>
      <c r="D67" s="1116"/>
      <c r="E67" s="1116"/>
      <c r="F67" s="1116"/>
      <c r="G67" s="1116"/>
      <c r="H67" s="1116"/>
      <c r="I67" s="1116"/>
      <c r="J67" s="1116"/>
      <c r="K67" s="1116"/>
      <c r="L67" s="1116"/>
      <c r="M67" s="1116"/>
      <c r="N67" s="1116"/>
    </row>
    <row r="69" spans="1:14" ht="25" customHeight="1">
      <c r="A69" s="1120">
        <v>2022</v>
      </c>
      <c r="B69" s="1120"/>
      <c r="C69" s="1120"/>
      <c r="D69" s="1120"/>
      <c r="E69" s="1120"/>
      <c r="F69" s="1120"/>
      <c r="G69" s="1120"/>
      <c r="H69" s="1120"/>
      <c r="I69" s="1120"/>
      <c r="J69" s="1120"/>
      <c r="K69" s="1120"/>
      <c r="L69" s="1120"/>
      <c r="M69" s="1120"/>
      <c r="N69" s="1120"/>
    </row>
    <row r="70" spans="1:14" ht="14.5" customHeight="1">
      <c r="A70" s="355"/>
    </row>
    <row r="71" spans="1:14" ht="14.5" customHeight="1">
      <c r="A71" s="1277" t="s">
        <v>774</v>
      </c>
      <c r="B71" s="1277"/>
      <c r="C71" s="1277"/>
      <c r="D71" s="1277"/>
      <c r="E71" s="1277"/>
      <c r="F71" s="1277"/>
      <c r="G71" s="1277"/>
      <c r="H71" s="1277"/>
      <c r="I71" s="1277"/>
      <c r="J71" s="1277"/>
      <c r="K71" s="1277"/>
      <c r="L71" s="1277"/>
      <c r="M71" s="1277"/>
      <c r="N71" s="1277"/>
    </row>
    <row r="72" spans="1:14" ht="14.5" customHeight="1" thickBot="1">
      <c r="A72" s="1190" t="s">
        <v>273</v>
      </c>
      <c r="B72" s="1124" t="s">
        <v>274</v>
      </c>
      <c r="C72" s="1280" t="s">
        <v>276</v>
      </c>
      <c r="D72" s="1280"/>
      <c r="E72" s="1280"/>
      <c r="F72" s="1280"/>
      <c r="G72" s="1280"/>
      <c r="H72" s="1280"/>
      <c r="I72" s="1280"/>
      <c r="J72" s="1280"/>
      <c r="K72" s="1280"/>
      <c r="L72" s="1280"/>
      <c r="M72" s="1280"/>
      <c r="N72" s="1281"/>
    </row>
    <row r="73" spans="1:14" ht="30.65" customHeight="1">
      <c r="A73" s="1191"/>
      <c r="B73" s="1125"/>
      <c r="C73" s="1126" t="s">
        <v>544</v>
      </c>
      <c r="D73" s="1126"/>
      <c r="E73" s="1126" t="s">
        <v>545</v>
      </c>
      <c r="F73" s="1126"/>
      <c r="G73" s="1126" t="s">
        <v>546</v>
      </c>
      <c r="H73" s="1126"/>
      <c r="I73" s="1126" t="s">
        <v>547</v>
      </c>
      <c r="J73" s="1126"/>
      <c r="K73" s="1126" t="s">
        <v>308</v>
      </c>
      <c r="L73" s="1126"/>
      <c r="M73" s="1126" t="s">
        <v>309</v>
      </c>
      <c r="N73" s="1127"/>
    </row>
    <row r="74" spans="1:14" ht="14.5" customHeight="1" thickBot="1">
      <c r="A74" s="1192"/>
      <c r="B74" s="967" t="s">
        <v>275</v>
      </c>
      <c r="C74" s="750" t="s">
        <v>275</v>
      </c>
      <c r="D74" s="564" t="s">
        <v>279</v>
      </c>
      <c r="E74" s="753" t="s">
        <v>275</v>
      </c>
      <c r="F74" s="581" t="s">
        <v>279</v>
      </c>
      <c r="G74" s="753" t="s">
        <v>275</v>
      </c>
      <c r="H74" s="825" t="s">
        <v>279</v>
      </c>
      <c r="I74" s="745" t="s">
        <v>275</v>
      </c>
      <c r="J74" s="564" t="s">
        <v>279</v>
      </c>
      <c r="K74" s="745" t="s">
        <v>275</v>
      </c>
      <c r="L74" s="564" t="s">
        <v>279</v>
      </c>
      <c r="M74" s="745" t="s">
        <v>275</v>
      </c>
      <c r="N74" s="606" t="s">
        <v>279</v>
      </c>
    </row>
    <row r="75" spans="1:14" ht="14.5" customHeight="1">
      <c r="A75" s="158" t="s">
        <v>64</v>
      </c>
      <c r="B75" s="607">
        <v>103129</v>
      </c>
      <c r="C75" s="66">
        <v>4908</v>
      </c>
      <c r="D75" s="613">
        <v>4.7590881323391097</v>
      </c>
      <c r="E75" s="66">
        <v>68152</v>
      </c>
      <c r="F75" s="613">
        <v>66.084224611893845</v>
      </c>
      <c r="G75" s="66">
        <v>8641</v>
      </c>
      <c r="H75" s="613">
        <v>8.378826518244141</v>
      </c>
      <c r="I75" s="66">
        <v>8094</v>
      </c>
      <c r="J75" s="613">
        <v>7.8484228490531276</v>
      </c>
      <c r="K75" s="66">
        <v>10168</v>
      </c>
      <c r="L75" s="613">
        <v>9.8594963589291087</v>
      </c>
      <c r="M75" s="66">
        <v>3166</v>
      </c>
      <c r="N75" s="296">
        <v>3.0699415295406722</v>
      </c>
    </row>
    <row r="76" spans="1:14" ht="14.5" customHeight="1">
      <c r="A76" s="159" t="s">
        <v>65</v>
      </c>
      <c r="B76" s="608">
        <v>105010</v>
      </c>
      <c r="C76" s="168">
        <v>4523</v>
      </c>
      <c r="D76" s="614">
        <v>4.3072088372535946</v>
      </c>
      <c r="E76" s="168">
        <v>50881</v>
      </c>
      <c r="F76" s="614">
        <v>48.453480620893245</v>
      </c>
      <c r="G76" s="168">
        <v>37932</v>
      </c>
      <c r="H76" s="614">
        <v>36.122274069136274</v>
      </c>
      <c r="I76" s="168">
        <v>3879</v>
      </c>
      <c r="J76" s="614">
        <v>3.69393391105609</v>
      </c>
      <c r="K76" s="168">
        <v>6648</v>
      </c>
      <c r="L76" s="614">
        <v>6.3308256356537473</v>
      </c>
      <c r="M76" s="168">
        <v>1147</v>
      </c>
      <c r="N76" s="297">
        <v>1.0922769260070468</v>
      </c>
    </row>
    <row r="77" spans="1:14" ht="14.5" customHeight="1">
      <c r="A77" s="160" t="s">
        <v>66</v>
      </c>
      <c r="B77" s="609">
        <v>35692</v>
      </c>
      <c r="C77" s="767">
        <v>2147</v>
      </c>
      <c r="D77" s="615">
        <v>6.0153535806343159</v>
      </c>
      <c r="E77" s="767">
        <v>24562</v>
      </c>
      <c r="F77" s="615">
        <v>68.81654152190967</v>
      </c>
      <c r="G77" s="767">
        <v>1130</v>
      </c>
      <c r="H77" s="615">
        <v>3.1659755687549032</v>
      </c>
      <c r="I77" s="767">
        <v>2096</v>
      </c>
      <c r="J77" s="619">
        <v>5.8724644177967056</v>
      </c>
      <c r="K77" s="767">
        <v>4853</v>
      </c>
      <c r="L77" s="615">
        <v>13.596884455900483</v>
      </c>
      <c r="M77" s="767">
        <v>904</v>
      </c>
      <c r="N77" s="298">
        <v>2.5327804550039223</v>
      </c>
    </row>
    <row r="78" spans="1:14" ht="14.5" customHeight="1">
      <c r="A78" s="159" t="s">
        <v>67</v>
      </c>
      <c r="B78" s="608">
        <v>19398</v>
      </c>
      <c r="C78" s="168">
        <v>569</v>
      </c>
      <c r="D78" s="614">
        <v>2.9332920919682444</v>
      </c>
      <c r="E78" s="168">
        <v>16919</v>
      </c>
      <c r="F78" s="614">
        <v>87.220331992988974</v>
      </c>
      <c r="G78" s="168">
        <v>153</v>
      </c>
      <c r="H78" s="614">
        <v>0.78874110733065261</v>
      </c>
      <c r="I78" s="168">
        <v>543</v>
      </c>
      <c r="J78" s="614">
        <v>2.7992576554283946</v>
      </c>
      <c r="K78" s="168">
        <v>1008</v>
      </c>
      <c r="L78" s="614">
        <v>5.196412001237241</v>
      </c>
      <c r="M78" s="168">
        <v>206</v>
      </c>
      <c r="N78" s="297">
        <v>1.0619651510464996</v>
      </c>
    </row>
    <row r="79" spans="1:14" ht="14.5" customHeight="1">
      <c r="A79" s="160" t="s">
        <v>68</v>
      </c>
      <c r="B79" s="609">
        <v>5853</v>
      </c>
      <c r="C79" s="767">
        <v>326</v>
      </c>
      <c r="D79" s="615">
        <v>5.569793268409363</v>
      </c>
      <c r="E79" s="767">
        <v>3844</v>
      </c>
      <c r="F79" s="615">
        <v>65.67572185204169</v>
      </c>
      <c r="G79" s="767">
        <v>845</v>
      </c>
      <c r="H79" s="615">
        <v>14.437040833760465</v>
      </c>
      <c r="I79" s="767">
        <v>279</v>
      </c>
      <c r="J79" s="615">
        <v>4.7667862634546383</v>
      </c>
      <c r="K79" s="767">
        <v>258</v>
      </c>
      <c r="L79" s="615">
        <v>4.4079958995386983</v>
      </c>
      <c r="M79" s="767">
        <v>301</v>
      </c>
      <c r="N79" s="298">
        <v>5.1426618827951476</v>
      </c>
    </row>
    <row r="80" spans="1:14" ht="14.5" customHeight="1">
      <c r="A80" s="159" t="s">
        <v>69</v>
      </c>
      <c r="B80" s="608">
        <v>18456</v>
      </c>
      <c r="C80" s="168">
        <v>1488</v>
      </c>
      <c r="D80" s="614">
        <v>8.062418725617686</v>
      </c>
      <c r="E80" s="168">
        <v>10302</v>
      </c>
      <c r="F80" s="614">
        <v>55.819245773732121</v>
      </c>
      <c r="G80" s="168" t="s">
        <v>280</v>
      </c>
      <c r="H80" s="614" t="s">
        <v>280</v>
      </c>
      <c r="I80" s="168">
        <v>1495</v>
      </c>
      <c r="J80" s="614">
        <v>8.1003467706978753</v>
      </c>
      <c r="K80" s="168">
        <v>930</v>
      </c>
      <c r="L80" s="614">
        <v>5.0390117035110533</v>
      </c>
      <c r="M80" s="168" t="s">
        <v>280</v>
      </c>
      <c r="N80" s="297" t="s">
        <v>280</v>
      </c>
    </row>
    <row r="81" spans="1:14" ht="14.5" customHeight="1">
      <c r="A81" s="160" t="s">
        <v>70</v>
      </c>
      <c r="B81" s="609">
        <v>55939</v>
      </c>
      <c r="C81" s="767">
        <v>5018</v>
      </c>
      <c r="D81" s="615">
        <v>8.9704857076458282</v>
      </c>
      <c r="E81" s="767">
        <v>37330</v>
      </c>
      <c r="F81" s="615">
        <v>66.733406031570098</v>
      </c>
      <c r="G81" s="767">
        <v>2177</v>
      </c>
      <c r="H81" s="615">
        <v>3.8917392159316404</v>
      </c>
      <c r="I81" s="767">
        <v>3176</v>
      </c>
      <c r="J81" s="615">
        <v>5.6776131142852035</v>
      </c>
      <c r="K81" s="767">
        <v>6016</v>
      </c>
      <c r="L81" s="615">
        <v>10.754571944439478</v>
      </c>
      <c r="M81" s="767">
        <v>2222</v>
      </c>
      <c r="N81" s="298">
        <v>3.9721839861277459</v>
      </c>
    </row>
    <row r="82" spans="1:14" ht="14.5" customHeight="1">
      <c r="A82" s="159" t="s">
        <v>71</v>
      </c>
      <c r="B82" s="608">
        <v>11599</v>
      </c>
      <c r="C82" s="168" t="s">
        <v>280</v>
      </c>
      <c r="D82" s="614" t="s">
        <v>280</v>
      </c>
      <c r="E82" s="168">
        <v>9771</v>
      </c>
      <c r="F82" s="614">
        <v>84.240020691438914</v>
      </c>
      <c r="G82" s="168" t="s">
        <v>280</v>
      </c>
      <c r="H82" s="614" t="s">
        <v>280</v>
      </c>
      <c r="I82" s="168" t="s">
        <v>280</v>
      </c>
      <c r="J82" s="614" t="s">
        <v>280</v>
      </c>
      <c r="K82" s="168" t="s">
        <v>280</v>
      </c>
      <c r="L82" s="614" t="s">
        <v>280</v>
      </c>
      <c r="M82" s="168" t="s">
        <v>280</v>
      </c>
      <c r="N82" s="297" t="s">
        <v>280</v>
      </c>
    </row>
    <row r="83" spans="1:14" ht="14.5" customHeight="1">
      <c r="A83" s="160" t="s">
        <v>72</v>
      </c>
      <c r="B83" s="609">
        <v>64329</v>
      </c>
      <c r="C83" s="767">
        <v>2353</v>
      </c>
      <c r="D83" s="615">
        <v>3.6577593309393897</v>
      </c>
      <c r="E83" s="767">
        <v>43779</v>
      </c>
      <c r="F83" s="615">
        <v>68.054843072331295</v>
      </c>
      <c r="G83" s="767">
        <v>13603</v>
      </c>
      <c r="H83" s="615">
        <v>21.145983926378459</v>
      </c>
      <c r="I83" s="767">
        <v>2086</v>
      </c>
      <c r="J83" s="615">
        <v>3.2427054672076356</v>
      </c>
      <c r="K83" s="767">
        <v>1189</v>
      </c>
      <c r="L83" s="615">
        <v>1.8483110261312936</v>
      </c>
      <c r="M83" s="767">
        <v>1319</v>
      </c>
      <c r="N83" s="298">
        <v>2.0503971770119231</v>
      </c>
    </row>
    <row r="84" spans="1:14" ht="14.5" customHeight="1">
      <c r="A84" s="159" t="s">
        <v>73</v>
      </c>
      <c r="B84" s="608">
        <v>135114</v>
      </c>
      <c r="C84" s="168">
        <v>7314</v>
      </c>
      <c r="D84" s="614">
        <v>5.4132066255162306</v>
      </c>
      <c r="E84" s="168">
        <v>94287</v>
      </c>
      <c r="F84" s="614">
        <v>69.783294107198373</v>
      </c>
      <c r="G84" s="168">
        <v>14198</v>
      </c>
      <c r="H84" s="614">
        <v>10.508163476767766</v>
      </c>
      <c r="I84" s="168">
        <v>5269</v>
      </c>
      <c r="J84" s="614">
        <v>3.8996699083736694</v>
      </c>
      <c r="K84" s="168">
        <v>10397</v>
      </c>
      <c r="L84" s="614">
        <v>7.6949834954186835</v>
      </c>
      <c r="M84" s="168">
        <v>3649</v>
      </c>
      <c r="N84" s="297">
        <v>2.7006823867252798</v>
      </c>
    </row>
    <row r="85" spans="1:14" ht="14.5" customHeight="1">
      <c r="A85" s="160" t="s">
        <v>74</v>
      </c>
      <c r="B85" s="609">
        <v>35121</v>
      </c>
      <c r="C85" s="767">
        <v>1614</v>
      </c>
      <c r="D85" s="615">
        <v>4.5955411292389172</v>
      </c>
      <c r="E85" s="767">
        <v>25273</v>
      </c>
      <c r="F85" s="615">
        <v>71.959796133367504</v>
      </c>
      <c r="G85" s="767">
        <v>2802</v>
      </c>
      <c r="H85" s="615">
        <v>7.978132741095072</v>
      </c>
      <c r="I85" s="767">
        <v>1833</v>
      </c>
      <c r="J85" s="615">
        <v>5.2190996839497741</v>
      </c>
      <c r="K85" s="767">
        <v>2453</v>
      </c>
      <c r="L85" s="615">
        <v>6.9844252726289104</v>
      </c>
      <c r="M85" s="767">
        <v>1146</v>
      </c>
      <c r="N85" s="298">
        <v>3.2630050397198263</v>
      </c>
    </row>
    <row r="86" spans="1:14" ht="14.5" customHeight="1">
      <c r="A86" s="159" t="s">
        <v>75</v>
      </c>
      <c r="B86" s="608">
        <v>7075</v>
      </c>
      <c r="C86" s="168">
        <v>290</v>
      </c>
      <c r="D86" s="614">
        <v>4.0989399293286217</v>
      </c>
      <c r="E86" s="168">
        <v>4907</v>
      </c>
      <c r="F86" s="614">
        <v>69.356890459363953</v>
      </c>
      <c r="G86" s="168" t="s">
        <v>280</v>
      </c>
      <c r="H86" s="614" t="s">
        <v>280</v>
      </c>
      <c r="I86" s="168">
        <v>209</v>
      </c>
      <c r="J86" s="614">
        <v>2.9540636042402828</v>
      </c>
      <c r="K86" s="168">
        <v>395</v>
      </c>
      <c r="L86" s="614">
        <v>5.5830388692579502</v>
      </c>
      <c r="M86" s="168" t="s">
        <v>280</v>
      </c>
      <c r="N86" s="297" t="s">
        <v>280</v>
      </c>
    </row>
    <row r="87" spans="1:14" ht="14.5" customHeight="1">
      <c r="A87" s="160" t="s">
        <v>76</v>
      </c>
      <c r="B87" s="609">
        <v>30886</v>
      </c>
      <c r="C87" s="767">
        <v>3396</v>
      </c>
      <c r="D87" s="615">
        <v>10.995272939195752</v>
      </c>
      <c r="E87" s="767">
        <v>24395</v>
      </c>
      <c r="F87" s="615">
        <v>78.984005698374673</v>
      </c>
      <c r="G87" s="767">
        <v>681</v>
      </c>
      <c r="H87" s="615">
        <v>2.2048824710224699</v>
      </c>
      <c r="I87" s="767">
        <v>764</v>
      </c>
      <c r="J87" s="615">
        <v>2.4736126400310821</v>
      </c>
      <c r="K87" s="767">
        <v>1265</v>
      </c>
      <c r="L87" s="615">
        <v>4.0957067927216197</v>
      </c>
      <c r="M87" s="767">
        <v>385</v>
      </c>
      <c r="N87" s="298">
        <v>1.2465194586544066</v>
      </c>
    </row>
    <row r="88" spans="1:14" ht="14.5" customHeight="1">
      <c r="A88" s="159" t="s">
        <v>77</v>
      </c>
      <c r="B88" s="608">
        <v>16279</v>
      </c>
      <c r="C88" s="168">
        <v>799</v>
      </c>
      <c r="D88" s="614">
        <v>4.9081638921309665</v>
      </c>
      <c r="E88" s="168">
        <v>13682</v>
      </c>
      <c r="F88" s="614">
        <v>84.046931629706989</v>
      </c>
      <c r="G88" s="168">
        <v>820</v>
      </c>
      <c r="H88" s="614">
        <v>5.0371644449904789</v>
      </c>
      <c r="I88" s="168">
        <v>430</v>
      </c>
      <c r="J88" s="614">
        <v>2.6414398918852511</v>
      </c>
      <c r="K88" s="168">
        <v>376</v>
      </c>
      <c r="L88" s="614">
        <v>2.3097241845322198</v>
      </c>
      <c r="M88" s="168">
        <v>172</v>
      </c>
      <c r="N88" s="297">
        <v>1.0565759567541004</v>
      </c>
    </row>
    <row r="89" spans="1:14" ht="14.5" customHeight="1">
      <c r="A89" s="160" t="s">
        <v>78</v>
      </c>
      <c r="B89" s="609">
        <v>23230</v>
      </c>
      <c r="C89" s="767">
        <v>1122</v>
      </c>
      <c r="D89" s="615">
        <v>4.829961256995265</v>
      </c>
      <c r="E89" s="767">
        <v>14568</v>
      </c>
      <c r="F89" s="615">
        <v>62.71201033146793</v>
      </c>
      <c r="G89" s="767">
        <v>5632</v>
      </c>
      <c r="H89" s="615">
        <v>24.244511407662504</v>
      </c>
      <c r="I89" s="767">
        <v>965</v>
      </c>
      <c r="J89" s="615">
        <v>4.1541110632802409</v>
      </c>
      <c r="K89" s="767">
        <v>338</v>
      </c>
      <c r="L89" s="615">
        <v>1.4550150667240638</v>
      </c>
      <c r="M89" s="767">
        <v>605</v>
      </c>
      <c r="N89" s="298">
        <v>2.6043908738699959</v>
      </c>
    </row>
    <row r="90" spans="1:14" ht="14.5" customHeight="1" thickBot="1">
      <c r="A90" s="159" t="s">
        <v>79</v>
      </c>
      <c r="B90" s="608">
        <v>16001</v>
      </c>
      <c r="C90" s="168" t="s">
        <v>280</v>
      </c>
      <c r="D90" s="614" t="s">
        <v>280</v>
      </c>
      <c r="E90" s="168">
        <v>13472</v>
      </c>
      <c r="F90" s="614">
        <v>84.194737828885692</v>
      </c>
      <c r="G90" s="168" t="s">
        <v>280</v>
      </c>
      <c r="H90" s="614" t="s">
        <v>280</v>
      </c>
      <c r="I90" s="168" t="s">
        <v>280</v>
      </c>
      <c r="J90" s="614" t="s">
        <v>280</v>
      </c>
      <c r="K90" s="168" t="s">
        <v>280</v>
      </c>
      <c r="L90" s="614" t="s">
        <v>280</v>
      </c>
      <c r="M90" s="168" t="s">
        <v>280</v>
      </c>
      <c r="N90" s="297" t="s">
        <v>280</v>
      </c>
    </row>
    <row r="91" spans="1:14" ht="14.5" customHeight="1">
      <c r="A91" s="161" t="s">
        <v>80</v>
      </c>
      <c r="B91" s="610">
        <v>553256</v>
      </c>
      <c r="C91" s="67">
        <v>28956</v>
      </c>
      <c r="D91" s="616">
        <v>5.2337435111413164</v>
      </c>
      <c r="E91" s="67">
        <v>353323</v>
      </c>
      <c r="F91" s="616">
        <v>63.862479575458728</v>
      </c>
      <c r="G91" s="67">
        <v>90679</v>
      </c>
      <c r="H91" s="616">
        <v>16.390061743568982</v>
      </c>
      <c r="I91" s="67">
        <v>27285</v>
      </c>
      <c r="J91" s="616">
        <v>4.9317133478895849</v>
      </c>
      <c r="K91" s="67">
        <v>38792</v>
      </c>
      <c r="L91" s="616">
        <v>7.0115823416284702</v>
      </c>
      <c r="M91" s="67">
        <v>14221</v>
      </c>
      <c r="N91" s="299">
        <v>2.570419480312911</v>
      </c>
    </row>
    <row r="92" spans="1:14" ht="14.5" customHeight="1">
      <c r="A92" s="162" t="s">
        <v>81</v>
      </c>
      <c r="B92" s="611">
        <v>129855</v>
      </c>
      <c r="C92" s="768">
        <v>9003</v>
      </c>
      <c r="D92" s="617">
        <v>6.9331177082130058</v>
      </c>
      <c r="E92" s="768">
        <v>102801</v>
      </c>
      <c r="F92" s="617">
        <v>79.16599283816565</v>
      </c>
      <c r="G92" s="768">
        <v>3704</v>
      </c>
      <c r="H92" s="617">
        <v>2.8524123060336528</v>
      </c>
      <c r="I92" s="768">
        <v>4314</v>
      </c>
      <c r="J92" s="617">
        <v>3.3221670324592814</v>
      </c>
      <c r="K92" s="768">
        <v>7986</v>
      </c>
      <c r="L92" s="617">
        <v>6.1499364675984749</v>
      </c>
      <c r="M92" s="768">
        <v>2047</v>
      </c>
      <c r="N92" s="300">
        <v>1.5763736475299372</v>
      </c>
    </row>
    <row r="93" spans="1:14" ht="14.5" customHeight="1">
      <c r="A93" s="164" t="s">
        <v>82</v>
      </c>
      <c r="B93" s="612">
        <v>683111</v>
      </c>
      <c r="C93" s="301">
        <v>37959</v>
      </c>
      <c r="D93" s="618">
        <v>5.5567835973948601</v>
      </c>
      <c r="E93" s="301">
        <v>456124</v>
      </c>
      <c r="F93" s="618">
        <v>66.771578850289345</v>
      </c>
      <c r="G93" s="301">
        <v>94383</v>
      </c>
      <c r="H93" s="618">
        <v>13.816641804918966</v>
      </c>
      <c r="I93" s="301">
        <v>31599</v>
      </c>
      <c r="J93" s="618">
        <v>4.6257489631992454</v>
      </c>
      <c r="K93" s="301">
        <v>46778</v>
      </c>
      <c r="L93" s="618">
        <v>6.8477890123274268</v>
      </c>
      <c r="M93" s="301">
        <v>16268</v>
      </c>
      <c r="N93" s="302">
        <v>2.3814577718701644</v>
      </c>
    </row>
    <row r="94" spans="1:14" ht="14.5" customHeight="1">
      <c r="A94" s="1194" t="s">
        <v>520</v>
      </c>
      <c r="B94" s="1194"/>
      <c r="C94" s="1194"/>
      <c r="D94" s="1194"/>
      <c r="E94" s="1194"/>
      <c r="F94" s="1194"/>
      <c r="G94" s="1194"/>
      <c r="H94" s="1194"/>
      <c r="I94" s="1194"/>
      <c r="J94" s="1194"/>
      <c r="K94" s="1194"/>
      <c r="L94" s="1194"/>
      <c r="M94" s="1194"/>
      <c r="N94" s="1194"/>
    </row>
    <row r="95" spans="1:14" ht="24.65" customHeight="1">
      <c r="A95" s="1278" t="s">
        <v>548</v>
      </c>
      <c r="B95" s="1278"/>
      <c r="C95" s="1278"/>
      <c r="D95" s="1278"/>
      <c r="E95" s="1278"/>
      <c r="F95" s="1278"/>
      <c r="G95" s="1278"/>
      <c r="H95" s="1278"/>
      <c r="I95" s="1278"/>
      <c r="J95" s="1278"/>
      <c r="K95" s="1278"/>
      <c r="L95" s="1278"/>
      <c r="M95" s="1278"/>
      <c r="N95" s="1278"/>
    </row>
    <row r="96" spans="1:14" ht="14.5" customHeight="1">
      <c r="A96" s="1279" t="s">
        <v>549</v>
      </c>
      <c r="B96" s="1279"/>
      <c r="C96" s="1279"/>
      <c r="D96" s="1279"/>
      <c r="E96" s="1279"/>
      <c r="F96" s="1279"/>
      <c r="G96" s="1279"/>
      <c r="H96" s="1279"/>
      <c r="I96" s="1279"/>
      <c r="J96" s="1279"/>
      <c r="K96" s="1279"/>
      <c r="L96" s="1279"/>
      <c r="M96" s="1279"/>
      <c r="N96" s="1279"/>
    </row>
    <row r="97" spans="1:14" ht="14.5" customHeight="1">
      <c r="A97" s="1278" t="s">
        <v>550</v>
      </c>
      <c r="B97" s="1278"/>
      <c r="C97" s="1278"/>
      <c r="D97" s="1278"/>
      <c r="E97" s="1278"/>
      <c r="F97" s="1278"/>
      <c r="G97" s="1278"/>
      <c r="H97" s="1278"/>
      <c r="I97" s="1278"/>
      <c r="J97" s="1278"/>
      <c r="K97" s="1278"/>
      <c r="L97" s="1278"/>
      <c r="M97" s="1278"/>
      <c r="N97" s="1278"/>
    </row>
    <row r="98" spans="1:14" ht="14.5" customHeight="1">
      <c r="A98" s="1279" t="s">
        <v>551</v>
      </c>
      <c r="B98" s="1279"/>
      <c r="C98" s="1279"/>
      <c r="D98" s="1279"/>
      <c r="E98" s="1279"/>
      <c r="F98" s="1279"/>
      <c r="G98" s="1279"/>
      <c r="H98" s="1279"/>
      <c r="I98" s="1279"/>
      <c r="J98" s="1279"/>
      <c r="K98" s="1279"/>
      <c r="L98" s="1279"/>
      <c r="M98" s="1279"/>
      <c r="N98" s="1279"/>
    </row>
    <row r="99" spans="1:14" ht="14.5" customHeight="1">
      <c r="A99" s="1116" t="s">
        <v>521</v>
      </c>
      <c r="B99" s="1116"/>
      <c r="C99" s="1116"/>
      <c r="D99" s="1116"/>
      <c r="E99" s="1116"/>
      <c r="F99" s="1116"/>
      <c r="G99" s="1116"/>
      <c r="H99" s="1116"/>
      <c r="I99" s="1116"/>
      <c r="J99" s="1116"/>
      <c r="K99" s="1116"/>
      <c r="L99" s="1116"/>
      <c r="M99" s="1116"/>
      <c r="N99" s="1116"/>
    </row>
    <row r="100" spans="1:14" ht="25.5" customHeight="1">
      <c r="A100" s="1116" t="s">
        <v>648</v>
      </c>
      <c r="B100" s="1116"/>
      <c r="C100" s="1116"/>
      <c r="D100" s="1116"/>
      <c r="E100" s="1116"/>
      <c r="F100" s="1116"/>
      <c r="G100" s="1116"/>
      <c r="H100" s="1116"/>
      <c r="I100" s="1116"/>
      <c r="J100" s="1116"/>
      <c r="K100" s="1116"/>
      <c r="L100" s="1116"/>
      <c r="M100" s="1116"/>
      <c r="N100" s="1116"/>
    </row>
    <row r="102" spans="1:14" ht="25" customHeight="1">
      <c r="A102" s="1120">
        <v>2021</v>
      </c>
      <c r="B102" s="1120"/>
      <c r="C102" s="1120"/>
      <c r="D102" s="1120"/>
      <c r="E102" s="1120"/>
      <c r="F102" s="1120"/>
      <c r="G102" s="1120"/>
      <c r="H102" s="1120"/>
      <c r="I102" s="1120"/>
      <c r="J102" s="1120"/>
      <c r="K102" s="1120"/>
      <c r="L102" s="1120"/>
      <c r="M102" s="1120"/>
      <c r="N102" s="1120"/>
    </row>
    <row r="103" spans="1:14" ht="14.5" customHeight="1">
      <c r="A103" s="119"/>
    </row>
    <row r="104" spans="1:14" ht="14.5" customHeight="1">
      <c r="A104" s="1277" t="s">
        <v>775</v>
      </c>
      <c r="B104" s="1277"/>
      <c r="C104" s="1277"/>
      <c r="D104" s="1277"/>
      <c r="E104" s="1277"/>
      <c r="F104" s="1277"/>
      <c r="G104" s="1277"/>
      <c r="H104" s="1277"/>
      <c r="I104" s="1277"/>
      <c r="J104" s="1277"/>
      <c r="K104" s="1277"/>
      <c r="L104" s="1277"/>
      <c r="M104" s="1277"/>
      <c r="N104" s="1277"/>
    </row>
    <row r="105" spans="1:14" ht="14.5" customHeight="1" thickBot="1">
      <c r="A105" s="1190" t="s">
        <v>273</v>
      </c>
      <c r="B105" s="1124" t="s">
        <v>274</v>
      </c>
      <c r="C105" s="1280" t="s">
        <v>276</v>
      </c>
      <c r="D105" s="1280"/>
      <c r="E105" s="1280"/>
      <c r="F105" s="1280"/>
      <c r="G105" s="1280"/>
      <c r="H105" s="1280"/>
      <c r="I105" s="1280"/>
      <c r="J105" s="1280"/>
      <c r="K105" s="1280"/>
      <c r="L105" s="1280"/>
      <c r="M105" s="1280"/>
      <c r="N105" s="1281"/>
    </row>
    <row r="106" spans="1:14" ht="31.5" customHeight="1">
      <c r="A106" s="1191"/>
      <c r="B106" s="1125"/>
      <c r="C106" s="1126" t="s">
        <v>544</v>
      </c>
      <c r="D106" s="1126"/>
      <c r="E106" s="1126" t="s">
        <v>545</v>
      </c>
      <c r="F106" s="1126"/>
      <c r="G106" s="1126" t="s">
        <v>546</v>
      </c>
      <c r="H106" s="1126"/>
      <c r="I106" s="1126" t="s">
        <v>547</v>
      </c>
      <c r="J106" s="1126"/>
      <c r="K106" s="1126" t="s">
        <v>308</v>
      </c>
      <c r="L106" s="1126"/>
      <c r="M106" s="1126" t="s">
        <v>309</v>
      </c>
      <c r="N106" s="1127"/>
    </row>
    <row r="107" spans="1:14" ht="14.5" customHeight="1" thickBot="1">
      <c r="A107" s="1192"/>
      <c r="B107" s="967" t="s">
        <v>275</v>
      </c>
      <c r="C107" s="750" t="s">
        <v>275</v>
      </c>
      <c r="D107" s="564" t="s">
        <v>279</v>
      </c>
      <c r="E107" s="753" t="s">
        <v>275</v>
      </c>
      <c r="F107" s="581" t="s">
        <v>279</v>
      </c>
      <c r="G107" s="753" t="s">
        <v>275</v>
      </c>
      <c r="H107" s="825" t="s">
        <v>279</v>
      </c>
      <c r="I107" s="745" t="s">
        <v>275</v>
      </c>
      <c r="J107" s="564" t="s">
        <v>279</v>
      </c>
      <c r="K107" s="745" t="s">
        <v>275</v>
      </c>
      <c r="L107" s="564" t="s">
        <v>279</v>
      </c>
      <c r="M107" s="745" t="s">
        <v>275</v>
      </c>
      <c r="N107" s="606" t="s">
        <v>279</v>
      </c>
    </row>
    <row r="108" spans="1:14" ht="14.5" customHeight="1">
      <c r="A108" s="158" t="s">
        <v>64</v>
      </c>
      <c r="B108" s="607">
        <v>99803</v>
      </c>
      <c r="C108" s="66">
        <v>4661</v>
      </c>
      <c r="D108" s="613">
        <v>4.6702002945803232</v>
      </c>
      <c r="E108" s="66">
        <v>66629</v>
      </c>
      <c r="F108" s="613">
        <v>66.760518220895165</v>
      </c>
      <c r="G108" s="66">
        <v>8524</v>
      </c>
      <c r="H108" s="613">
        <v>8.5408254260893965</v>
      </c>
      <c r="I108" s="66">
        <v>7625</v>
      </c>
      <c r="J108" s="613">
        <v>7.6400509002735388</v>
      </c>
      <c r="K108" s="66">
        <v>9319</v>
      </c>
      <c r="L108" s="613">
        <v>9.3373946674949657</v>
      </c>
      <c r="M108" s="66">
        <v>3045</v>
      </c>
      <c r="N108" s="296">
        <v>3.0510104906666129</v>
      </c>
    </row>
    <row r="109" spans="1:14" ht="14.5" customHeight="1">
      <c r="A109" s="159" t="s">
        <v>65</v>
      </c>
      <c r="B109" s="608">
        <v>100886</v>
      </c>
      <c r="C109" s="168">
        <v>4256</v>
      </c>
      <c r="D109" s="614">
        <v>4.2186230002180674</v>
      </c>
      <c r="E109" s="168">
        <v>48829</v>
      </c>
      <c r="F109" s="614">
        <v>48.400174454334596</v>
      </c>
      <c r="G109" s="168">
        <v>36506</v>
      </c>
      <c r="H109" s="614">
        <v>36.185397379220106</v>
      </c>
      <c r="I109" s="168">
        <v>3539</v>
      </c>
      <c r="J109" s="614">
        <v>3.5079198303035111</v>
      </c>
      <c r="K109" s="168">
        <v>6682</v>
      </c>
      <c r="L109" s="614">
        <v>6.6233174077671837</v>
      </c>
      <c r="M109" s="168">
        <v>1074</v>
      </c>
      <c r="N109" s="297">
        <v>1.0645679281565332</v>
      </c>
    </row>
    <row r="110" spans="1:14" ht="14.5" customHeight="1">
      <c r="A110" s="160" t="s">
        <v>66</v>
      </c>
      <c r="B110" s="609">
        <v>35076</v>
      </c>
      <c r="C110" s="767">
        <v>2099</v>
      </c>
      <c r="D110" s="615">
        <v>5.9841487056676934</v>
      </c>
      <c r="E110" s="767">
        <v>24144</v>
      </c>
      <c r="F110" s="615">
        <v>68.833390352377705</v>
      </c>
      <c r="G110" s="767">
        <v>966</v>
      </c>
      <c r="H110" s="615">
        <v>2.7540198426274376</v>
      </c>
      <c r="I110" s="767">
        <v>2078</v>
      </c>
      <c r="J110" s="615">
        <v>5.9242787090888358</v>
      </c>
      <c r="K110" s="767">
        <v>4891</v>
      </c>
      <c r="L110" s="615">
        <v>13.944007298437677</v>
      </c>
      <c r="M110" s="767">
        <v>898</v>
      </c>
      <c r="N110" s="298">
        <v>2.5601550918006617</v>
      </c>
    </row>
    <row r="111" spans="1:14" ht="14.5" customHeight="1">
      <c r="A111" s="159" t="s">
        <v>67</v>
      </c>
      <c r="B111" s="608">
        <v>19178</v>
      </c>
      <c r="C111" s="168">
        <v>542</v>
      </c>
      <c r="D111" s="614">
        <v>2.8261549692355827</v>
      </c>
      <c r="E111" s="168">
        <v>16600</v>
      </c>
      <c r="F111" s="614">
        <v>86.557513817916359</v>
      </c>
      <c r="G111" s="168">
        <v>160</v>
      </c>
      <c r="H111" s="614">
        <v>0.83428928981124206</v>
      </c>
      <c r="I111" s="168">
        <v>570</v>
      </c>
      <c r="J111" s="614">
        <v>2.9721555949525498</v>
      </c>
      <c r="K111" s="168">
        <v>1093</v>
      </c>
      <c r="L111" s="614">
        <v>5.6992387110230469</v>
      </c>
      <c r="M111" s="168">
        <v>213</v>
      </c>
      <c r="N111" s="297">
        <v>1.1106476170612161</v>
      </c>
    </row>
    <row r="112" spans="1:14" ht="14.5" customHeight="1">
      <c r="A112" s="160" t="s">
        <v>68</v>
      </c>
      <c r="B112" s="609">
        <v>5843</v>
      </c>
      <c r="C112" s="767">
        <v>354</v>
      </c>
      <c r="D112" s="615">
        <v>6.0585315762450795</v>
      </c>
      <c r="E112" s="767">
        <v>3793</v>
      </c>
      <c r="F112" s="615">
        <v>64.915283244908437</v>
      </c>
      <c r="G112" s="767">
        <v>906</v>
      </c>
      <c r="H112" s="615">
        <v>15.505733356152662</v>
      </c>
      <c r="I112" s="767">
        <v>279</v>
      </c>
      <c r="J112" s="615">
        <v>4.7749443778880716</v>
      </c>
      <c r="K112" s="767">
        <v>222</v>
      </c>
      <c r="L112" s="615">
        <v>3.799418107136745</v>
      </c>
      <c r="M112" s="767">
        <v>289</v>
      </c>
      <c r="N112" s="298">
        <v>4.9460893376690063</v>
      </c>
    </row>
    <row r="113" spans="1:14" ht="14.5" customHeight="1">
      <c r="A113" s="159" t="s">
        <v>69</v>
      </c>
      <c r="B113" s="608">
        <v>17982</v>
      </c>
      <c r="C113" s="168" t="s">
        <v>280</v>
      </c>
      <c r="D113" s="614" t="s">
        <v>280</v>
      </c>
      <c r="E113" s="168" t="s">
        <v>280</v>
      </c>
      <c r="F113" s="614" t="s">
        <v>280</v>
      </c>
      <c r="G113" s="168" t="s">
        <v>280</v>
      </c>
      <c r="H113" s="614" t="s">
        <v>280</v>
      </c>
      <c r="I113" s="168" t="s">
        <v>280</v>
      </c>
      <c r="J113" s="614" t="s">
        <v>280</v>
      </c>
      <c r="K113" s="168" t="s">
        <v>280</v>
      </c>
      <c r="L113" s="614" t="s">
        <v>280</v>
      </c>
      <c r="M113" s="168" t="s">
        <v>280</v>
      </c>
      <c r="N113" s="297" t="s">
        <v>280</v>
      </c>
    </row>
    <row r="114" spans="1:14" ht="14.5" customHeight="1">
      <c r="A114" s="160" t="s">
        <v>70</v>
      </c>
      <c r="B114" s="609">
        <v>53738</v>
      </c>
      <c r="C114" s="767">
        <v>4873</v>
      </c>
      <c r="D114" s="615">
        <v>9.0680710112025018</v>
      </c>
      <c r="E114" s="767">
        <v>36727</v>
      </c>
      <c r="F114" s="615">
        <v>68.344560646097733</v>
      </c>
      <c r="G114" s="767">
        <v>2011</v>
      </c>
      <c r="H114" s="615">
        <v>3.7422308236257398</v>
      </c>
      <c r="I114" s="767">
        <v>2819</v>
      </c>
      <c r="J114" s="615">
        <v>5.2458223231233019</v>
      </c>
      <c r="K114" s="767">
        <v>5361</v>
      </c>
      <c r="L114" s="615">
        <v>9.9761807287208306</v>
      </c>
      <c r="M114" s="767">
        <v>1947</v>
      </c>
      <c r="N114" s="298">
        <v>3.6231344672298929</v>
      </c>
    </row>
    <row r="115" spans="1:14" ht="14.5" customHeight="1">
      <c r="A115" s="159" t="s">
        <v>71</v>
      </c>
      <c r="B115" s="608">
        <v>11288</v>
      </c>
      <c r="C115" s="168" t="s">
        <v>280</v>
      </c>
      <c r="D115" s="614" t="s">
        <v>280</v>
      </c>
      <c r="E115" s="168" t="s">
        <v>280</v>
      </c>
      <c r="F115" s="614" t="s">
        <v>280</v>
      </c>
      <c r="G115" s="168" t="s">
        <v>280</v>
      </c>
      <c r="H115" s="614" t="s">
        <v>280</v>
      </c>
      <c r="I115" s="168" t="s">
        <v>280</v>
      </c>
      <c r="J115" s="614" t="s">
        <v>280</v>
      </c>
      <c r="K115" s="168" t="s">
        <v>280</v>
      </c>
      <c r="L115" s="614" t="s">
        <v>280</v>
      </c>
      <c r="M115" s="168" t="s">
        <v>280</v>
      </c>
      <c r="N115" s="297" t="s">
        <v>280</v>
      </c>
    </row>
    <row r="116" spans="1:14" ht="14.5" customHeight="1">
      <c r="A116" s="160" t="s">
        <v>72</v>
      </c>
      <c r="B116" s="609">
        <v>61661</v>
      </c>
      <c r="C116" s="767">
        <v>2256</v>
      </c>
      <c r="D116" s="615">
        <v>3.6587145845834481</v>
      </c>
      <c r="E116" s="767">
        <v>42526</v>
      </c>
      <c r="F116" s="615">
        <v>68.967418627657679</v>
      </c>
      <c r="G116" s="767">
        <v>12491</v>
      </c>
      <c r="H116" s="615">
        <v>20.257537179092132</v>
      </c>
      <c r="I116" s="767">
        <v>1968</v>
      </c>
      <c r="J116" s="615">
        <v>3.1916446376153482</v>
      </c>
      <c r="K116" s="767">
        <v>1099</v>
      </c>
      <c r="L116" s="615">
        <v>1.7823259434650751</v>
      </c>
      <c r="M116" s="767">
        <v>1321</v>
      </c>
      <c r="N116" s="298">
        <v>2.1423590275863185</v>
      </c>
    </row>
    <row r="117" spans="1:14" ht="14.5" customHeight="1">
      <c r="A117" s="159" t="s">
        <v>73</v>
      </c>
      <c r="B117" s="608">
        <v>130477</v>
      </c>
      <c r="C117" s="168">
        <v>7137</v>
      </c>
      <c r="D117" s="614">
        <v>5.4699295661304292</v>
      </c>
      <c r="E117" s="168">
        <v>92581</v>
      </c>
      <c r="F117" s="614">
        <v>70.955800639193114</v>
      </c>
      <c r="G117" s="168">
        <v>13433</v>
      </c>
      <c r="H117" s="614">
        <v>10.295301087547996</v>
      </c>
      <c r="I117" s="168">
        <v>4918</v>
      </c>
      <c r="J117" s="614">
        <v>3.7692466871555905</v>
      </c>
      <c r="K117" s="168">
        <v>9006</v>
      </c>
      <c r="L117" s="614">
        <v>6.9023659342259558</v>
      </c>
      <c r="M117" s="168">
        <v>3402</v>
      </c>
      <c r="N117" s="297">
        <v>2.6073560857469134</v>
      </c>
    </row>
    <row r="118" spans="1:14" ht="14.5" customHeight="1">
      <c r="A118" s="160" t="s">
        <v>74</v>
      </c>
      <c r="B118" s="609">
        <v>33813</v>
      </c>
      <c r="C118" s="767">
        <v>1462</v>
      </c>
      <c r="D118" s="615">
        <v>4.3237807943690294</v>
      </c>
      <c r="E118" s="767">
        <v>24751</v>
      </c>
      <c r="F118" s="615">
        <v>73.199656936681151</v>
      </c>
      <c r="G118" s="767">
        <v>2784</v>
      </c>
      <c r="H118" s="615">
        <v>8.2335196522047731</v>
      </c>
      <c r="I118" s="767">
        <v>1590</v>
      </c>
      <c r="J118" s="615">
        <v>4.7023334220566051</v>
      </c>
      <c r="K118" s="767">
        <v>2183</v>
      </c>
      <c r="L118" s="615">
        <v>6.4560967675154526</v>
      </c>
      <c r="M118" s="767">
        <v>1043</v>
      </c>
      <c r="N118" s="298">
        <v>3.0846124271729809</v>
      </c>
    </row>
    <row r="119" spans="1:14" ht="14.5" customHeight="1">
      <c r="A119" s="159" t="s">
        <v>75</v>
      </c>
      <c r="B119" s="608">
        <v>6927</v>
      </c>
      <c r="C119" s="168" t="s">
        <v>280</v>
      </c>
      <c r="D119" s="614" t="s">
        <v>280</v>
      </c>
      <c r="E119" s="168" t="s">
        <v>280</v>
      </c>
      <c r="F119" s="614" t="s">
        <v>280</v>
      </c>
      <c r="G119" s="168" t="s">
        <v>280</v>
      </c>
      <c r="H119" s="614" t="s">
        <v>280</v>
      </c>
      <c r="I119" s="168" t="s">
        <v>280</v>
      </c>
      <c r="J119" s="614" t="s">
        <v>280</v>
      </c>
      <c r="K119" s="168" t="s">
        <v>280</v>
      </c>
      <c r="L119" s="614" t="s">
        <v>280</v>
      </c>
      <c r="M119" s="168" t="s">
        <v>280</v>
      </c>
      <c r="N119" s="297" t="s">
        <v>280</v>
      </c>
    </row>
    <row r="120" spans="1:14" ht="14.5" customHeight="1">
      <c r="A120" s="160" t="s">
        <v>76</v>
      </c>
      <c r="B120" s="609">
        <v>30774</v>
      </c>
      <c r="C120" s="767">
        <v>3283</v>
      </c>
      <c r="D120" s="615">
        <v>10.668096445051017</v>
      </c>
      <c r="E120" s="767">
        <v>24361</v>
      </c>
      <c r="F120" s="615">
        <v>79.16098004809254</v>
      </c>
      <c r="G120" s="767">
        <v>635</v>
      </c>
      <c r="H120" s="615">
        <v>2.0634301683239098</v>
      </c>
      <c r="I120" s="767">
        <v>772</v>
      </c>
      <c r="J120" s="615">
        <v>2.5086111652693832</v>
      </c>
      <c r="K120" s="767">
        <v>1303</v>
      </c>
      <c r="L120" s="615">
        <v>4.234093715474101</v>
      </c>
      <c r="M120" s="767">
        <v>420</v>
      </c>
      <c r="N120" s="298">
        <v>1.3647884577890428</v>
      </c>
    </row>
    <row r="121" spans="1:14" ht="14.5" customHeight="1">
      <c r="A121" s="159" t="s">
        <v>77</v>
      </c>
      <c r="B121" s="608">
        <v>16136</v>
      </c>
      <c r="C121" s="168">
        <v>759</v>
      </c>
      <c r="D121" s="614">
        <v>4.703767972235994</v>
      </c>
      <c r="E121" s="168">
        <v>13612</v>
      </c>
      <c r="F121" s="614">
        <v>84.357957362419427</v>
      </c>
      <c r="G121" s="168">
        <v>802</v>
      </c>
      <c r="H121" s="614">
        <v>4.9702528507684685</v>
      </c>
      <c r="I121" s="168">
        <v>364</v>
      </c>
      <c r="J121" s="614">
        <v>2.2558254833911748</v>
      </c>
      <c r="K121" s="168">
        <v>427</v>
      </c>
      <c r="L121" s="614">
        <v>2.6462568170550322</v>
      </c>
      <c r="M121" s="168">
        <v>172</v>
      </c>
      <c r="N121" s="297">
        <v>1.065939514129896</v>
      </c>
    </row>
    <row r="122" spans="1:14" ht="14.5" customHeight="1">
      <c r="A122" s="160" t="s">
        <v>78</v>
      </c>
      <c r="B122" s="609">
        <v>22071</v>
      </c>
      <c r="C122" s="767">
        <v>1089</v>
      </c>
      <c r="D122" s="615">
        <v>4.9340763898328124</v>
      </c>
      <c r="E122" s="767">
        <v>13899</v>
      </c>
      <c r="F122" s="615">
        <v>62.974038330841374</v>
      </c>
      <c r="G122" s="767">
        <v>5337</v>
      </c>
      <c r="H122" s="615">
        <v>24.181052059263287</v>
      </c>
      <c r="I122" s="767">
        <v>882</v>
      </c>
      <c r="J122" s="615">
        <v>3.9961941008563278</v>
      </c>
      <c r="K122" s="767">
        <v>257</v>
      </c>
      <c r="L122" s="615">
        <v>1.1644239046712881</v>
      </c>
      <c r="M122" s="767">
        <v>607</v>
      </c>
      <c r="N122" s="298">
        <v>2.7502152145349101</v>
      </c>
    </row>
    <row r="123" spans="1:14" ht="14.5" customHeight="1" thickBot="1">
      <c r="A123" s="159" t="s">
        <v>79</v>
      </c>
      <c r="B123" s="608">
        <v>15895</v>
      </c>
      <c r="C123" s="168" t="s">
        <v>280</v>
      </c>
      <c r="D123" s="614" t="s">
        <v>280</v>
      </c>
      <c r="E123" s="168" t="s">
        <v>280</v>
      </c>
      <c r="F123" s="614" t="s">
        <v>280</v>
      </c>
      <c r="G123" s="168" t="s">
        <v>280</v>
      </c>
      <c r="H123" s="614" t="s">
        <v>280</v>
      </c>
      <c r="I123" s="168" t="s">
        <v>280</v>
      </c>
      <c r="J123" s="614" t="s">
        <v>280</v>
      </c>
      <c r="K123" s="168" t="s">
        <v>280</v>
      </c>
      <c r="L123" s="614" t="s">
        <v>280</v>
      </c>
      <c r="M123" s="168" t="s">
        <v>280</v>
      </c>
      <c r="N123" s="297" t="s">
        <v>280</v>
      </c>
    </row>
    <row r="124" spans="1:14" ht="14.5" customHeight="1">
      <c r="A124" s="161" t="s">
        <v>80</v>
      </c>
      <c r="B124" s="610">
        <v>533201</v>
      </c>
      <c r="C124" s="67">
        <v>27805</v>
      </c>
      <c r="D124" s="616">
        <v>5.214731405229923</v>
      </c>
      <c r="E124" s="67">
        <v>344653</v>
      </c>
      <c r="F124" s="616">
        <v>64.638475921838108</v>
      </c>
      <c r="G124" s="67">
        <v>86567</v>
      </c>
      <c r="H124" s="616">
        <v>16.235340893959314</v>
      </c>
      <c r="I124" s="67">
        <v>25333</v>
      </c>
      <c r="J124" s="616">
        <v>4.7511163707494921</v>
      </c>
      <c r="K124" s="67">
        <v>35374</v>
      </c>
      <c r="L124" s="616">
        <v>6.634271128523765</v>
      </c>
      <c r="M124" s="67">
        <v>13469</v>
      </c>
      <c r="N124" s="299">
        <v>2.5260642796994004</v>
      </c>
    </row>
    <row r="125" spans="1:14" ht="14.5" customHeight="1">
      <c r="A125" s="162" t="s">
        <v>81</v>
      </c>
      <c r="B125" s="611">
        <v>128347</v>
      </c>
      <c r="C125" s="768">
        <v>8663</v>
      </c>
      <c r="D125" s="617">
        <v>6.7496708142769215</v>
      </c>
      <c r="E125" s="768">
        <v>101824</v>
      </c>
      <c r="F125" s="617">
        <v>79.33492796870982</v>
      </c>
      <c r="G125" s="768">
        <v>3429</v>
      </c>
      <c r="H125" s="617">
        <v>2.6716635371298123</v>
      </c>
      <c r="I125" s="768">
        <v>4253</v>
      </c>
      <c r="J125" s="617">
        <v>3.3136730893593147</v>
      </c>
      <c r="K125" s="768">
        <v>8126</v>
      </c>
      <c r="L125" s="617">
        <v>6.331273812399199</v>
      </c>
      <c r="M125" s="768">
        <v>2052</v>
      </c>
      <c r="N125" s="300">
        <v>1.5987907781249269</v>
      </c>
    </row>
    <row r="126" spans="1:14" ht="14.5" customHeight="1">
      <c r="A126" s="164" t="s">
        <v>82</v>
      </c>
      <c r="B126" s="612">
        <v>661548</v>
      </c>
      <c r="C126" s="301">
        <v>36468</v>
      </c>
      <c r="D126" s="618">
        <v>5.5125251682417602</v>
      </c>
      <c r="E126" s="301">
        <v>446477</v>
      </c>
      <c r="F126" s="618">
        <v>67.489736194501376</v>
      </c>
      <c r="G126" s="301">
        <v>89996</v>
      </c>
      <c r="H126" s="618">
        <v>13.603850363087789</v>
      </c>
      <c r="I126" s="301">
        <v>29586</v>
      </c>
      <c r="J126" s="618">
        <v>4.4722378421520439</v>
      </c>
      <c r="K126" s="301">
        <v>43500</v>
      </c>
      <c r="L126" s="618">
        <v>6.575486586007365</v>
      </c>
      <c r="M126" s="301">
        <v>15521</v>
      </c>
      <c r="N126" s="302">
        <v>2.3461638460096621</v>
      </c>
    </row>
    <row r="127" spans="1:14" ht="14.5" customHeight="1">
      <c r="A127" s="1194" t="s">
        <v>520</v>
      </c>
      <c r="B127" s="1194"/>
      <c r="C127" s="1194"/>
      <c r="D127" s="1194"/>
      <c r="E127" s="1194"/>
      <c r="F127" s="1194"/>
      <c r="G127" s="1194"/>
      <c r="H127" s="1194"/>
      <c r="I127" s="1194"/>
      <c r="J127" s="1194"/>
      <c r="K127" s="1194"/>
      <c r="L127" s="1194"/>
      <c r="M127" s="1194"/>
      <c r="N127" s="1194"/>
    </row>
    <row r="128" spans="1:14" ht="24.65" customHeight="1">
      <c r="A128" s="1278" t="s">
        <v>552</v>
      </c>
      <c r="B128" s="1278"/>
      <c r="C128" s="1278"/>
      <c r="D128" s="1278"/>
      <c r="E128" s="1278"/>
      <c r="F128" s="1278"/>
      <c r="G128" s="1278"/>
      <c r="H128" s="1278"/>
      <c r="I128" s="1278"/>
      <c r="J128" s="1278"/>
      <c r="K128" s="1278"/>
      <c r="L128" s="1278"/>
      <c r="M128" s="1278"/>
      <c r="N128" s="1278"/>
    </row>
    <row r="129" spans="1:14" ht="14.5" customHeight="1">
      <c r="A129" s="1279" t="s">
        <v>549</v>
      </c>
      <c r="B129" s="1279"/>
      <c r="C129" s="1279"/>
      <c r="D129" s="1279"/>
      <c r="E129" s="1279"/>
      <c r="F129" s="1279"/>
      <c r="G129" s="1279"/>
      <c r="H129" s="1279"/>
      <c r="I129" s="1279"/>
      <c r="J129" s="1279"/>
      <c r="K129" s="1279"/>
      <c r="L129" s="1279"/>
      <c r="M129" s="1279"/>
      <c r="N129" s="1279"/>
    </row>
    <row r="130" spans="1:14" ht="14.5" customHeight="1">
      <c r="A130" s="1278" t="s">
        <v>550</v>
      </c>
      <c r="B130" s="1278"/>
      <c r="C130" s="1278"/>
      <c r="D130" s="1278"/>
      <c r="E130" s="1278"/>
      <c r="F130" s="1278"/>
      <c r="G130" s="1278"/>
      <c r="H130" s="1278"/>
      <c r="I130" s="1278"/>
      <c r="J130" s="1278"/>
      <c r="K130" s="1278"/>
      <c r="L130" s="1278"/>
      <c r="M130" s="1278"/>
      <c r="N130" s="1278"/>
    </row>
    <row r="131" spans="1:14" ht="14.5" customHeight="1">
      <c r="A131" s="1279" t="s">
        <v>551</v>
      </c>
      <c r="B131" s="1279"/>
      <c r="C131" s="1279"/>
      <c r="D131" s="1279"/>
      <c r="E131" s="1279"/>
      <c r="F131" s="1279"/>
      <c r="G131" s="1279"/>
      <c r="H131" s="1279"/>
      <c r="I131" s="1279"/>
      <c r="J131" s="1279"/>
      <c r="K131" s="1279"/>
      <c r="L131" s="1279"/>
      <c r="M131" s="1279"/>
      <c r="N131" s="1279"/>
    </row>
    <row r="132" spans="1:14" ht="14.5" customHeight="1">
      <c r="A132" s="1116" t="s">
        <v>521</v>
      </c>
      <c r="B132" s="1116"/>
      <c r="C132" s="1116"/>
      <c r="D132" s="1116"/>
      <c r="E132" s="1116"/>
      <c r="F132" s="1116"/>
      <c r="G132" s="1116"/>
      <c r="H132" s="1116"/>
      <c r="I132" s="1116"/>
      <c r="J132" s="1116"/>
      <c r="K132" s="1116"/>
      <c r="L132" s="1116"/>
      <c r="M132" s="1116"/>
      <c r="N132" s="1116"/>
    </row>
    <row r="133" spans="1:14" ht="24.65" customHeight="1">
      <c r="A133" s="1116" t="s">
        <v>650</v>
      </c>
      <c r="B133" s="1116"/>
      <c r="C133" s="1116"/>
      <c r="D133" s="1116"/>
      <c r="E133" s="1116"/>
      <c r="F133" s="1116"/>
      <c r="G133" s="1116"/>
      <c r="H133" s="1116"/>
      <c r="I133" s="1116"/>
      <c r="J133" s="1116"/>
      <c r="K133" s="1116"/>
      <c r="L133" s="1116"/>
      <c r="M133" s="1116"/>
      <c r="N133" s="1116"/>
    </row>
    <row r="135" spans="1:14" ht="25" customHeight="1">
      <c r="A135" s="1120">
        <v>2020</v>
      </c>
      <c r="B135" s="1120"/>
      <c r="C135" s="1120"/>
      <c r="D135" s="1120"/>
      <c r="E135" s="1120"/>
      <c r="F135" s="1120"/>
      <c r="G135" s="1120"/>
      <c r="H135" s="1120"/>
      <c r="I135" s="1120"/>
      <c r="J135" s="1120"/>
      <c r="K135" s="1120"/>
      <c r="L135" s="1120"/>
      <c r="M135" s="1120"/>
      <c r="N135" s="1120"/>
    </row>
    <row r="136" spans="1:14" ht="14.5" customHeight="1">
      <c r="A136" s="119"/>
    </row>
    <row r="137" spans="1:14" ht="14.5" customHeight="1">
      <c r="A137" s="1277" t="s">
        <v>776</v>
      </c>
      <c r="B137" s="1277"/>
      <c r="C137" s="1277"/>
      <c r="D137" s="1277"/>
      <c r="E137" s="1277"/>
      <c r="F137" s="1277"/>
      <c r="G137" s="1277"/>
      <c r="H137" s="1277"/>
      <c r="I137" s="1277"/>
      <c r="J137" s="1277"/>
      <c r="K137" s="1277"/>
      <c r="L137" s="1277"/>
      <c r="M137" s="1277"/>
      <c r="N137" s="1277"/>
    </row>
    <row r="138" spans="1:14" ht="14.5" customHeight="1" thickBot="1">
      <c r="A138" s="1190" t="s">
        <v>273</v>
      </c>
      <c r="B138" s="1124" t="s">
        <v>274</v>
      </c>
      <c r="C138" s="1280" t="s">
        <v>276</v>
      </c>
      <c r="D138" s="1280"/>
      <c r="E138" s="1280"/>
      <c r="F138" s="1280"/>
      <c r="G138" s="1280"/>
      <c r="H138" s="1280"/>
      <c r="I138" s="1280"/>
      <c r="J138" s="1280"/>
      <c r="K138" s="1280"/>
      <c r="L138" s="1280"/>
      <c r="M138" s="1280"/>
      <c r="N138" s="1281"/>
    </row>
    <row r="139" spans="1:14" ht="30.65" customHeight="1">
      <c r="A139" s="1191"/>
      <c r="B139" s="1125"/>
      <c r="C139" s="1126" t="s">
        <v>544</v>
      </c>
      <c r="D139" s="1126"/>
      <c r="E139" s="1126" t="s">
        <v>545</v>
      </c>
      <c r="F139" s="1126"/>
      <c r="G139" s="1126" t="s">
        <v>546</v>
      </c>
      <c r="H139" s="1126"/>
      <c r="I139" s="1126" t="s">
        <v>547</v>
      </c>
      <c r="J139" s="1126"/>
      <c r="K139" s="1126" t="s">
        <v>308</v>
      </c>
      <c r="L139" s="1126"/>
      <c r="M139" s="1126" t="s">
        <v>309</v>
      </c>
      <c r="N139" s="1127"/>
    </row>
    <row r="140" spans="1:14" ht="14.5" customHeight="1" thickBot="1">
      <c r="A140" s="1192"/>
      <c r="B140" s="967" t="s">
        <v>275</v>
      </c>
      <c r="C140" s="750" t="s">
        <v>275</v>
      </c>
      <c r="D140" s="564" t="s">
        <v>279</v>
      </c>
      <c r="E140" s="753" t="s">
        <v>275</v>
      </c>
      <c r="F140" s="581" t="s">
        <v>279</v>
      </c>
      <c r="G140" s="753" t="s">
        <v>275</v>
      </c>
      <c r="H140" s="825" t="s">
        <v>279</v>
      </c>
      <c r="I140" s="745" t="s">
        <v>275</v>
      </c>
      <c r="J140" s="564" t="s">
        <v>279</v>
      </c>
      <c r="K140" s="745" t="s">
        <v>275</v>
      </c>
      <c r="L140" s="564" t="s">
        <v>279</v>
      </c>
      <c r="M140" s="745" t="s">
        <v>275</v>
      </c>
      <c r="N140" s="606" t="s">
        <v>279</v>
      </c>
    </row>
    <row r="141" spans="1:14" ht="14.5" customHeight="1">
      <c r="A141" s="158" t="s">
        <v>64</v>
      </c>
      <c r="B141" s="566">
        <v>96434</v>
      </c>
      <c r="C141" s="49">
        <v>4581</v>
      </c>
      <c r="D141" s="620">
        <v>4.7503992367837071</v>
      </c>
      <c r="E141" s="49">
        <v>65458</v>
      </c>
      <c r="F141" s="620">
        <v>67.878549059460354</v>
      </c>
      <c r="G141" s="49">
        <v>8523</v>
      </c>
      <c r="H141" s="620">
        <v>8.838169110479706</v>
      </c>
      <c r="I141" s="49">
        <v>6914</v>
      </c>
      <c r="J141" s="620">
        <v>7.1696704481821767</v>
      </c>
      <c r="K141" s="49">
        <v>8362</v>
      </c>
      <c r="L141" s="620">
        <v>8.6712155463840546</v>
      </c>
      <c r="M141" s="49">
        <v>2596</v>
      </c>
      <c r="N141" s="61">
        <v>2.6919965987099985</v>
      </c>
    </row>
    <row r="142" spans="1:14" ht="14.5" customHeight="1">
      <c r="A142" s="159" t="s">
        <v>65</v>
      </c>
      <c r="B142" s="567">
        <v>97317</v>
      </c>
      <c r="C142" s="166">
        <v>4149</v>
      </c>
      <c r="D142" s="621">
        <v>4.2633866642004996</v>
      </c>
      <c r="E142" s="166">
        <v>47246</v>
      </c>
      <c r="F142" s="621">
        <v>48.548557805933193</v>
      </c>
      <c r="G142" s="166">
        <v>35569</v>
      </c>
      <c r="H142" s="621">
        <v>36.549626478415895</v>
      </c>
      <c r="I142" s="166">
        <v>3072</v>
      </c>
      <c r="J142" s="621">
        <v>3.1566941027775206</v>
      </c>
      <c r="K142" s="166">
        <v>6345</v>
      </c>
      <c r="L142" s="621">
        <v>6.5199297142328678</v>
      </c>
      <c r="M142" s="166">
        <v>936</v>
      </c>
      <c r="N142" s="62">
        <v>0.96180523444002586</v>
      </c>
    </row>
    <row r="143" spans="1:14" ht="14.5" customHeight="1">
      <c r="A143" s="160" t="s">
        <v>66</v>
      </c>
      <c r="B143" s="568">
        <v>34098</v>
      </c>
      <c r="C143" s="167">
        <v>1970</v>
      </c>
      <c r="D143" s="622">
        <v>5.7774649539562439</v>
      </c>
      <c r="E143" s="167">
        <v>23828</v>
      </c>
      <c r="F143" s="622">
        <v>69.88093143292862</v>
      </c>
      <c r="G143" s="167">
        <v>980</v>
      </c>
      <c r="H143" s="622">
        <v>2.8740688603437152</v>
      </c>
      <c r="I143" s="167">
        <v>2036</v>
      </c>
      <c r="J143" s="622">
        <v>5.9710246935304117</v>
      </c>
      <c r="K143" s="167">
        <v>4488</v>
      </c>
      <c r="L143" s="622">
        <v>13.162062291043464</v>
      </c>
      <c r="M143" s="167">
        <v>796</v>
      </c>
      <c r="N143" s="63">
        <v>2.3344477681975482</v>
      </c>
    </row>
    <row r="144" spans="1:14" ht="14.5" customHeight="1">
      <c r="A144" s="159" t="s">
        <v>67</v>
      </c>
      <c r="B144" s="567">
        <v>18500</v>
      </c>
      <c r="C144" s="166">
        <v>548</v>
      </c>
      <c r="D144" s="621">
        <v>2.9621621621621621</v>
      </c>
      <c r="E144" s="166">
        <v>16061</v>
      </c>
      <c r="F144" s="621">
        <v>86.816216216216219</v>
      </c>
      <c r="G144" s="166">
        <v>155</v>
      </c>
      <c r="H144" s="621">
        <v>0.83783783783783783</v>
      </c>
      <c r="I144" s="166">
        <v>562</v>
      </c>
      <c r="J144" s="621">
        <v>3.0378378378378379</v>
      </c>
      <c r="K144" s="166">
        <v>1006</v>
      </c>
      <c r="L144" s="621">
        <v>5.4378378378378374</v>
      </c>
      <c r="M144" s="166">
        <v>168</v>
      </c>
      <c r="N144" s="62">
        <v>0.90810810810810805</v>
      </c>
    </row>
    <row r="145" spans="1:14" ht="14.5" customHeight="1">
      <c r="A145" s="160" t="s">
        <v>68</v>
      </c>
      <c r="B145" s="568">
        <v>5714</v>
      </c>
      <c r="C145" s="167">
        <v>391</v>
      </c>
      <c r="D145" s="622">
        <v>6.8428421421071057</v>
      </c>
      <c r="E145" s="167">
        <v>3805</v>
      </c>
      <c r="F145" s="622">
        <v>66.590829541477063</v>
      </c>
      <c r="G145" s="167">
        <v>826</v>
      </c>
      <c r="H145" s="622">
        <v>14.455722786139308</v>
      </c>
      <c r="I145" s="167">
        <v>250</v>
      </c>
      <c r="J145" s="622">
        <v>4.3752187609380471</v>
      </c>
      <c r="K145" s="167">
        <v>182</v>
      </c>
      <c r="L145" s="622">
        <v>3.1851592579628982</v>
      </c>
      <c r="M145" s="167">
        <v>260</v>
      </c>
      <c r="N145" s="63">
        <v>4.550227511375569</v>
      </c>
    </row>
    <row r="146" spans="1:14" ht="14.5" customHeight="1">
      <c r="A146" s="159" t="s">
        <v>69</v>
      </c>
      <c r="B146" s="567">
        <v>17629</v>
      </c>
      <c r="C146" s="166">
        <v>1402</v>
      </c>
      <c r="D146" s="621">
        <v>7.9528050371546879</v>
      </c>
      <c r="E146" s="166">
        <v>9941</v>
      </c>
      <c r="F146" s="621">
        <v>56.390039140053318</v>
      </c>
      <c r="G146" s="166">
        <v>3339</v>
      </c>
      <c r="H146" s="621">
        <v>18.94038232457882</v>
      </c>
      <c r="I146" s="166">
        <v>1484</v>
      </c>
      <c r="J146" s="621">
        <v>8.4179476998128084</v>
      </c>
      <c r="K146" s="166">
        <v>741</v>
      </c>
      <c r="L146" s="621">
        <v>4.2033013784105737</v>
      </c>
      <c r="M146" s="166">
        <v>722</v>
      </c>
      <c r="N146" s="62">
        <v>4.0955244199897898</v>
      </c>
    </row>
    <row r="147" spans="1:14" ht="14.5" customHeight="1">
      <c r="A147" s="160" t="s">
        <v>70</v>
      </c>
      <c r="B147" s="568">
        <v>51302</v>
      </c>
      <c r="C147" s="167">
        <v>5152</v>
      </c>
      <c r="D147" s="622">
        <v>10.042493470040155</v>
      </c>
      <c r="E147" s="167">
        <v>35093</v>
      </c>
      <c r="F147" s="622">
        <v>68.404740555923752</v>
      </c>
      <c r="G147" s="167">
        <v>1988</v>
      </c>
      <c r="H147" s="622">
        <v>3.8750925889828856</v>
      </c>
      <c r="I147" s="167">
        <v>2973</v>
      </c>
      <c r="J147" s="622">
        <v>5.7950957077696774</v>
      </c>
      <c r="K147" s="167">
        <v>4388</v>
      </c>
      <c r="L147" s="622">
        <v>8.5532727768897896</v>
      </c>
      <c r="M147" s="167">
        <v>1708</v>
      </c>
      <c r="N147" s="63">
        <v>3.3293049003937467</v>
      </c>
    </row>
    <row r="148" spans="1:14" ht="14.5" customHeight="1">
      <c r="A148" s="159" t="s">
        <v>71</v>
      </c>
      <c r="B148" s="567">
        <v>11206</v>
      </c>
      <c r="C148" s="166">
        <v>492</v>
      </c>
      <c r="D148" s="621">
        <v>4.3905050865607711</v>
      </c>
      <c r="E148" s="166">
        <v>9538</v>
      </c>
      <c r="F148" s="621">
        <v>85.115116901659832</v>
      </c>
      <c r="G148" s="166">
        <v>413</v>
      </c>
      <c r="H148" s="621">
        <v>3.6855256112796719</v>
      </c>
      <c r="I148" s="166">
        <v>256</v>
      </c>
      <c r="J148" s="621">
        <v>2.2844904515438156</v>
      </c>
      <c r="K148" s="166">
        <v>322</v>
      </c>
      <c r="L148" s="621">
        <v>2.8734606460824557</v>
      </c>
      <c r="M148" s="166">
        <v>185</v>
      </c>
      <c r="N148" s="62">
        <v>1.6509013028734607</v>
      </c>
    </row>
    <row r="149" spans="1:14" ht="14.5" customHeight="1">
      <c r="A149" s="160" t="s">
        <v>72</v>
      </c>
      <c r="B149" s="568">
        <v>58547</v>
      </c>
      <c r="C149" s="167">
        <v>2226</v>
      </c>
      <c r="D149" s="622">
        <v>3.802073547747963</v>
      </c>
      <c r="E149" s="167">
        <v>40890</v>
      </c>
      <c r="F149" s="622">
        <v>69.841324064426871</v>
      </c>
      <c r="G149" s="167">
        <v>11375</v>
      </c>
      <c r="H149" s="622">
        <v>19.428834953114592</v>
      </c>
      <c r="I149" s="167">
        <v>1885</v>
      </c>
      <c r="J149" s="622">
        <v>3.2196355065161324</v>
      </c>
      <c r="K149" s="167">
        <v>776</v>
      </c>
      <c r="L149" s="622">
        <v>1.3254308504278614</v>
      </c>
      <c r="M149" s="167">
        <v>1395</v>
      </c>
      <c r="N149" s="63">
        <v>2.3827010777665807</v>
      </c>
    </row>
    <row r="150" spans="1:14" ht="14.5" customHeight="1">
      <c r="A150" s="159" t="s">
        <v>73</v>
      </c>
      <c r="B150" s="567">
        <v>124265</v>
      </c>
      <c r="C150" s="166">
        <v>6526</v>
      </c>
      <c r="D150" s="621">
        <v>5.2516798776807629</v>
      </c>
      <c r="E150" s="166">
        <v>90209</v>
      </c>
      <c r="F150" s="621">
        <v>72.594053031827144</v>
      </c>
      <c r="G150" s="166">
        <v>12458</v>
      </c>
      <c r="H150" s="621">
        <v>10.025349052428279</v>
      </c>
      <c r="I150" s="166">
        <v>5079</v>
      </c>
      <c r="J150" s="621">
        <v>4.087232929626202</v>
      </c>
      <c r="K150" s="166">
        <v>6965</v>
      </c>
      <c r="L150" s="621">
        <v>5.6049571480304188</v>
      </c>
      <c r="M150" s="166">
        <v>3028</v>
      </c>
      <c r="N150" s="62">
        <v>2.4367279604071945</v>
      </c>
    </row>
    <row r="151" spans="1:14" ht="14.5" customHeight="1">
      <c r="A151" s="160" t="s">
        <v>74</v>
      </c>
      <c r="B151" s="568">
        <v>32960</v>
      </c>
      <c r="C151" s="167">
        <v>1438</v>
      </c>
      <c r="D151" s="622">
        <v>4.3628640776699026</v>
      </c>
      <c r="E151" s="167">
        <v>24280</v>
      </c>
      <c r="F151" s="622">
        <v>73.665048543689309</v>
      </c>
      <c r="G151" s="167">
        <v>2745</v>
      </c>
      <c r="H151" s="622">
        <v>8.3282766990291268</v>
      </c>
      <c r="I151" s="167">
        <v>1531</v>
      </c>
      <c r="J151" s="622">
        <v>4.6450242718446599</v>
      </c>
      <c r="K151" s="167">
        <v>2023</v>
      </c>
      <c r="L151" s="622">
        <v>6.137742718446602</v>
      </c>
      <c r="M151" s="167">
        <v>943</v>
      </c>
      <c r="N151" s="63">
        <v>2.8610436893203883</v>
      </c>
    </row>
    <row r="152" spans="1:14" ht="14.5" customHeight="1">
      <c r="A152" s="159" t="s">
        <v>75</v>
      </c>
      <c r="B152" s="567">
        <v>6708</v>
      </c>
      <c r="C152" s="166">
        <v>236</v>
      </c>
      <c r="D152" s="621">
        <v>3.5181872391174713</v>
      </c>
      <c r="E152" s="166">
        <v>4717</v>
      </c>
      <c r="F152" s="621">
        <v>70.319022063208109</v>
      </c>
      <c r="G152" s="166">
        <v>1150</v>
      </c>
      <c r="H152" s="621">
        <v>17.14370900417412</v>
      </c>
      <c r="I152" s="166">
        <v>184</v>
      </c>
      <c r="J152" s="621">
        <v>2.7429934406678593</v>
      </c>
      <c r="K152" s="166">
        <v>364</v>
      </c>
      <c r="L152" s="621">
        <v>5.4263565891472867</v>
      </c>
      <c r="M152" s="166">
        <v>57</v>
      </c>
      <c r="N152" s="62">
        <v>0.84973166368515207</v>
      </c>
    </row>
    <row r="153" spans="1:14" ht="14.5" customHeight="1">
      <c r="A153" s="160" t="s">
        <v>76</v>
      </c>
      <c r="B153" s="568">
        <v>30191</v>
      </c>
      <c r="C153" s="167">
        <v>3135</v>
      </c>
      <c r="D153" s="622">
        <v>10.383889238514788</v>
      </c>
      <c r="E153" s="167">
        <v>24197</v>
      </c>
      <c r="F153" s="622">
        <v>80.146401245404263</v>
      </c>
      <c r="G153" s="167">
        <v>635</v>
      </c>
      <c r="H153" s="622">
        <v>2.1032758106720544</v>
      </c>
      <c r="I153" s="167">
        <v>788</v>
      </c>
      <c r="J153" s="622">
        <v>2.6100493524560302</v>
      </c>
      <c r="K153" s="167">
        <v>1021</v>
      </c>
      <c r="L153" s="622">
        <v>3.3818025239309728</v>
      </c>
      <c r="M153" s="167">
        <v>415</v>
      </c>
      <c r="N153" s="63">
        <v>1.3745818290218939</v>
      </c>
    </row>
    <row r="154" spans="1:14" ht="14.5" customHeight="1">
      <c r="A154" s="159" t="s">
        <v>77</v>
      </c>
      <c r="B154" s="567">
        <v>16111</v>
      </c>
      <c r="C154" s="166">
        <v>729</v>
      </c>
      <c r="D154" s="621">
        <v>4.5248587921296011</v>
      </c>
      <c r="E154" s="166">
        <v>13706</v>
      </c>
      <c r="F154" s="621">
        <v>85.072310843523056</v>
      </c>
      <c r="G154" s="166">
        <v>760</v>
      </c>
      <c r="H154" s="621">
        <v>4.7172739122338774</v>
      </c>
      <c r="I154" s="166">
        <v>366</v>
      </c>
      <c r="J154" s="621">
        <v>2.2717398051021043</v>
      </c>
      <c r="K154" s="166">
        <v>362</v>
      </c>
      <c r="L154" s="621">
        <v>2.2469120476692943</v>
      </c>
      <c r="M154" s="166">
        <v>188</v>
      </c>
      <c r="N154" s="62">
        <v>1.1669045993420644</v>
      </c>
    </row>
    <row r="155" spans="1:14" ht="14.5" customHeight="1">
      <c r="A155" s="160" t="s">
        <v>78</v>
      </c>
      <c r="B155" s="568">
        <v>21039</v>
      </c>
      <c r="C155" s="167">
        <v>1097</v>
      </c>
      <c r="D155" s="622">
        <v>5.2141261466799751</v>
      </c>
      <c r="E155" s="167">
        <v>13157</v>
      </c>
      <c r="F155" s="622">
        <v>62.536242216835404</v>
      </c>
      <c r="G155" s="167">
        <v>5087</v>
      </c>
      <c r="H155" s="622">
        <v>24.178905841532391</v>
      </c>
      <c r="I155" s="167">
        <v>891</v>
      </c>
      <c r="J155" s="622">
        <v>4.2349921574219307</v>
      </c>
      <c r="K155" s="167">
        <v>202</v>
      </c>
      <c r="L155" s="622">
        <v>0.96012167878701449</v>
      </c>
      <c r="M155" s="167">
        <v>605</v>
      </c>
      <c r="N155" s="63">
        <v>2.8756119587432862</v>
      </c>
    </row>
    <row r="156" spans="1:14" ht="14.5" customHeight="1" thickBot="1">
      <c r="A156" s="159" t="s">
        <v>79</v>
      </c>
      <c r="B156" s="567">
        <v>15609</v>
      </c>
      <c r="C156" s="166">
        <v>1398</v>
      </c>
      <c r="D156" s="621">
        <v>8.9563713242360183</v>
      </c>
      <c r="E156" s="166">
        <v>13557</v>
      </c>
      <c r="F156" s="621">
        <v>86.853738227945428</v>
      </c>
      <c r="G156" s="166">
        <v>280</v>
      </c>
      <c r="H156" s="621">
        <v>1.7938368889743099</v>
      </c>
      <c r="I156" s="166">
        <v>184</v>
      </c>
      <c r="J156" s="621">
        <v>1.1788070984688321</v>
      </c>
      <c r="K156" s="166">
        <v>39</v>
      </c>
      <c r="L156" s="621">
        <v>0.24985585239285027</v>
      </c>
      <c r="M156" s="166">
        <v>151</v>
      </c>
      <c r="N156" s="62">
        <v>0.96739060798257415</v>
      </c>
    </row>
    <row r="157" spans="1:14" ht="14.5" customHeight="1">
      <c r="A157" s="161" t="s">
        <v>80</v>
      </c>
      <c r="B157" s="570">
        <v>511915</v>
      </c>
      <c r="C157" s="48">
        <v>27198</v>
      </c>
      <c r="D157" s="623">
        <v>5.3129914145903134</v>
      </c>
      <c r="E157" s="48">
        <v>334796</v>
      </c>
      <c r="F157" s="623">
        <v>65.400701288299814</v>
      </c>
      <c r="G157" s="48">
        <v>83060</v>
      </c>
      <c r="H157" s="623">
        <v>16.225349911606418</v>
      </c>
      <c r="I157" s="48">
        <v>24263</v>
      </c>
      <c r="J157" s="623">
        <v>4.7396540441284198</v>
      </c>
      <c r="K157" s="48">
        <v>30348</v>
      </c>
      <c r="L157" s="623">
        <v>5.9283279450690056</v>
      </c>
      <c r="M157" s="48">
        <v>12250</v>
      </c>
      <c r="N157" s="64">
        <v>2.3929753963060274</v>
      </c>
    </row>
    <row r="158" spans="1:14" ht="14.5" customHeight="1">
      <c r="A158" s="162" t="s">
        <v>81</v>
      </c>
      <c r="B158" s="571">
        <v>125715</v>
      </c>
      <c r="C158" s="163">
        <v>8272</v>
      </c>
      <c r="D158" s="624">
        <v>6.5799626138487843</v>
      </c>
      <c r="E158" s="163">
        <v>100887</v>
      </c>
      <c r="F158" s="624">
        <v>80.250566758143421</v>
      </c>
      <c r="G158" s="163">
        <v>3223</v>
      </c>
      <c r="H158" s="624">
        <v>2.5637354333214017</v>
      </c>
      <c r="I158" s="163">
        <v>4192</v>
      </c>
      <c r="J158" s="624">
        <v>3.3345265083721114</v>
      </c>
      <c r="K158" s="163">
        <v>7238</v>
      </c>
      <c r="L158" s="624">
        <v>5.7574672871176871</v>
      </c>
      <c r="M158" s="163">
        <v>1903</v>
      </c>
      <c r="N158" s="65">
        <v>1.5137413991965953</v>
      </c>
    </row>
    <row r="159" spans="1:14" ht="14.5" customHeight="1">
      <c r="A159" s="164" t="s">
        <v>82</v>
      </c>
      <c r="B159" s="572">
        <v>637630</v>
      </c>
      <c r="C159" s="165">
        <v>35470</v>
      </c>
      <c r="D159" s="625">
        <v>5.5627871963364335</v>
      </c>
      <c r="E159" s="165">
        <v>435683</v>
      </c>
      <c r="F159" s="625">
        <v>68.328497718112374</v>
      </c>
      <c r="G159" s="165">
        <v>86283</v>
      </c>
      <c r="H159" s="625">
        <v>13.531828803538101</v>
      </c>
      <c r="I159" s="165">
        <v>28455</v>
      </c>
      <c r="J159" s="625">
        <v>4.4626193874190356</v>
      </c>
      <c r="K159" s="165">
        <v>37586</v>
      </c>
      <c r="L159" s="625">
        <v>5.8946410927967632</v>
      </c>
      <c r="M159" s="165">
        <v>14153</v>
      </c>
      <c r="N159" s="303">
        <v>2.2196258017972808</v>
      </c>
    </row>
    <row r="160" spans="1:14" ht="14.5" customHeight="1">
      <c r="A160" s="1194" t="s">
        <v>520</v>
      </c>
      <c r="B160" s="1194"/>
      <c r="C160" s="1194"/>
      <c r="D160" s="1194"/>
      <c r="E160" s="1194"/>
      <c r="F160" s="1194"/>
      <c r="G160" s="1194"/>
      <c r="H160" s="1194"/>
      <c r="I160" s="1194"/>
      <c r="J160" s="1194"/>
      <c r="K160" s="1194"/>
      <c r="L160" s="1194"/>
      <c r="M160" s="1194"/>
      <c r="N160" s="1194"/>
    </row>
    <row r="161" spans="1:14" ht="26.15" customHeight="1">
      <c r="A161" s="1278" t="s">
        <v>552</v>
      </c>
      <c r="B161" s="1278"/>
      <c r="C161" s="1278"/>
      <c r="D161" s="1278"/>
      <c r="E161" s="1278"/>
      <c r="F161" s="1278"/>
      <c r="G161" s="1278"/>
      <c r="H161" s="1278"/>
      <c r="I161" s="1278"/>
      <c r="J161" s="1278"/>
      <c r="K161" s="1278"/>
      <c r="L161" s="1278"/>
      <c r="M161" s="1278"/>
      <c r="N161" s="1278"/>
    </row>
    <row r="162" spans="1:14" ht="14.5" customHeight="1">
      <c r="A162" s="1279" t="s">
        <v>549</v>
      </c>
      <c r="B162" s="1279"/>
      <c r="C162" s="1279"/>
      <c r="D162" s="1279"/>
      <c r="E162" s="1279"/>
      <c r="F162" s="1279"/>
      <c r="G162" s="1279"/>
      <c r="H162" s="1279"/>
      <c r="I162" s="1279"/>
      <c r="J162" s="1279"/>
      <c r="K162" s="1279"/>
      <c r="L162" s="1279"/>
      <c r="M162" s="1279"/>
      <c r="N162" s="1279"/>
    </row>
    <row r="163" spans="1:14" ht="14.5" customHeight="1">
      <c r="A163" s="1278" t="s">
        <v>550</v>
      </c>
      <c r="B163" s="1278"/>
      <c r="C163" s="1278"/>
      <c r="D163" s="1278"/>
      <c r="E163" s="1278"/>
      <c r="F163" s="1278"/>
      <c r="G163" s="1278"/>
      <c r="H163" s="1278"/>
      <c r="I163" s="1278"/>
      <c r="J163" s="1278"/>
      <c r="K163" s="1278"/>
      <c r="L163" s="1278"/>
      <c r="M163" s="1278"/>
      <c r="N163" s="1278"/>
    </row>
    <row r="164" spans="1:14" ht="14.5" customHeight="1">
      <c r="A164" s="1279" t="s">
        <v>551</v>
      </c>
      <c r="B164" s="1279"/>
      <c r="C164" s="1279"/>
      <c r="D164" s="1279"/>
      <c r="E164" s="1279"/>
      <c r="F164" s="1279"/>
      <c r="G164" s="1279"/>
      <c r="H164" s="1279"/>
      <c r="I164" s="1279"/>
      <c r="J164" s="1279"/>
      <c r="K164" s="1279"/>
      <c r="L164" s="1279"/>
      <c r="M164" s="1279"/>
      <c r="N164" s="1279"/>
    </row>
    <row r="165" spans="1:14" ht="22.5" customHeight="1">
      <c r="A165" s="1116" t="s">
        <v>652</v>
      </c>
      <c r="B165" s="1116"/>
      <c r="C165" s="1116"/>
      <c r="D165" s="1116"/>
      <c r="E165" s="1116"/>
      <c r="F165" s="1116"/>
      <c r="G165" s="1116"/>
      <c r="H165" s="1116"/>
      <c r="I165" s="1116"/>
      <c r="J165" s="1116"/>
      <c r="K165" s="1116"/>
      <c r="L165" s="1116"/>
      <c r="M165" s="1116"/>
      <c r="N165" s="1116"/>
    </row>
    <row r="167" spans="1:14" ht="25" customHeight="1">
      <c r="A167" s="1120">
        <v>2019</v>
      </c>
      <c r="B167" s="1120"/>
      <c r="C167" s="1120"/>
      <c r="D167" s="1120"/>
      <c r="E167" s="1120"/>
      <c r="F167" s="1120"/>
      <c r="G167" s="1120"/>
      <c r="H167" s="1120"/>
      <c r="I167" s="1120"/>
      <c r="J167" s="1120"/>
      <c r="K167" s="1120"/>
      <c r="L167" s="1120"/>
      <c r="M167" s="1120"/>
      <c r="N167" s="1120"/>
    </row>
    <row r="169" spans="1:14" ht="14.5" customHeight="1">
      <c r="A169" s="1277" t="s">
        <v>777</v>
      </c>
      <c r="B169" s="1277"/>
      <c r="C169" s="1277"/>
      <c r="D169" s="1277"/>
      <c r="E169" s="1277"/>
      <c r="F169" s="1277"/>
      <c r="G169" s="1277"/>
      <c r="H169" s="1277"/>
      <c r="I169" s="1277"/>
      <c r="J169" s="1277"/>
      <c r="K169" s="1277"/>
      <c r="L169" s="1277"/>
      <c r="M169" s="1277"/>
      <c r="N169" s="1277"/>
    </row>
    <row r="170" spans="1:14" ht="14.5" customHeight="1" thickBot="1">
      <c r="A170" s="1190" t="s">
        <v>273</v>
      </c>
      <c r="B170" s="1124" t="s">
        <v>274</v>
      </c>
      <c r="C170" s="1280" t="s">
        <v>276</v>
      </c>
      <c r="D170" s="1280"/>
      <c r="E170" s="1280"/>
      <c r="F170" s="1280"/>
      <c r="G170" s="1280"/>
      <c r="H170" s="1280"/>
      <c r="I170" s="1280"/>
      <c r="J170" s="1280"/>
      <c r="K170" s="1280"/>
      <c r="L170" s="1280"/>
      <c r="M170" s="1280"/>
      <c r="N170" s="1281"/>
    </row>
    <row r="171" spans="1:14" ht="28.5" customHeight="1">
      <c r="A171" s="1191"/>
      <c r="B171" s="1125"/>
      <c r="C171" s="1126" t="s">
        <v>544</v>
      </c>
      <c r="D171" s="1126"/>
      <c r="E171" s="1126" t="s">
        <v>545</v>
      </c>
      <c r="F171" s="1126"/>
      <c r="G171" s="1126" t="s">
        <v>546</v>
      </c>
      <c r="H171" s="1126"/>
      <c r="I171" s="1126" t="s">
        <v>547</v>
      </c>
      <c r="J171" s="1126"/>
      <c r="K171" s="1126" t="s">
        <v>308</v>
      </c>
      <c r="L171" s="1126"/>
      <c r="M171" s="1126" t="s">
        <v>309</v>
      </c>
      <c r="N171" s="1127"/>
    </row>
    <row r="172" spans="1:14" ht="14.5" customHeight="1" thickBot="1">
      <c r="A172" s="1192"/>
      <c r="B172" s="967" t="s">
        <v>275</v>
      </c>
      <c r="C172" s="750" t="s">
        <v>275</v>
      </c>
      <c r="D172" s="564" t="s">
        <v>279</v>
      </c>
      <c r="E172" s="753" t="s">
        <v>275</v>
      </c>
      <c r="F172" s="581" t="s">
        <v>279</v>
      </c>
      <c r="G172" s="753" t="s">
        <v>275</v>
      </c>
      <c r="H172" s="825" t="s">
        <v>279</v>
      </c>
      <c r="I172" s="745" t="s">
        <v>275</v>
      </c>
      <c r="J172" s="564" t="s">
        <v>279</v>
      </c>
      <c r="K172" s="745" t="s">
        <v>275</v>
      </c>
      <c r="L172" s="564" t="s">
        <v>279</v>
      </c>
      <c r="M172" s="745" t="s">
        <v>275</v>
      </c>
      <c r="N172" s="606" t="s">
        <v>279</v>
      </c>
    </row>
    <row r="173" spans="1:14" ht="14.5" customHeight="1">
      <c r="A173" s="158" t="s">
        <v>64</v>
      </c>
      <c r="B173" s="566">
        <v>92336</v>
      </c>
      <c r="C173" s="49">
        <v>4410</v>
      </c>
      <c r="D173" s="620">
        <v>4.7760353491595904</v>
      </c>
      <c r="E173" s="49">
        <v>62989</v>
      </c>
      <c r="F173" s="620">
        <v>68.217163403223012</v>
      </c>
      <c r="G173" s="49">
        <v>8366</v>
      </c>
      <c r="H173" s="620">
        <v>9</v>
      </c>
      <c r="I173" s="49">
        <v>6337</v>
      </c>
      <c r="J173" s="620">
        <v>6.8629786865361293</v>
      </c>
      <c r="K173" s="49">
        <v>7673</v>
      </c>
      <c r="L173" s="620">
        <v>8.3098683070525041</v>
      </c>
      <c r="M173" s="49">
        <v>2561</v>
      </c>
      <c r="N173" s="61">
        <v>2.7735661063940391</v>
      </c>
    </row>
    <row r="174" spans="1:14" ht="14.5" customHeight="1">
      <c r="A174" s="159" t="s">
        <v>65</v>
      </c>
      <c r="B174" s="567">
        <v>91903</v>
      </c>
      <c r="C174" s="166">
        <v>3907</v>
      </c>
      <c r="D174" s="621">
        <v>4.251221396472368</v>
      </c>
      <c r="E174" s="166">
        <v>44941</v>
      </c>
      <c r="F174" s="621">
        <v>48.900471148928759</v>
      </c>
      <c r="G174" s="166">
        <v>33656</v>
      </c>
      <c r="H174" s="621">
        <v>36.62122019955823</v>
      </c>
      <c r="I174" s="166">
        <v>2811</v>
      </c>
      <c r="J174" s="621">
        <v>3.0586596737864924</v>
      </c>
      <c r="K174" s="166">
        <v>5791</v>
      </c>
      <c r="L174" s="621">
        <v>6.3012088832791093</v>
      </c>
      <c r="M174" s="166">
        <v>797</v>
      </c>
      <c r="N174" s="62">
        <v>0.86721869797503881</v>
      </c>
    </row>
    <row r="175" spans="1:14" ht="14.5" customHeight="1">
      <c r="A175" s="160" t="s">
        <v>66</v>
      </c>
      <c r="B175" s="568">
        <v>32558</v>
      </c>
      <c r="C175" s="167">
        <v>1858</v>
      </c>
      <c r="D175" s="622">
        <v>5.7067387431660421</v>
      </c>
      <c r="E175" s="167">
        <v>23173</v>
      </c>
      <c r="F175" s="622">
        <v>71.174519319368514</v>
      </c>
      <c r="G175" s="167">
        <v>916</v>
      </c>
      <c r="H175" s="622">
        <v>2.8134406290312675</v>
      </c>
      <c r="I175" s="167">
        <v>1760</v>
      </c>
      <c r="J175" s="622">
        <v>5.4057374531605129</v>
      </c>
      <c r="K175" s="167">
        <v>4065</v>
      </c>
      <c r="L175" s="622">
        <v>12.485410651759937</v>
      </c>
      <c r="M175" s="167">
        <v>786</v>
      </c>
      <c r="N175" s="63">
        <v>2.4141532035137292</v>
      </c>
    </row>
    <row r="176" spans="1:14" ht="14.5" customHeight="1">
      <c r="A176" s="159" t="s">
        <v>67</v>
      </c>
      <c r="B176" s="567">
        <v>17494</v>
      </c>
      <c r="C176" s="166">
        <v>505</v>
      </c>
      <c r="D176" s="621">
        <v>2.8867040128043904</v>
      </c>
      <c r="E176" s="166">
        <v>15341</v>
      </c>
      <c r="F176" s="621">
        <v>87.692923287984442</v>
      </c>
      <c r="G176" s="166">
        <v>140</v>
      </c>
      <c r="H176" s="621">
        <v>0.80027437978735572</v>
      </c>
      <c r="I176" s="166">
        <v>457</v>
      </c>
      <c r="J176" s="621">
        <v>2.6123242254487251</v>
      </c>
      <c r="K176" s="166">
        <v>854</v>
      </c>
      <c r="L176" s="621">
        <v>4.8816737167028696</v>
      </c>
      <c r="M176" s="166">
        <v>197</v>
      </c>
      <c r="N176" s="62">
        <v>1.1261003772722076</v>
      </c>
    </row>
    <row r="177" spans="1:14" ht="14.5" customHeight="1">
      <c r="A177" s="160" t="s">
        <v>68</v>
      </c>
      <c r="B177" s="568">
        <v>5314</v>
      </c>
      <c r="C177" s="167">
        <v>375</v>
      </c>
      <c r="D177" s="622">
        <v>7.0568310124200231</v>
      </c>
      <c r="E177" s="167">
        <v>3617</v>
      </c>
      <c r="F177" s="622">
        <v>68.065487391795259</v>
      </c>
      <c r="G177" s="167">
        <v>733</v>
      </c>
      <c r="H177" s="622">
        <v>13.793752352277004</v>
      </c>
      <c r="I177" s="167">
        <v>218</v>
      </c>
      <c r="J177" s="622">
        <v>4.1023710952201728</v>
      </c>
      <c r="K177" s="167">
        <v>189</v>
      </c>
      <c r="L177" s="622">
        <v>3.5</v>
      </c>
      <c r="M177" s="167">
        <v>182</v>
      </c>
      <c r="N177" s="63">
        <v>3.4249153180278511</v>
      </c>
    </row>
    <row r="178" spans="1:14" ht="14.5" customHeight="1">
      <c r="A178" s="159" t="s">
        <v>69</v>
      </c>
      <c r="B178" s="567">
        <v>16590</v>
      </c>
      <c r="C178" s="166">
        <v>1322</v>
      </c>
      <c r="D178" s="621">
        <v>7.9686558167570825</v>
      </c>
      <c r="E178" s="166">
        <v>9546</v>
      </c>
      <c r="F178" s="621">
        <v>57.54068716094033</v>
      </c>
      <c r="G178" s="166">
        <v>3218</v>
      </c>
      <c r="H178" s="621">
        <v>19.397227245328512</v>
      </c>
      <c r="I178" s="166">
        <v>1188</v>
      </c>
      <c r="J178" s="621">
        <v>7.1609403254972879</v>
      </c>
      <c r="K178" s="166">
        <v>559</v>
      </c>
      <c r="L178" s="621">
        <v>3.3694996986136228</v>
      </c>
      <c r="M178" s="166">
        <v>757</v>
      </c>
      <c r="N178" s="62">
        <v>4.56298975286317</v>
      </c>
    </row>
    <row r="179" spans="1:14" ht="14.5" customHeight="1">
      <c r="A179" s="160" t="s">
        <v>70</v>
      </c>
      <c r="B179" s="568">
        <v>49481</v>
      </c>
      <c r="C179" s="167">
        <v>5034</v>
      </c>
      <c r="D179" s="622">
        <v>10.173601988642105</v>
      </c>
      <c r="E179" s="167">
        <v>33899</v>
      </c>
      <c r="F179" s="622">
        <v>68.509124714536895</v>
      </c>
      <c r="G179" s="167">
        <v>2029</v>
      </c>
      <c r="H179" s="622">
        <v>4.1005638527919812</v>
      </c>
      <c r="I179" s="167">
        <v>2920</v>
      </c>
      <c r="J179" s="622">
        <v>5.9012550271821507</v>
      </c>
      <c r="K179" s="167">
        <v>3939</v>
      </c>
      <c r="L179" s="622">
        <v>7.9606313534487976</v>
      </c>
      <c r="M179" s="167">
        <v>1660</v>
      </c>
      <c r="N179" s="63">
        <v>3.3548230633980722</v>
      </c>
    </row>
    <row r="180" spans="1:14" ht="14.5" customHeight="1">
      <c r="A180" s="159" t="s">
        <v>71</v>
      </c>
      <c r="B180" s="567">
        <v>10852</v>
      </c>
      <c r="C180" s="166">
        <v>458</v>
      </c>
      <c r="D180" s="621">
        <v>4.2204201990416514</v>
      </c>
      <c r="E180" s="166">
        <v>9425</v>
      </c>
      <c r="F180" s="621">
        <v>86.850350165868036</v>
      </c>
      <c r="G180" s="166">
        <v>341</v>
      </c>
      <c r="H180" s="621">
        <v>3.1422779211205309</v>
      </c>
      <c r="I180" s="166">
        <v>227</v>
      </c>
      <c r="J180" s="621">
        <v>2.0917803169922595</v>
      </c>
      <c r="K180" s="166">
        <v>257</v>
      </c>
      <c r="L180" s="621">
        <v>2.3682270549207516</v>
      </c>
      <c r="M180" s="166">
        <v>144</v>
      </c>
      <c r="N180" s="62">
        <v>1.3269443420567637</v>
      </c>
    </row>
    <row r="181" spans="1:14" ht="14.5" customHeight="1">
      <c r="A181" s="160" t="s">
        <v>72</v>
      </c>
      <c r="B181" s="568">
        <v>55097</v>
      </c>
      <c r="C181" s="167">
        <v>2076</v>
      </c>
      <c r="D181" s="622">
        <v>3.7679002486523769</v>
      </c>
      <c r="E181" s="167">
        <v>39041</v>
      </c>
      <c r="F181" s="622">
        <v>70.8586674410585</v>
      </c>
      <c r="G181" s="167">
        <v>10221</v>
      </c>
      <c r="H181" s="622">
        <v>18.600000000000001</v>
      </c>
      <c r="I181" s="167">
        <v>1715</v>
      </c>
      <c r="J181" s="622">
        <v>3.1126921610977005</v>
      </c>
      <c r="K181" s="167">
        <v>609</v>
      </c>
      <c r="L181" s="622">
        <v>1.1053233388387753</v>
      </c>
      <c r="M181" s="167">
        <v>1435</v>
      </c>
      <c r="N181" s="63">
        <v>2.6044975225511373</v>
      </c>
    </row>
    <row r="182" spans="1:14" ht="14.5" customHeight="1">
      <c r="A182" s="159" t="s">
        <v>73</v>
      </c>
      <c r="B182" s="567">
        <v>119264</v>
      </c>
      <c r="C182" s="166">
        <v>6141</v>
      </c>
      <c r="D182" s="621">
        <v>5.1490810303192909</v>
      </c>
      <c r="E182" s="166">
        <v>87680</v>
      </c>
      <c r="F182" s="621">
        <v>73.51757445666756</v>
      </c>
      <c r="G182" s="166">
        <v>11798</v>
      </c>
      <c r="H182" s="621">
        <v>9.8923396833914676</v>
      </c>
      <c r="I182" s="166">
        <v>4660</v>
      </c>
      <c r="J182" s="621">
        <v>3.90729809498256</v>
      </c>
      <c r="K182" s="166">
        <v>6383</v>
      </c>
      <c r="L182" s="621">
        <v>5.3519922189428497</v>
      </c>
      <c r="M182" s="166">
        <v>2602</v>
      </c>
      <c r="N182" s="62">
        <v>2.1817145156962705</v>
      </c>
    </row>
    <row r="183" spans="1:14" ht="14.5" customHeight="1">
      <c r="A183" s="160" t="s">
        <v>74</v>
      </c>
      <c r="B183" s="568">
        <v>31758</v>
      </c>
      <c r="C183" s="167">
        <v>1392</v>
      </c>
      <c r="D183" s="622">
        <v>4.3831475533723792</v>
      </c>
      <c r="E183" s="167">
        <v>23509</v>
      </c>
      <c r="F183" s="622">
        <v>74.025442408212101</v>
      </c>
      <c r="G183" s="167">
        <v>2772</v>
      </c>
      <c r="H183" s="622">
        <v>8.7285093519743064</v>
      </c>
      <c r="I183" s="167">
        <v>1341</v>
      </c>
      <c r="J183" s="622">
        <v>4.2225580955979591</v>
      </c>
      <c r="K183" s="167">
        <v>1802</v>
      </c>
      <c r="L183" s="622">
        <v>5.6741608413628057</v>
      </c>
      <c r="M183" s="167">
        <v>942</v>
      </c>
      <c r="N183" s="63">
        <v>2.9661817494804459</v>
      </c>
    </row>
    <row r="184" spans="1:14" ht="14.5" customHeight="1">
      <c r="A184" s="159" t="s">
        <v>75</v>
      </c>
      <c r="B184" s="567">
        <v>6544</v>
      </c>
      <c r="C184" s="166">
        <v>187</v>
      </c>
      <c r="D184" s="621">
        <v>2.8575794621026893</v>
      </c>
      <c r="E184" s="166">
        <v>4625</v>
      </c>
      <c r="F184" s="621">
        <v>70.675427872860638</v>
      </c>
      <c r="G184" s="166">
        <v>1147</v>
      </c>
      <c r="H184" s="621">
        <v>17.527506112469439</v>
      </c>
      <c r="I184" s="166">
        <v>170</v>
      </c>
      <c r="J184" s="621">
        <v>2.597799511002445</v>
      </c>
      <c r="K184" s="166">
        <v>354</v>
      </c>
      <c r="L184" s="621">
        <v>5.4095354523227384</v>
      </c>
      <c r="M184" s="166">
        <v>61</v>
      </c>
      <c r="N184" s="62">
        <v>0.93215158924205377</v>
      </c>
    </row>
    <row r="185" spans="1:14" ht="14.5" customHeight="1">
      <c r="A185" s="160" t="s">
        <v>76</v>
      </c>
      <c r="B185" s="568">
        <v>28820</v>
      </c>
      <c r="C185" s="167">
        <v>2873</v>
      </c>
      <c r="D185" s="622">
        <v>9.9687716863289388</v>
      </c>
      <c r="E185" s="167">
        <v>23655</v>
      </c>
      <c r="F185" s="622">
        <v>82.078417765440676</v>
      </c>
      <c r="G185" s="167">
        <v>428</v>
      </c>
      <c r="H185" s="622">
        <v>1.4850798056904928</v>
      </c>
      <c r="I185" s="167">
        <v>685</v>
      </c>
      <c r="J185" s="622">
        <v>2.376821651630812</v>
      </c>
      <c r="K185" s="167">
        <v>778</v>
      </c>
      <c r="L185" s="622">
        <v>2.6995142262317833</v>
      </c>
      <c r="M185" s="167">
        <v>401</v>
      </c>
      <c r="N185" s="63">
        <v>1.3913948646773076</v>
      </c>
    </row>
    <row r="186" spans="1:14" ht="14.5" customHeight="1">
      <c r="A186" s="159" t="s">
        <v>77</v>
      </c>
      <c r="B186" s="567">
        <v>15985</v>
      </c>
      <c r="C186" s="166">
        <v>676</v>
      </c>
      <c r="D186" s="621">
        <v>4.228964654363466</v>
      </c>
      <c r="E186" s="166">
        <v>13722</v>
      </c>
      <c r="F186" s="621">
        <v>85.842977791679701</v>
      </c>
      <c r="G186" s="166">
        <v>649</v>
      </c>
      <c r="H186" s="621">
        <v>4.0600563027838596</v>
      </c>
      <c r="I186" s="166">
        <v>354</v>
      </c>
      <c r="J186" s="621">
        <v>2.2145761651548326</v>
      </c>
      <c r="K186" s="166">
        <v>398</v>
      </c>
      <c r="L186" s="621">
        <v>2.4898342195808572</v>
      </c>
      <c r="M186" s="166">
        <v>186</v>
      </c>
      <c r="N186" s="62">
        <v>1.1635908664372849</v>
      </c>
    </row>
    <row r="187" spans="1:14" ht="14.5" customHeight="1">
      <c r="A187" s="160" t="s">
        <v>78</v>
      </c>
      <c r="B187" s="568">
        <v>20289</v>
      </c>
      <c r="C187" s="167">
        <v>1037</v>
      </c>
      <c r="D187" s="622">
        <v>5.1111439696387206</v>
      </c>
      <c r="E187" s="167">
        <v>12620</v>
      </c>
      <c r="F187" s="622">
        <v>62.201192764552218</v>
      </c>
      <c r="G187" s="167">
        <v>5022</v>
      </c>
      <c r="H187" s="622">
        <v>24.752328848144316</v>
      </c>
      <c r="I187" s="167">
        <v>806</v>
      </c>
      <c r="J187" s="622">
        <v>3.9725959879737789</v>
      </c>
      <c r="K187" s="167">
        <v>188</v>
      </c>
      <c r="L187" s="622">
        <v>0.92661047858445467</v>
      </c>
      <c r="M187" s="167">
        <v>616</v>
      </c>
      <c r="N187" s="63">
        <v>3.0361279511065109</v>
      </c>
    </row>
    <row r="188" spans="1:14" ht="14.5" customHeight="1" thickBot="1">
      <c r="A188" s="159" t="s">
        <v>79</v>
      </c>
      <c r="B188" s="567">
        <v>15415</v>
      </c>
      <c r="C188" s="166">
        <v>1323</v>
      </c>
      <c r="D188" s="621">
        <v>8.5825494648070055</v>
      </c>
      <c r="E188" s="166">
        <v>13479</v>
      </c>
      <c r="F188" s="621">
        <v>87.440804411287715</v>
      </c>
      <c r="G188" s="166">
        <v>308</v>
      </c>
      <c r="H188" s="621">
        <v>1.998053843658774</v>
      </c>
      <c r="I188" s="166">
        <v>170</v>
      </c>
      <c r="J188" s="621">
        <v>1.1028219266947779</v>
      </c>
      <c r="K188" s="166">
        <v>22</v>
      </c>
      <c r="L188" s="621">
        <v>0.2</v>
      </c>
      <c r="M188" s="166">
        <v>113</v>
      </c>
      <c r="N188" s="62">
        <v>0.73305222186182295</v>
      </c>
    </row>
    <row r="189" spans="1:14" ht="14.5" customHeight="1">
      <c r="A189" s="161" t="s">
        <v>80</v>
      </c>
      <c r="B189" s="570">
        <v>488576</v>
      </c>
      <c r="C189" s="48">
        <v>25881</v>
      </c>
      <c r="D189" s="623">
        <v>5.2972311370186009</v>
      </c>
      <c r="E189" s="48">
        <v>322467</v>
      </c>
      <c r="F189" s="623">
        <v>66.001399986900708</v>
      </c>
      <c r="G189" s="48">
        <v>78962</v>
      </c>
      <c r="H189" s="623">
        <v>16.161661645271156</v>
      </c>
      <c r="I189" s="48">
        <v>22166</v>
      </c>
      <c r="J189" s="623">
        <v>4.5368581346607284</v>
      </c>
      <c r="K189" s="48">
        <v>27487</v>
      </c>
      <c r="L189" s="623">
        <v>5.62594151165837</v>
      </c>
      <c r="M189" s="48">
        <v>11613</v>
      </c>
      <c r="N189" s="64">
        <v>2.3769075844904375</v>
      </c>
    </row>
    <row r="190" spans="1:14" ht="14.5" customHeight="1">
      <c r="A190" s="162" t="s">
        <v>81</v>
      </c>
      <c r="B190" s="571">
        <v>121124</v>
      </c>
      <c r="C190" s="163">
        <v>7693</v>
      </c>
      <c r="D190" s="624">
        <v>6.3513424259436606</v>
      </c>
      <c r="E190" s="163">
        <v>98795</v>
      </c>
      <c r="F190" s="624">
        <v>81.565172880684258</v>
      </c>
      <c r="G190" s="163">
        <v>2782</v>
      </c>
      <c r="H190" s="624">
        <v>2.2968197879858656</v>
      </c>
      <c r="I190" s="163">
        <v>3653</v>
      </c>
      <c r="J190" s="624">
        <v>3.0159175720748985</v>
      </c>
      <c r="K190" s="163">
        <v>6374</v>
      </c>
      <c r="L190" s="624">
        <v>5.2623757471681918</v>
      </c>
      <c r="M190" s="163">
        <v>1827</v>
      </c>
      <c r="N190" s="65">
        <v>1.5083715861431262</v>
      </c>
    </row>
    <row r="191" spans="1:14" ht="14.5" customHeight="1">
      <c r="A191" s="164" t="s">
        <v>82</v>
      </c>
      <c r="B191" s="572">
        <v>609700</v>
      </c>
      <c r="C191" s="165">
        <v>33574</v>
      </c>
      <c r="D191" s="625">
        <v>5.5066426111202231</v>
      </c>
      <c r="E191" s="165">
        <v>421262</v>
      </c>
      <c r="F191" s="625">
        <v>69.093324585861907</v>
      </c>
      <c r="G191" s="165">
        <v>81744</v>
      </c>
      <c r="H191" s="625">
        <v>13.40724946695096</v>
      </c>
      <c r="I191" s="165">
        <v>25819</v>
      </c>
      <c r="J191" s="625">
        <v>4.2347055929145485</v>
      </c>
      <c r="K191" s="165">
        <v>33861</v>
      </c>
      <c r="L191" s="625">
        <v>5.5537149417746434</v>
      </c>
      <c r="M191" s="165">
        <v>13440</v>
      </c>
      <c r="N191" s="303">
        <v>2.2043628013777266</v>
      </c>
    </row>
    <row r="192" spans="1:14" ht="14.5" customHeight="1">
      <c r="A192" s="1194" t="s">
        <v>520</v>
      </c>
      <c r="B192" s="1194"/>
      <c r="C192" s="1194"/>
      <c r="D192" s="1194"/>
      <c r="E192" s="1194"/>
      <c r="F192" s="1194"/>
      <c r="G192" s="1194"/>
      <c r="H192" s="1194"/>
      <c r="I192" s="1194"/>
      <c r="J192" s="1194"/>
      <c r="K192" s="1194"/>
      <c r="L192" s="1194"/>
      <c r="M192" s="1194"/>
      <c r="N192" s="1194"/>
    </row>
    <row r="193" spans="1:14" ht="28.5" customHeight="1">
      <c r="A193" s="1278" t="s">
        <v>552</v>
      </c>
      <c r="B193" s="1278"/>
      <c r="C193" s="1278"/>
      <c r="D193" s="1278"/>
      <c r="E193" s="1278"/>
      <c r="F193" s="1278"/>
      <c r="G193" s="1278"/>
      <c r="H193" s="1278"/>
      <c r="I193" s="1278"/>
      <c r="J193" s="1278"/>
      <c r="K193" s="1278"/>
      <c r="L193" s="1278"/>
      <c r="M193" s="1278"/>
      <c r="N193" s="1278"/>
    </row>
    <row r="194" spans="1:14" ht="14.5" customHeight="1">
      <c r="A194" s="1279" t="s">
        <v>549</v>
      </c>
      <c r="B194" s="1279"/>
      <c r="C194" s="1279"/>
      <c r="D194" s="1279"/>
      <c r="E194" s="1279"/>
      <c r="F194" s="1279"/>
      <c r="G194" s="1279"/>
      <c r="H194" s="1279"/>
      <c r="I194" s="1279"/>
      <c r="J194" s="1279"/>
      <c r="K194" s="1279"/>
      <c r="L194" s="1279"/>
      <c r="M194" s="1279"/>
      <c r="N194" s="1279"/>
    </row>
    <row r="195" spans="1:14" ht="14.5" customHeight="1">
      <c r="A195" s="1278" t="s">
        <v>550</v>
      </c>
      <c r="B195" s="1278"/>
      <c r="C195" s="1278"/>
      <c r="D195" s="1278"/>
      <c r="E195" s="1278"/>
      <c r="F195" s="1278"/>
      <c r="G195" s="1278"/>
      <c r="H195" s="1278"/>
      <c r="I195" s="1278"/>
      <c r="J195" s="1278"/>
      <c r="K195" s="1278"/>
      <c r="L195" s="1278"/>
      <c r="M195" s="1278"/>
      <c r="N195" s="1278"/>
    </row>
    <row r="196" spans="1:14" ht="14.5" customHeight="1">
      <c r="A196" s="1279" t="s">
        <v>551</v>
      </c>
      <c r="B196" s="1279"/>
      <c r="C196" s="1279"/>
      <c r="D196" s="1279"/>
      <c r="E196" s="1279"/>
      <c r="F196" s="1279"/>
      <c r="G196" s="1279"/>
      <c r="H196" s="1279"/>
      <c r="I196" s="1279"/>
      <c r="J196" s="1279"/>
      <c r="K196" s="1279"/>
      <c r="L196" s="1279"/>
      <c r="M196" s="1279"/>
      <c r="N196" s="1279"/>
    </row>
    <row r="197" spans="1:14" ht="24.65" customHeight="1">
      <c r="A197" s="1116" t="s">
        <v>654</v>
      </c>
      <c r="B197" s="1116"/>
      <c r="C197" s="1116"/>
      <c r="D197" s="1116"/>
      <c r="E197" s="1116"/>
      <c r="F197" s="1116"/>
      <c r="G197" s="1116"/>
      <c r="H197" s="1116"/>
      <c r="I197" s="1116"/>
      <c r="J197" s="1116"/>
      <c r="K197" s="1116"/>
      <c r="L197" s="1116"/>
      <c r="M197" s="1116"/>
      <c r="N197" s="1116"/>
    </row>
    <row r="199" spans="1:14" ht="25" customHeight="1">
      <c r="A199" s="1120">
        <v>2018</v>
      </c>
      <c r="B199" s="1120"/>
      <c r="C199" s="1120"/>
      <c r="D199" s="1120"/>
      <c r="E199" s="1120"/>
      <c r="F199" s="1120"/>
      <c r="G199" s="1120"/>
      <c r="H199" s="1120"/>
      <c r="I199" s="1120"/>
      <c r="J199" s="1120"/>
      <c r="K199" s="1120"/>
      <c r="L199" s="1120"/>
      <c r="M199" s="1120"/>
      <c r="N199" s="1120"/>
    </row>
    <row r="201" spans="1:14" ht="14.5" customHeight="1">
      <c r="A201" s="1189" t="s">
        <v>778</v>
      </c>
      <c r="B201" s="1189"/>
      <c r="C201" s="1189"/>
      <c r="D201" s="1189"/>
      <c r="E201" s="1189"/>
      <c r="F201" s="1189"/>
      <c r="G201" s="1189"/>
      <c r="H201" s="1189"/>
      <c r="I201" s="1189"/>
      <c r="J201" s="1189"/>
      <c r="K201" s="1189"/>
      <c r="L201" s="1189"/>
      <c r="M201" s="1189"/>
      <c r="N201" s="1189"/>
    </row>
    <row r="202" spans="1:14" ht="14.5" customHeight="1" thickBot="1">
      <c r="A202" s="1190" t="s">
        <v>273</v>
      </c>
      <c r="B202" s="1124" t="s">
        <v>274</v>
      </c>
      <c r="C202" s="1280" t="s">
        <v>276</v>
      </c>
      <c r="D202" s="1280"/>
      <c r="E202" s="1280"/>
      <c r="F202" s="1280"/>
      <c r="G202" s="1280"/>
      <c r="H202" s="1280"/>
      <c r="I202" s="1280"/>
      <c r="J202" s="1280"/>
      <c r="K202" s="1280"/>
      <c r="L202" s="1280"/>
      <c r="M202" s="1280"/>
      <c r="N202" s="1281"/>
    </row>
    <row r="203" spans="1:14" ht="31" customHeight="1">
      <c r="A203" s="1191"/>
      <c r="B203" s="1125"/>
      <c r="C203" s="1126" t="s">
        <v>544</v>
      </c>
      <c r="D203" s="1126"/>
      <c r="E203" s="1126" t="s">
        <v>545</v>
      </c>
      <c r="F203" s="1126"/>
      <c r="G203" s="1126" t="s">
        <v>546</v>
      </c>
      <c r="H203" s="1126"/>
      <c r="I203" s="1126" t="s">
        <v>547</v>
      </c>
      <c r="J203" s="1126"/>
      <c r="K203" s="1126" t="s">
        <v>308</v>
      </c>
      <c r="L203" s="1126"/>
      <c r="M203" s="1126" t="s">
        <v>309</v>
      </c>
      <c r="N203" s="1127"/>
    </row>
    <row r="204" spans="1:14" ht="14.5" customHeight="1" thickBot="1">
      <c r="A204" s="1192"/>
      <c r="B204" s="967" t="s">
        <v>275</v>
      </c>
      <c r="C204" s="750" t="s">
        <v>275</v>
      </c>
      <c r="D204" s="564" t="s">
        <v>279</v>
      </c>
      <c r="E204" s="753" t="s">
        <v>275</v>
      </c>
      <c r="F204" s="581" t="s">
        <v>279</v>
      </c>
      <c r="G204" s="753" t="s">
        <v>275</v>
      </c>
      <c r="H204" s="825" t="s">
        <v>279</v>
      </c>
      <c r="I204" s="745" t="s">
        <v>275</v>
      </c>
      <c r="J204" s="564" t="s">
        <v>279</v>
      </c>
      <c r="K204" s="745" t="s">
        <v>275</v>
      </c>
      <c r="L204" s="564" t="s">
        <v>279</v>
      </c>
      <c r="M204" s="745" t="s">
        <v>275</v>
      </c>
      <c r="N204" s="606" t="s">
        <v>279</v>
      </c>
    </row>
    <row r="205" spans="1:14" ht="14.5" customHeight="1">
      <c r="A205" s="158" t="s">
        <v>64</v>
      </c>
      <c r="B205" s="566">
        <v>89453</v>
      </c>
      <c r="C205" s="49">
        <v>4249</v>
      </c>
      <c r="D205" s="620">
        <v>4.7499804366538854</v>
      </c>
      <c r="E205" s="49">
        <v>63702</v>
      </c>
      <c r="F205" s="620">
        <v>71.21281566856338</v>
      </c>
      <c r="G205" s="49">
        <v>8419</v>
      </c>
      <c r="H205" s="620">
        <v>9.411646339418466</v>
      </c>
      <c r="I205" s="49">
        <v>5725</v>
      </c>
      <c r="J205" s="620">
        <v>6.4000089432439387</v>
      </c>
      <c r="K205" s="49">
        <v>5690</v>
      </c>
      <c r="L205" s="620">
        <v>6.3608822510144991</v>
      </c>
      <c r="M205" s="49">
        <v>1668</v>
      </c>
      <c r="N205" s="61">
        <v>1.8646663611058323</v>
      </c>
    </row>
    <row r="206" spans="1:14" ht="14.5" customHeight="1">
      <c r="A206" s="159" t="s">
        <v>65</v>
      </c>
      <c r="B206" s="567">
        <v>87737</v>
      </c>
      <c r="C206" s="166">
        <v>3698</v>
      </c>
      <c r="D206" s="621">
        <v>4.2148694393471393</v>
      </c>
      <c r="E206" s="166">
        <v>42951</v>
      </c>
      <c r="F206" s="621">
        <v>48.954261030124115</v>
      </c>
      <c r="G206" s="166">
        <v>32445</v>
      </c>
      <c r="H206" s="621">
        <v>36.979837468798799</v>
      </c>
      <c r="I206" s="166">
        <v>2594</v>
      </c>
      <c r="J206" s="621">
        <v>2.9565633655128392</v>
      </c>
      <c r="K206" s="166">
        <v>5139</v>
      </c>
      <c r="L206" s="621">
        <v>5.8572780012993375</v>
      </c>
      <c r="M206" s="166">
        <v>910</v>
      </c>
      <c r="N206" s="62">
        <v>1.0371906949177656</v>
      </c>
    </row>
    <row r="207" spans="1:14" ht="14.5" customHeight="1">
      <c r="A207" s="160" t="s">
        <v>66</v>
      </c>
      <c r="B207" s="568">
        <v>30545</v>
      </c>
      <c r="C207" s="167">
        <v>2166</v>
      </c>
      <c r="D207" s="622">
        <v>7.0911769520379764</v>
      </c>
      <c r="E207" s="167">
        <v>22182</v>
      </c>
      <c r="F207" s="622">
        <v>72.620723522671469</v>
      </c>
      <c r="G207" s="167">
        <v>684</v>
      </c>
      <c r="H207" s="622">
        <v>2.2393190374856768</v>
      </c>
      <c r="I207" s="167">
        <v>1508</v>
      </c>
      <c r="J207" s="622">
        <v>4.9369782288426904</v>
      </c>
      <c r="K207" s="167">
        <v>3289</v>
      </c>
      <c r="L207" s="622">
        <v>10.76771975773449</v>
      </c>
      <c r="M207" s="167">
        <v>716</v>
      </c>
      <c r="N207" s="63">
        <v>2.3440825012276969</v>
      </c>
    </row>
    <row r="208" spans="1:14" ht="14.5" customHeight="1">
      <c r="A208" s="159" t="s">
        <v>67</v>
      </c>
      <c r="B208" s="567">
        <v>16761</v>
      </c>
      <c r="C208" s="166">
        <v>453</v>
      </c>
      <c r="D208" s="621">
        <v>2.7027027027027026</v>
      </c>
      <c r="E208" s="166">
        <v>14875</v>
      </c>
      <c r="F208" s="621">
        <v>88.747688085436423</v>
      </c>
      <c r="G208" s="166">
        <v>121</v>
      </c>
      <c r="H208" s="621">
        <v>0.72191396694707954</v>
      </c>
      <c r="I208" s="166">
        <v>450</v>
      </c>
      <c r="J208" s="621">
        <v>2.6848040093073204</v>
      </c>
      <c r="K208" s="166">
        <v>699</v>
      </c>
      <c r="L208" s="621">
        <v>4.170395561124038</v>
      </c>
      <c r="M208" s="166">
        <v>163</v>
      </c>
      <c r="N208" s="62">
        <v>0.97249567448242946</v>
      </c>
    </row>
    <row r="209" spans="1:14" ht="14.5" customHeight="1">
      <c r="A209" s="160" t="s">
        <v>68</v>
      </c>
      <c r="B209" s="568">
        <v>4757</v>
      </c>
      <c r="C209" s="167">
        <v>361</v>
      </c>
      <c r="D209" s="622">
        <v>7.5888164809754048</v>
      </c>
      <c r="E209" s="167">
        <v>3337</v>
      </c>
      <c r="F209" s="622">
        <v>70.149253731343293</v>
      </c>
      <c r="G209" s="167">
        <v>597</v>
      </c>
      <c r="H209" s="622">
        <v>12.549926424216942</v>
      </c>
      <c r="I209" s="167">
        <v>192</v>
      </c>
      <c r="J209" s="622">
        <v>4.0361572419592182</v>
      </c>
      <c r="K209" s="167">
        <v>146</v>
      </c>
      <c r="L209" s="622">
        <v>3.0691612360731551</v>
      </c>
      <c r="M209" s="167">
        <v>124</v>
      </c>
      <c r="N209" s="63">
        <v>2.6066848854319948</v>
      </c>
    </row>
    <row r="210" spans="1:14" ht="14.5" customHeight="1">
      <c r="A210" s="159" t="s">
        <v>69</v>
      </c>
      <c r="B210" s="567">
        <v>15217</v>
      </c>
      <c r="C210" s="166">
        <v>1311</v>
      </c>
      <c r="D210" s="621">
        <v>8.6153643950844447</v>
      </c>
      <c r="E210" s="166">
        <v>8849</v>
      </c>
      <c r="F210" s="621">
        <v>58.152066767431165</v>
      </c>
      <c r="G210" s="166">
        <v>3020</v>
      </c>
      <c r="H210" s="621">
        <v>19.846224617204442</v>
      </c>
      <c r="I210" s="166">
        <v>922</v>
      </c>
      <c r="J210" s="621">
        <v>6.0590129460471838</v>
      </c>
      <c r="K210" s="166">
        <v>373</v>
      </c>
      <c r="L210" s="621">
        <v>2.4512058881514096</v>
      </c>
      <c r="M210" s="166">
        <v>742</v>
      </c>
      <c r="N210" s="62">
        <v>4.8761253860813563</v>
      </c>
    </row>
    <row r="211" spans="1:14" ht="14.5" customHeight="1">
      <c r="A211" s="160" t="s">
        <v>70</v>
      </c>
      <c r="B211" s="568">
        <v>47577</v>
      </c>
      <c r="C211" s="167">
        <v>4392</v>
      </c>
      <c r="D211" s="622">
        <v>9.2313512831830504</v>
      </c>
      <c r="E211" s="167">
        <v>33167</v>
      </c>
      <c r="F211" s="622">
        <v>69.712255921979107</v>
      </c>
      <c r="G211" s="167">
        <v>1956</v>
      </c>
      <c r="H211" s="622">
        <v>4.1112302162809762</v>
      </c>
      <c r="I211" s="167">
        <v>2493</v>
      </c>
      <c r="J211" s="622">
        <v>5.23992685541333</v>
      </c>
      <c r="K211" s="167">
        <v>3975</v>
      </c>
      <c r="L211" s="622">
        <v>8.3548773567059715</v>
      </c>
      <c r="M211" s="167">
        <v>1594</v>
      </c>
      <c r="N211" s="63">
        <v>3.3503583664375642</v>
      </c>
    </row>
    <row r="212" spans="1:14" ht="14.5" customHeight="1">
      <c r="A212" s="159" t="s">
        <v>71</v>
      </c>
      <c r="B212" s="567">
        <v>10582</v>
      </c>
      <c r="C212" s="166">
        <v>391</v>
      </c>
      <c r="D212" s="621">
        <v>3.6949536949536945</v>
      </c>
      <c r="E212" s="166">
        <v>9358</v>
      </c>
      <c r="F212" s="621">
        <v>88.433188433188434</v>
      </c>
      <c r="G212" s="166">
        <v>282</v>
      </c>
      <c r="H212" s="621">
        <v>2.6649026649026646</v>
      </c>
      <c r="I212" s="166">
        <v>225</v>
      </c>
      <c r="J212" s="621">
        <v>2.1262521262521261</v>
      </c>
      <c r="K212" s="166">
        <v>164</v>
      </c>
      <c r="L212" s="621">
        <v>1.5498015498015498</v>
      </c>
      <c r="M212" s="166">
        <v>162</v>
      </c>
      <c r="N212" s="62">
        <v>1.5309015309015308</v>
      </c>
    </row>
    <row r="213" spans="1:14" ht="14.5" customHeight="1">
      <c r="A213" s="160" t="s">
        <v>72</v>
      </c>
      <c r="B213" s="568">
        <v>52425</v>
      </c>
      <c r="C213" s="167">
        <v>1941</v>
      </c>
      <c r="D213" s="622">
        <v>3.7024320457796858</v>
      </c>
      <c r="E213" s="167">
        <v>37403</v>
      </c>
      <c r="F213" s="622">
        <v>71.345731998092504</v>
      </c>
      <c r="G213" s="167">
        <v>9478</v>
      </c>
      <c r="H213" s="622">
        <v>18.079160705770146</v>
      </c>
      <c r="I213" s="167">
        <v>1553</v>
      </c>
      <c r="J213" s="622">
        <v>2.9623271340009536</v>
      </c>
      <c r="K213" s="167">
        <v>561</v>
      </c>
      <c r="L213" s="622">
        <v>1.0701001430615165</v>
      </c>
      <c r="M213" s="167">
        <v>1489</v>
      </c>
      <c r="N213" s="63">
        <v>2.8402479732951837</v>
      </c>
    </row>
    <row r="214" spans="1:14" ht="14.5" customHeight="1">
      <c r="A214" s="159" t="s">
        <v>73</v>
      </c>
      <c r="B214" s="567">
        <v>114224</v>
      </c>
      <c r="C214" s="166">
        <v>5620</v>
      </c>
      <c r="D214" s="621">
        <v>4.9201568847177475</v>
      </c>
      <c r="E214" s="166">
        <v>84401</v>
      </c>
      <c r="F214" s="621">
        <v>73.890776019050293</v>
      </c>
      <c r="G214" s="166">
        <v>11215</v>
      </c>
      <c r="H214" s="621">
        <v>9.8184269505532988</v>
      </c>
      <c r="I214" s="166">
        <v>4520</v>
      </c>
      <c r="J214" s="621">
        <v>3.9571368539011069</v>
      </c>
      <c r="K214" s="166">
        <v>5929</v>
      </c>
      <c r="L214" s="621">
        <v>5.1906779661016946</v>
      </c>
      <c r="M214" s="166">
        <v>2539</v>
      </c>
      <c r="N214" s="62">
        <v>2.2228253256758648</v>
      </c>
    </row>
    <row r="215" spans="1:14" ht="14.5" customHeight="1">
      <c r="A215" s="160" t="s">
        <v>74</v>
      </c>
      <c r="B215" s="568">
        <v>30674</v>
      </c>
      <c r="C215" s="167">
        <v>1267</v>
      </c>
      <c r="D215" s="622">
        <v>4.130534002738476</v>
      </c>
      <c r="E215" s="167">
        <v>22647</v>
      </c>
      <c r="F215" s="622">
        <v>73.831257742713703</v>
      </c>
      <c r="G215" s="167">
        <v>2807</v>
      </c>
      <c r="H215" s="622">
        <v>9.1510725696029205</v>
      </c>
      <c r="I215" s="167">
        <v>1252</v>
      </c>
      <c r="J215" s="622">
        <v>4.0816326530612246</v>
      </c>
      <c r="K215" s="167">
        <v>1786</v>
      </c>
      <c r="L215" s="622">
        <v>5.8225207015713636</v>
      </c>
      <c r="M215" s="167">
        <v>915</v>
      </c>
      <c r="N215" s="63">
        <v>2.9829823303123169</v>
      </c>
    </row>
    <row r="216" spans="1:14" ht="14.5" customHeight="1">
      <c r="A216" s="159" t="s">
        <v>75</v>
      </c>
      <c r="B216" s="567">
        <v>6396</v>
      </c>
      <c r="C216" s="166">
        <v>187</v>
      </c>
      <c r="D216" s="621">
        <v>2.9237023139462166</v>
      </c>
      <c r="E216" s="166">
        <v>4443</v>
      </c>
      <c r="F216" s="621">
        <v>69.465290806754226</v>
      </c>
      <c r="G216" s="166">
        <v>1127</v>
      </c>
      <c r="H216" s="621">
        <v>17.620387742338963</v>
      </c>
      <c r="I216" s="166">
        <v>184</v>
      </c>
      <c r="J216" s="621">
        <v>2.8767979987492183</v>
      </c>
      <c r="K216" s="166">
        <v>373</v>
      </c>
      <c r="L216" s="621">
        <v>5.8317698561601006</v>
      </c>
      <c r="M216" s="166">
        <v>82</v>
      </c>
      <c r="N216" s="62">
        <v>1.2820512820512819</v>
      </c>
    </row>
    <row r="217" spans="1:14" ht="14.5" customHeight="1">
      <c r="A217" s="160" t="s">
        <v>76</v>
      </c>
      <c r="B217" s="568">
        <v>27455</v>
      </c>
      <c r="C217" s="167">
        <v>2657</v>
      </c>
      <c r="D217" s="622">
        <v>9.6776543434711346</v>
      </c>
      <c r="E217" s="167">
        <v>22916</v>
      </c>
      <c r="F217" s="622">
        <v>83.467492260061917</v>
      </c>
      <c r="G217" s="167">
        <v>299</v>
      </c>
      <c r="H217" s="622">
        <v>1.0890548169732288</v>
      </c>
      <c r="I217" s="167">
        <v>624</v>
      </c>
      <c r="J217" s="622">
        <v>2.2728100528136954</v>
      </c>
      <c r="K217" s="167">
        <v>583</v>
      </c>
      <c r="L217" s="622">
        <v>2.1234747769076674</v>
      </c>
      <c r="M217" s="167">
        <v>376</v>
      </c>
      <c r="N217" s="63">
        <v>1.3695137497723548</v>
      </c>
    </row>
    <row r="218" spans="1:14" ht="14.5" customHeight="1">
      <c r="A218" s="159" t="s">
        <v>77</v>
      </c>
      <c r="B218" s="567">
        <v>15665</v>
      </c>
      <c r="C218" s="166">
        <v>655</v>
      </c>
      <c r="D218" s="621">
        <v>4.1812958825406952</v>
      </c>
      <c r="E218" s="166">
        <v>13534</v>
      </c>
      <c r="F218" s="621">
        <v>86.396425151611879</v>
      </c>
      <c r="G218" s="166">
        <v>627</v>
      </c>
      <c r="H218" s="621">
        <v>4.002553463134376</v>
      </c>
      <c r="I218" s="166">
        <v>323</v>
      </c>
      <c r="J218" s="621">
        <v>2.0619214810086177</v>
      </c>
      <c r="K218" s="166">
        <v>352</v>
      </c>
      <c r="L218" s="621">
        <v>2.2470475582508778</v>
      </c>
      <c r="M218" s="166">
        <v>174</v>
      </c>
      <c r="N218" s="62">
        <v>1.1107564634535589</v>
      </c>
    </row>
    <row r="219" spans="1:14" ht="14.5" customHeight="1">
      <c r="A219" s="160" t="s">
        <v>78</v>
      </c>
      <c r="B219" s="568">
        <v>19310</v>
      </c>
      <c r="C219" s="167">
        <v>1061</v>
      </c>
      <c r="D219" s="622">
        <v>5.4945624029000513</v>
      </c>
      <c r="E219" s="167">
        <v>12031</v>
      </c>
      <c r="F219" s="622">
        <v>62.304505437597101</v>
      </c>
      <c r="G219" s="167">
        <v>4760</v>
      </c>
      <c r="H219" s="622">
        <v>24.650440186431901</v>
      </c>
      <c r="I219" s="167">
        <v>735</v>
      </c>
      <c r="J219" s="622">
        <v>3.8063179699637497</v>
      </c>
      <c r="K219" s="167">
        <v>143</v>
      </c>
      <c r="L219" s="622">
        <v>0.74054893837389946</v>
      </c>
      <c r="M219" s="167">
        <v>580</v>
      </c>
      <c r="N219" s="63">
        <v>3.0036250647332992</v>
      </c>
    </row>
    <row r="220" spans="1:14" ht="14.5" customHeight="1" thickBot="1">
      <c r="A220" s="159" t="s">
        <v>79</v>
      </c>
      <c r="B220" s="567">
        <v>15199</v>
      </c>
      <c r="C220" s="166">
        <v>1141</v>
      </c>
      <c r="D220" s="621">
        <v>7.5070728337390618</v>
      </c>
      <c r="E220" s="166">
        <v>13431</v>
      </c>
      <c r="F220" s="621">
        <v>88.367655766826772</v>
      </c>
      <c r="G220" s="166">
        <v>268</v>
      </c>
      <c r="H220" s="621">
        <v>1.7632738995986577</v>
      </c>
      <c r="I220" s="166">
        <v>206</v>
      </c>
      <c r="J220" s="621">
        <v>1.3553523258109086</v>
      </c>
      <c r="K220" s="166">
        <v>14</v>
      </c>
      <c r="L220" s="621">
        <v>9.2111323113362717E-2</v>
      </c>
      <c r="M220" s="166">
        <v>139</v>
      </c>
      <c r="N220" s="62">
        <v>0.91453385091124406</v>
      </c>
    </row>
    <row r="221" spans="1:14" ht="14.5" customHeight="1">
      <c r="A221" s="161" t="s">
        <v>80</v>
      </c>
      <c r="B221" s="570">
        <v>467770</v>
      </c>
      <c r="C221" s="48">
        <v>24087</v>
      </c>
      <c r="D221" s="623">
        <v>5.149325523227227</v>
      </c>
      <c r="E221" s="48">
        <v>312931</v>
      </c>
      <c r="F221" s="623">
        <v>66.898475746627611</v>
      </c>
      <c r="G221" s="48">
        <v>75824</v>
      </c>
      <c r="H221" s="623">
        <v>16.20967569532035</v>
      </c>
      <c r="I221" s="48">
        <v>20170</v>
      </c>
      <c r="J221" s="623">
        <v>4.3119481796609449</v>
      </c>
      <c r="K221" s="48">
        <v>24115</v>
      </c>
      <c r="L221" s="623">
        <v>5.1553113709729139</v>
      </c>
      <c r="M221" s="48">
        <v>10643</v>
      </c>
      <c r="N221" s="64">
        <v>2.2752634841909485</v>
      </c>
    </row>
    <row r="222" spans="1:14" ht="14.5" customHeight="1">
      <c r="A222" s="162" t="s">
        <v>81</v>
      </c>
      <c r="B222" s="571">
        <v>116207</v>
      </c>
      <c r="C222" s="163">
        <v>7463</v>
      </c>
      <c r="D222" s="624">
        <v>6.4221604550500393</v>
      </c>
      <c r="E222" s="163">
        <v>96296</v>
      </c>
      <c r="F222" s="624">
        <v>82.865920297400336</v>
      </c>
      <c r="G222" s="163">
        <v>2281</v>
      </c>
      <c r="H222" s="624">
        <v>1.9628765909110466</v>
      </c>
      <c r="I222" s="163">
        <v>3336</v>
      </c>
      <c r="J222" s="624">
        <v>2.8707392842083523</v>
      </c>
      <c r="K222" s="163">
        <v>5101</v>
      </c>
      <c r="L222" s="624">
        <v>4.3895806620943656</v>
      </c>
      <c r="M222" s="163">
        <v>1730</v>
      </c>
      <c r="N222" s="65">
        <v>1.4887227103358662</v>
      </c>
    </row>
    <row r="223" spans="1:14" ht="14.5" customHeight="1">
      <c r="A223" s="164" t="s">
        <v>82</v>
      </c>
      <c r="B223" s="572">
        <v>583977</v>
      </c>
      <c r="C223" s="165">
        <v>31550</v>
      </c>
      <c r="D223" s="625">
        <v>5.402610034299296</v>
      </c>
      <c r="E223" s="165">
        <v>409227</v>
      </c>
      <c r="F223" s="625">
        <v>70.075876275949227</v>
      </c>
      <c r="G223" s="165">
        <v>78105</v>
      </c>
      <c r="H223" s="625">
        <v>13.374670577779604</v>
      </c>
      <c r="I223" s="165">
        <v>23506</v>
      </c>
      <c r="J223" s="625">
        <v>4.0251585250788988</v>
      </c>
      <c r="K223" s="165">
        <v>29216</v>
      </c>
      <c r="L223" s="625">
        <v>5.0029367594956655</v>
      </c>
      <c r="M223" s="165">
        <v>12373</v>
      </c>
      <c r="N223" s="303">
        <v>2.1187478273973119</v>
      </c>
    </row>
    <row r="224" spans="1:14" ht="14.5" customHeight="1">
      <c r="A224" s="1194" t="s">
        <v>520</v>
      </c>
      <c r="B224" s="1194"/>
      <c r="C224" s="1194"/>
      <c r="D224" s="1194"/>
      <c r="E224" s="1194"/>
      <c r="F224" s="1194"/>
      <c r="G224" s="1194"/>
      <c r="H224" s="1194"/>
      <c r="I224" s="1194"/>
      <c r="J224" s="1194"/>
      <c r="K224" s="1194"/>
      <c r="L224" s="1194"/>
      <c r="M224" s="1194"/>
      <c r="N224" s="1194"/>
    </row>
    <row r="225" spans="1:14" ht="26.5" customHeight="1">
      <c r="A225" s="1278" t="s">
        <v>552</v>
      </c>
      <c r="B225" s="1278"/>
      <c r="C225" s="1278"/>
      <c r="D225" s="1278"/>
      <c r="E225" s="1278"/>
      <c r="F225" s="1278"/>
      <c r="G225" s="1278"/>
      <c r="H225" s="1278"/>
      <c r="I225" s="1278"/>
      <c r="J225" s="1278"/>
      <c r="K225" s="1278"/>
      <c r="L225" s="1278"/>
      <c r="M225" s="1278"/>
      <c r="N225" s="1278"/>
    </row>
    <row r="226" spans="1:14" ht="14.5" customHeight="1">
      <c r="A226" s="1279" t="s">
        <v>549</v>
      </c>
      <c r="B226" s="1279"/>
      <c r="C226" s="1279"/>
      <c r="D226" s="1279"/>
      <c r="E226" s="1279"/>
      <c r="F226" s="1279"/>
      <c r="G226" s="1279"/>
      <c r="H226" s="1279"/>
      <c r="I226" s="1279"/>
      <c r="J226" s="1279"/>
      <c r="K226" s="1279"/>
      <c r="L226" s="1279"/>
      <c r="M226" s="1279"/>
      <c r="N226" s="1279"/>
    </row>
    <row r="227" spans="1:14" ht="14.5" customHeight="1">
      <c r="A227" s="1278" t="s">
        <v>550</v>
      </c>
      <c r="B227" s="1278"/>
      <c r="C227" s="1278"/>
      <c r="D227" s="1278"/>
      <c r="E227" s="1278"/>
      <c r="F227" s="1278"/>
      <c r="G227" s="1278"/>
      <c r="H227" s="1278"/>
      <c r="I227" s="1278"/>
      <c r="J227" s="1278"/>
      <c r="K227" s="1278"/>
      <c r="L227" s="1278"/>
      <c r="M227" s="1278"/>
      <c r="N227" s="1278"/>
    </row>
    <row r="228" spans="1:14" ht="14.5" customHeight="1">
      <c r="A228" s="1279" t="s">
        <v>551</v>
      </c>
      <c r="B228" s="1279"/>
      <c r="C228" s="1279"/>
      <c r="D228" s="1279"/>
      <c r="E228" s="1279"/>
      <c r="F228" s="1279"/>
      <c r="G228" s="1279"/>
      <c r="H228" s="1279"/>
      <c r="I228" s="1279"/>
      <c r="J228" s="1279"/>
      <c r="K228" s="1279"/>
      <c r="L228" s="1279"/>
      <c r="M228" s="1279"/>
      <c r="N228" s="1279"/>
    </row>
    <row r="229" spans="1:14" ht="27.65" customHeight="1">
      <c r="A229" s="1116" t="s">
        <v>656</v>
      </c>
      <c r="B229" s="1116"/>
      <c r="C229" s="1116"/>
      <c r="D229" s="1116"/>
      <c r="E229" s="1116"/>
      <c r="F229" s="1116"/>
      <c r="G229" s="1116"/>
      <c r="H229" s="1116"/>
      <c r="I229" s="1116"/>
      <c r="J229" s="1116"/>
      <c r="K229" s="1116"/>
      <c r="L229" s="1116"/>
      <c r="M229" s="1116"/>
      <c r="N229" s="1116"/>
    </row>
    <row r="230" spans="1:14" ht="14.5" customHeight="1">
      <c r="A230" s="746"/>
      <c r="B230" s="746"/>
      <c r="C230" s="746"/>
      <c r="D230" s="746"/>
      <c r="E230" s="746"/>
      <c r="F230" s="746"/>
      <c r="G230" s="746"/>
      <c r="H230" s="746"/>
      <c r="I230" s="746"/>
      <c r="J230" s="746"/>
      <c r="K230" s="746"/>
      <c r="L230" s="746"/>
      <c r="M230" s="746"/>
      <c r="N230" s="746"/>
    </row>
  </sheetData>
  <mergeCells count="123">
    <mergeCell ref="A229:N229"/>
    <mergeCell ref="A202:A204"/>
    <mergeCell ref="B202:B203"/>
    <mergeCell ref="C202:N202"/>
    <mergeCell ref="C203:D203"/>
    <mergeCell ref="E203:F203"/>
    <mergeCell ref="G203:H203"/>
    <mergeCell ref="I203:J203"/>
    <mergeCell ref="K203:L203"/>
    <mergeCell ref="M203:N203"/>
    <mergeCell ref="A226:N226"/>
    <mergeCell ref="A227:N227"/>
    <mergeCell ref="A228:N228"/>
    <mergeCell ref="A224:N224"/>
    <mergeCell ref="A225:N225"/>
    <mergeCell ref="A71:N71"/>
    <mergeCell ref="A94:N94"/>
    <mergeCell ref="A95:N95"/>
    <mergeCell ref="M139:N139"/>
    <mergeCell ref="A160:N160"/>
    <mergeCell ref="A137:N137"/>
    <mergeCell ref="A99:N99"/>
    <mergeCell ref="A132:N132"/>
    <mergeCell ref="A102:N102"/>
    <mergeCell ref="A105:A107"/>
    <mergeCell ref="B105:B106"/>
    <mergeCell ref="C105:N105"/>
    <mergeCell ref="C106:D106"/>
    <mergeCell ref="E106:F106"/>
    <mergeCell ref="G106:H106"/>
    <mergeCell ref="I106:J106"/>
    <mergeCell ref="K106:L106"/>
    <mergeCell ref="M106:N106"/>
    <mergeCell ref="A72:A74"/>
    <mergeCell ref="B72:B73"/>
    <mergeCell ref="C72:N72"/>
    <mergeCell ref="C73:D73"/>
    <mergeCell ref="E73:F73"/>
    <mergeCell ref="G73:H73"/>
    <mergeCell ref="I73:J73"/>
    <mergeCell ref="K73:L73"/>
    <mergeCell ref="M73:N73"/>
    <mergeCell ref="A96:N96"/>
    <mergeCell ref="A97:N97"/>
    <mergeCell ref="A98:N98"/>
    <mergeCell ref="A100:N100"/>
    <mergeCell ref="A135:N135"/>
    <mergeCell ref="A138:A140"/>
    <mergeCell ref="B138:B139"/>
    <mergeCell ref="C138:N138"/>
    <mergeCell ref="C139:D139"/>
    <mergeCell ref="E139:F139"/>
    <mergeCell ref="G139:H139"/>
    <mergeCell ref="I139:J139"/>
    <mergeCell ref="K139:L139"/>
    <mergeCell ref="A104:N104"/>
    <mergeCell ref="A165:N165"/>
    <mergeCell ref="A167:N167"/>
    <mergeCell ref="I171:J171"/>
    <mergeCell ref="K171:L171"/>
    <mergeCell ref="M171:N171"/>
    <mergeCell ref="A170:A172"/>
    <mergeCell ref="B170:B171"/>
    <mergeCell ref="C170:N170"/>
    <mergeCell ref="C171:D171"/>
    <mergeCell ref="A195:N195"/>
    <mergeCell ref="G171:H171"/>
    <mergeCell ref="A201:N201"/>
    <mergeCell ref="A193:N193"/>
    <mergeCell ref="A196:N196"/>
    <mergeCell ref="A199:N199"/>
    <mergeCell ref="A197:N197"/>
    <mergeCell ref="E171:F171"/>
    <mergeCell ref="A64:N64"/>
    <mergeCell ref="A65:N65"/>
    <mergeCell ref="A66:N66"/>
    <mergeCell ref="A162:N162"/>
    <mergeCell ref="A161:N161"/>
    <mergeCell ref="A127:N127"/>
    <mergeCell ref="A128:N128"/>
    <mergeCell ref="A129:N129"/>
    <mergeCell ref="A130:N130"/>
    <mergeCell ref="A131:N131"/>
    <mergeCell ref="A133:N133"/>
    <mergeCell ref="A194:N194"/>
    <mergeCell ref="A163:N163"/>
    <mergeCell ref="A164:N164"/>
    <mergeCell ref="A192:N192"/>
    <mergeCell ref="A169:N169"/>
    <mergeCell ref="A69:N69"/>
    <mergeCell ref="E40:F40"/>
    <mergeCell ref="G40:H40"/>
    <mergeCell ref="I40:J40"/>
    <mergeCell ref="K40:L40"/>
    <mergeCell ref="M40:N40"/>
    <mergeCell ref="A67:N67"/>
    <mergeCell ref="A34:N34"/>
    <mergeCell ref="B39:B40"/>
    <mergeCell ref="C39:N39"/>
    <mergeCell ref="C40:D40"/>
    <mergeCell ref="A28:N28"/>
    <mergeCell ref="A38:N38"/>
    <mergeCell ref="A39:A41"/>
    <mergeCell ref="A62:N62"/>
    <mergeCell ref="A63:N63"/>
    <mergeCell ref="A3:N3"/>
    <mergeCell ref="A5:N5"/>
    <mergeCell ref="A6:A8"/>
    <mergeCell ref="B6:B7"/>
    <mergeCell ref="C6:N6"/>
    <mergeCell ref="C7:D7"/>
    <mergeCell ref="E7:F7"/>
    <mergeCell ref="G7:H7"/>
    <mergeCell ref="I7:J7"/>
    <mergeCell ref="K7:L7"/>
    <mergeCell ref="M7:N7"/>
    <mergeCell ref="A61:N61"/>
    <mergeCell ref="A36:N36"/>
    <mergeCell ref="A29:N29"/>
    <mergeCell ref="A30:N30"/>
    <mergeCell ref="A31:N31"/>
    <mergeCell ref="A32:N32"/>
    <mergeCell ref="A33:N33"/>
  </mergeCells>
  <hyperlinks>
    <hyperlink ref="A1" location="Inhalt!A9" display="Zurück zum Inhalt" xr:uid="{00000000-0004-0000-1100-000000000000}"/>
  </hyperlinks>
  <pageMargins left="0.7" right="0.7" top="0.78740157499999996" bottom="0.78740157499999996"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12"/>
  <dimension ref="A1:M240"/>
  <sheetViews>
    <sheetView showGridLines="0" zoomScale="80" zoomScaleNormal="80" workbookViewId="0">
      <pane xSplit="1" topLeftCell="B1" activePane="topRight" state="frozen"/>
      <selection pane="topRight"/>
    </sheetView>
  </sheetViews>
  <sheetFormatPr baseColWidth="10" defaultColWidth="11" defaultRowHeight="14.5" customHeight="1"/>
  <cols>
    <col min="1" max="1" width="23.5" style="779" customWidth="1"/>
    <col min="2" max="12" width="11.08203125" style="779" customWidth="1"/>
    <col min="13" max="16384" width="11" style="779"/>
  </cols>
  <sheetData>
    <row r="1" spans="1:12" ht="14.5" customHeight="1">
      <c r="A1" s="758" t="s">
        <v>512</v>
      </c>
      <c r="D1" s="786"/>
      <c r="F1" s="786"/>
      <c r="H1" s="786"/>
      <c r="J1" s="786"/>
      <c r="L1" s="786"/>
    </row>
    <row r="2" spans="1:12" ht="14.5" customHeight="1">
      <c r="A2" s="355"/>
      <c r="D2" s="786"/>
      <c r="F2" s="786"/>
      <c r="H2" s="786"/>
      <c r="J2" s="786"/>
      <c r="L2" s="786"/>
    </row>
    <row r="3" spans="1:12" s="780" customFormat="1" ht="25" customHeight="1">
      <c r="A3" s="1120">
        <v>2024</v>
      </c>
      <c r="B3" s="1120"/>
      <c r="C3" s="1120"/>
      <c r="D3" s="1120"/>
      <c r="E3" s="1120"/>
      <c r="F3" s="1120"/>
      <c r="G3" s="1120"/>
      <c r="H3" s="1120"/>
      <c r="I3" s="1120"/>
      <c r="J3" s="1120"/>
      <c r="K3" s="1120"/>
      <c r="L3" s="1120"/>
    </row>
    <row r="4" spans="1:12" s="780" customFormat="1" ht="14.5" customHeight="1">
      <c r="A4" s="764"/>
      <c r="D4" s="787"/>
      <c r="F4" s="787"/>
      <c r="H4" s="787"/>
      <c r="J4" s="787"/>
      <c r="L4" s="787"/>
    </row>
    <row r="5" spans="1:12" s="780" customFormat="1" ht="14.5" customHeight="1">
      <c r="A5" s="1189" t="s">
        <v>779</v>
      </c>
      <c r="B5" s="1189"/>
      <c r="C5" s="1189"/>
      <c r="D5" s="1189"/>
      <c r="E5" s="1189"/>
      <c r="F5" s="1189"/>
      <c r="G5" s="1189"/>
      <c r="H5" s="1189"/>
      <c r="I5" s="1189"/>
      <c r="J5" s="1189"/>
      <c r="K5" s="1189"/>
      <c r="L5" s="1189"/>
    </row>
    <row r="6" spans="1:12" s="780" customFormat="1" ht="14.5" customHeight="1">
      <c r="A6" s="1190" t="s">
        <v>273</v>
      </c>
      <c r="B6" s="1280" t="s">
        <v>274</v>
      </c>
      <c r="C6" s="1174" t="s">
        <v>276</v>
      </c>
      <c r="D6" s="1220"/>
      <c r="E6" s="1220"/>
      <c r="F6" s="1220"/>
      <c r="G6" s="1220"/>
      <c r="H6" s="1220"/>
      <c r="I6" s="1220"/>
      <c r="J6" s="1220"/>
      <c r="K6" s="1220"/>
      <c r="L6" s="1221"/>
    </row>
    <row r="7" spans="1:12" s="780" customFormat="1" ht="46.5" customHeight="1">
      <c r="A7" s="1191"/>
      <c r="B7" s="1128"/>
      <c r="C7" s="1184" t="s">
        <v>553</v>
      </c>
      <c r="D7" s="1185"/>
      <c r="E7" s="1184" t="s">
        <v>554</v>
      </c>
      <c r="F7" s="1185"/>
      <c r="G7" s="1184" t="s">
        <v>555</v>
      </c>
      <c r="H7" s="1185"/>
      <c r="I7" s="1184" t="s">
        <v>556</v>
      </c>
      <c r="J7" s="1185"/>
      <c r="K7" s="1184" t="s">
        <v>557</v>
      </c>
      <c r="L7" s="1207"/>
    </row>
    <row r="8" spans="1:12" s="780" customFormat="1" ht="14.5" customHeight="1" thickBot="1">
      <c r="A8" s="1192"/>
      <c r="B8" s="885" t="s">
        <v>275</v>
      </c>
      <c r="C8" s="888" t="s">
        <v>275</v>
      </c>
      <c r="D8" s="564" t="s">
        <v>279</v>
      </c>
      <c r="E8" s="753" t="s">
        <v>275</v>
      </c>
      <c r="F8" s="581" t="s">
        <v>279</v>
      </c>
      <c r="G8" s="753" t="s">
        <v>275</v>
      </c>
      <c r="H8" s="581" t="s">
        <v>279</v>
      </c>
      <c r="I8" s="753" t="s">
        <v>275</v>
      </c>
      <c r="J8" s="581" t="s">
        <v>279</v>
      </c>
      <c r="K8" s="750" t="s">
        <v>275</v>
      </c>
      <c r="L8" s="606" t="s">
        <v>279</v>
      </c>
    </row>
    <row r="9" spans="1:12" s="780" customFormat="1" ht="14.5" customHeight="1">
      <c r="A9" s="158" t="s">
        <v>64</v>
      </c>
      <c r="B9" s="566">
        <v>9948</v>
      </c>
      <c r="C9" s="49">
        <v>1918</v>
      </c>
      <c r="D9" s="620">
        <f>C9/B9*100</f>
        <v>19.280257338158425</v>
      </c>
      <c r="E9" s="49">
        <v>2173</v>
      </c>
      <c r="F9" s="620">
        <f>E9/B9*100</f>
        <v>21.843586650583031</v>
      </c>
      <c r="G9" s="49">
        <v>2417</v>
      </c>
      <c r="H9" s="620">
        <f>G9/B9*100</f>
        <v>24.296340973059912</v>
      </c>
      <c r="I9" s="49">
        <v>596</v>
      </c>
      <c r="J9" s="620">
        <f>I9/B9*100</f>
        <v>5.9911540008041815</v>
      </c>
      <c r="K9" s="49">
        <v>2844</v>
      </c>
      <c r="L9" s="61">
        <f>K9/B9*100</f>
        <v>28.588661037394452</v>
      </c>
    </row>
    <row r="10" spans="1:12" s="780" customFormat="1" ht="14.5" customHeight="1">
      <c r="A10" s="159" t="s">
        <v>65</v>
      </c>
      <c r="B10" s="567">
        <v>10398</v>
      </c>
      <c r="C10" s="166">
        <v>247</v>
      </c>
      <c r="D10" s="621">
        <f t="shared" ref="D10:D27" si="0">C10/B10*100</f>
        <v>2.3754568186189653</v>
      </c>
      <c r="E10" s="166">
        <v>4702</v>
      </c>
      <c r="F10" s="621">
        <f t="shared" ref="F10:F27" si="1">E10/B10*100</f>
        <v>45.220234660511636</v>
      </c>
      <c r="G10" s="166">
        <v>2825</v>
      </c>
      <c r="H10" s="621">
        <f t="shared" ref="H10:H27" si="2">G10/B10*100</f>
        <v>27.168686285824194</v>
      </c>
      <c r="I10" s="166">
        <v>1453</v>
      </c>
      <c r="J10" s="621">
        <f t="shared" ref="J10:J27" si="3">I10/B10*100</f>
        <v>13.97384112329294</v>
      </c>
      <c r="K10" s="166">
        <v>1171</v>
      </c>
      <c r="L10" s="62">
        <f t="shared" ref="L10:L27" si="4">K10/B10*100</f>
        <v>11.26178111175226</v>
      </c>
    </row>
    <row r="11" spans="1:12" s="780" customFormat="1" ht="14.5" customHeight="1">
      <c r="A11" s="160" t="s">
        <v>66</v>
      </c>
      <c r="B11" s="568">
        <v>2861</v>
      </c>
      <c r="C11" s="167">
        <v>908</v>
      </c>
      <c r="D11" s="622">
        <f t="shared" si="0"/>
        <v>31.737154840964699</v>
      </c>
      <c r="E11" s="167">
        <v>260</v>
      </c>
      <c r="F11" s="622">
        <f t="shared" si="1"/>
        <v>9.0877315623907737</v>
      </c>
      <c r="G11" s="167">
        <v>841</v>
      </c>
      <c r="H11" s="622">
        <f t="shared" si="2"/>
        <v>29.395316322964</v>
      </c>
      <c r="I11" s="167">
        <v>179</v>
      </c>
      <c r="J11" s="622">
        <f t="shared" si="3"/>
        <v>6.256553652569032</v>
      </c>
      <c r="K11" s="167">
        <v>673</v>
      </c>
      <c r="L11" s="63">
        <f t="shared" si="4"/>
        <v>23.523243621111501</v>
      </c>
    </row>
    <row r="12" spans="1:12" s="780" customFormat="1" ht="14.5" customHeight="1">
      <c r="A12" s="159" t="s">
        <v>67</v>
      </c>
      <c r="B12" s="567">
        <v>2032</v>
      </c>
      <c r="C12" s="166">
        <v>1105</v>
      </c>
      <c r="D12" s="621">
        <f t="shared" si="0"/>
        <v>54.379921259842526</v>
      </c>
      <c r="E12" s="166">
        <v>54</v>
      </c>
      <c r="F12" s="621">
        <f t="shared" si="1"/>
        <v>2.6574803149606301</v>
      </c>
      <c r="G12" s="166">
        <v>522</v>
      </c>
      <c r="H12" s="621">
        <f t="shared" si="2"/>
        <v>25.688976377952756</v>
      </c>
      <c r="I12" s="166">
        <v>217</v>
      </c>
      <c r="J12" s="621">
        <f t="shared" si="3"/>
        <v>10.679133858267717</v>
      </c>
      <c r="K12" s="166">
        <v>134</v>
      </c>
      <c r="L12" s="826">
        <f t="shared" si="4"/>
        <v>6.5944881889763778</v>
      </c>
    </row>
    <row r="13" spans="1:12" s="780" customFormat="1" ht="14.5" customHeight="1">
      <c r="A13" s="160" t="s">
        <v>68</v>
      </c>
      <c r="B13" s="568">
        <v>490</v>
      </c>
      <c r="C13" s="167">
        <v>54</v>
      </c>
      <c r="D13" s="622">
        <f t="shared" si="0"/>
        <v>11.020408163265307</v>
      </c>
      <c r="E13" s="167">
        <v>105</v>
      </c>
      <c r="F13" s="622">
        <f t="shared" si="1"/>
        <v>21.428571428571427</v>
      </c>
      <c r="G13" s="167">
        <v>176</v>
      </c>
      <c r="H13" s="622">
        <f t="shared" si="2"/>
        <v>35.918367346938773</v>
      </c>
      <c r="I13" s="167">
        <v>20</v>
      </c>
      <c r="J13" s="622">
        <f t="shared" si="3"/>
        <v>4.0816326530612246</v>
      </c>
      <c r="K13" s="167">
        <v>135</v>
      </c>
      <c r="L13" s="63">
        <f t="shared" si="4"/>
        <v>27.551020408163261</v>
      </c>
    </row>
    <row r="14" spans="1:12" s="780" customFormat="1" ht="14.5" customHeight="1">
      <c r="A14" s="159" t="s">
        <v>69</v>
      </c>
      <c r="B14" s="567">
        <v>1180</v>
      </c>
      <c r="C14" s="166">
        <v>53</v>
      </c>
      <c r="D14" s="621">
        <f t="shared" si="0"/>
        <v>4.4915254237288131</v>
      </c>
      <c r="E14" s="166">
        <v>192</v>
      </c>
      <c r="F14" s="621">
        <f t="shared" si="1"/>
        <v>16.271186440677965</v>
      </c>
      <c r="G14" s="166">
        <v>584</v>
      </c>
      <c r="H14" s="621">
        <f t="shared" si="2"/>
        <v>49.491525423728817</v>
      </c>
      <c r="I14" s="166">
        <v>74</v>
      </c>
      <c r="J14" s="621">
        <f t="shared" si="3"/>
        <v>6.2711864406779654</v>
      </c>
      <c r="K14" s="166">
        <v>277</v>
      </c>
      <c r="L14" s="62">
        <f t="shared" si="4"/>
        <v>23.474576271186439</v>
      </c>
    </row>
    <row r="15" spans="1:12" s="780" customFormat="1" ht="14.5" customHeight="1">
      <c r="A15" s="160" t="s">
        <v>70</v>
      </c>
      <c r="B15" s="568">
        <v>4501</v>
      </c>
      <c r="C15" s="167">
        <v>858</v>
      </c>
      <c r="D15" s="622">
        <f t="shared" si="0"/>
        <v>19.062430570984226</v>
      </c>
      <c r="E15" s="167">
        <v>412</v>
      </c>
      <c r="F15" s="622">
        <f t="shared" si="1"/>
        <v>9.1535214396800715</v>
      </c>
      <c r="G15" s="167">
        <v>2009</v>
      </c>
      <c r="H15" s="622">
        <f t="shared" si="2"/>
        <v>44.634525660964229</v>
      </c>
      <c r="I15" s="167">
        <v>267</v>
      </c>
      <c r="J15" s="622">
        <f t="shared" si="3"/>
        <v>5.9320151077538323</v>
      </c>
      <c r="K15" s="167">
        <v>955</v>
      </c>
      <c r="L15" s="63">
        <f t="shared" si="4"/>
        <v>21.217507220617641</v>
      </c>
    </row>
    <row r="16" spans="1:12" s="780" customFormat="1" ht="14.5" customHeight="1">
      <c r="A16" s="159" t="s">
        <v>71</v>
      </c>
      <c r="B16" s="567">
        <v>1142</v>
      </c>
      <c r="C16" s="166">
        <v>332</v>
      </c>
      <c r="D16" s="621">
        <f t="shared" si="0"/>
        <v>29.071803852889666</v>
      </c>
      <c r="E16" s="166">
        <v>117</v>
      </c>
      <c r="F16" s="621">
        <f t="shared" si="1"/>
        <v>10.245183887915937</v>
      </c>
      <c r="G16" s="166">
        <v>392</v>
      </c>
      <c r="H16" s="621">
        <f t="shared" si="2"/>
        <v>34.325744308231172</v>
      </c>
      <c r="I16" s="166">
        <v>249</v>
      </c>
      <c r="J16" s="621">
        <f t="shared" si="3"/>
        <v>21.803852889667251</v>
      </c>
      <c r="K16" s="166">
        <v>52</v>
      </c>
      <c r="L16" s="62">
        <f t="shared" si="4"/>
        <v>4.5534150612959721</v>
      </c>
    </row>
    <row r="17" spans="1:12" s="780" customFormat="1" ht="14.5" customHeight="1">
      <c r="A17" s="160" t="s">
        <v>72</v>
      </c>
      <c r="B17" s="568">
        <v>6020</v>
      </c>
      <c r="C17" s="167">
        <v>461</v>
      </c>
      <c r="D17" s="622">
        <f t="shared" si="0"/>
        <v>7.6578073089700993</v>
      </c>
      <c r="E17" s="167">
        <v>2044</v>
      </c>
      <c r="F17" s="622">
        <f t="shared" si="1"/>
        <v>33.95348837209302</v>
      </c>
      <c r="G17" s="167">
        <v>1554</v>
      </c>
      <c r="H17" s="622">
        <f t="shared" si="2"/>
        <v>25.813953488372093</v>
      </c>
      <c r="I17" s="167">
        <v>1313</v>
      </c>
      <c r="J17" s="622">
        <f t="shared" si="3"/>
        <v>21.810631229235881</v>
      </c>
      <c r="K17" s="167">
        <v>648</v>
      </c>
      <c r="L17" s="63">
        <f t="shared" si="4"/>
        <v>10.764119601328904</v>
      </c>
    </row>
    <row r="18" spans="1:12" s="780" customFormat="1" ht="14.5" customHeight="1">
      <c r="A18" s="159" t="s">
        <v>73</v>
      </c>
      <c r="B18" s="567">
        <v>10783</v>
      </c>
      <c r="C18" s="166">
        <v>1405</v>
      </c>
      <c r="D18" s="621">
        <f t="shared" si="0"/>
        <v>13.02976908096077</v>
      </c>
      <c r="E18" s="166">
        <v>2793</v>
      </c>
      <c r="F18" s="621">
        <f t="shared" si="1"/>
        <v>25.901882592970416</v>
      </c>
      <c r="G18" s="166">
        <v>3881</v>
      </c>
      <c r="H18" s="621">
        <f t="shared" si="2"/>
        <v>35.991839005842529</v>
      </c>
      <c r="I18" s="166">
        <v>1689</v>
      </c>
      <c r="J18" s="621">
        <f t="shared" si="3"/>
        <v>15.663544468144302</v>
      </c>
      <c r="K18" s="166">
        <v>1015</v>
      </c>
      <c r="L18" s="62">
        <f t="shared" si="4"/>
        <v>9.4129648520819806</v>
      </c>
    </row>
    <row r="19" spans="1:12" s="780" customFormat="1" ht="14.5" customHeight="1">
      <c r="A19" s="160" t="s">
        <v>74</v>
      </c>
      <c r="B19" s="568">
        <v>2708</v>
      </c>
      <c r="C19" s="167">
        <v>578</v>
      </c>
      <c r="D19" s="622">
        <f t="shared" si="0"/>
        <v>21.344165435745939</v>
      </c>
      <c r="E19" s="167">
        <v>564</v>
      </c>
      <c r="F19" s="622">
        <f t="shared" si="1"/>
        <v>20.827178729689809</v>
      </c>
      <c r="G19" s="167">
        <v>948</v>
      </c>
      <c r="H19" s="622">
        <f t="shared" si="2"/>
        <v>35.007385524372232</v>
      </c>
      <c r="I19" s="167">
        <v>249</v>
      </c>
      <c r="J19" s="622">
        <f t="shared" si="3"/>
        <v>9.1949778434268836</v>
      </c>
      <c r="K19" s="167">
        <v>369</v>
      </c>
      <c r="L19" s="63">
        <f t="shared" si="4"/>
        <v>13.626292466765141</v>
      </c>
    </row>
    <row r="20" spans="1:12" s="780" customFormat="1" ht="14.5" customHeight="1">
      <c r="A20" s="159" t="s">
        <v>75</v>
      </c>
      <c r="B20" s="567">
        <v>500</v>
      </c>
      <c r="C20" s="166">
        <v>27</v>
      </c>
      <c r="D20" s="621">
        <f t="shared" si="0"/>
        <v>5.4</v>
      </c>
      <c r="E20" s="166">
        <v>213</v>
      </c>
      <c r="F20" s="621">
        <f t="shared" si="1"/>
        <v>42.6</v>
      </c>
      <c r="G20" s="166">
        <v>216</v>
      </c>
      <c r="H20" s="621">
        <f t="shared" si="2"/>
        <v>43.2</v>
      </c>
      <c r="I20" s="166">
        <v>25</v>
      </c>
      <c r="J20" s="621">
        <f t="shared" si="3"/>
        <v>5</v>
      </c>
      <c r="K20" s="166">
        <v>19</v>
      </c>
      <c r="L20" s="62">
        <f t="shared" si="4"/>
        <v>3.8</v>
      </c>
    </row>
    <row r="21" spans="1:12" s="780" customFormat="1" ht="14.5" customHeight="1">
      <c r="A21" s="160" t="s">
        <v>76</v>
      </c>
      <c r="B21" s="568">
        <v>3065</v>
      </c>
      <c r="C21" s="167">
        <v>485</v>
      </c>
      <c r="D21" s="622">
        <f t="shared" si="0"/>
        <v>15.823817292006526</v>
      </c>
      <c r="E21" s="167">
        <v>59</v>
      </c>
      <c r="F21" s="622">
        <f t="shared" si="1"/>
        <v>1.9249592169657423</v>
      </c>
      <c r="G21" s="167">
        <v>2296</v>
      </c>
      <c r="H21" s="622">
        <f t="shared" si="2"/>
        <v>74.910277324632958</v>
      </c>
      <c r="I21" s="167">
        <v>147</v>
      </c>
      <c r="J21" s="622">
        <f t="shared" si="3"/>
        <v>4.7960848287112565</v>
      </c>
      <c r="K21" s="167">
        <v>78</v>
      </c>
      <c r="L21" s="63">
        <f t="shared" si="4"/>
        <v>2.5448613376835234</v>
      </c>
    </row>
    <row r="22" spans="1:12" s="780" customFormat="1" ht="14.5" customHeight="1">
      <c r="A22" s="159" t="s">
        <v>77</v>
      </c>
      <c r="B22" s="567">
        <v>1816</v>
      </c>
      <c r="C22" s="166">
        <v>656</v>
      </c>
      <c r="D22" s="621">
        <f t="shared" si="0"/>
        <v>36.12334801762114</v>
      </c>
      <c r="E22" s="166">
        <v>218</v>
      </c>
      <c r="F22" s="621">
        <f t="shared" si="1"/>
        <v>12.004405286343612</v>
      </c>
      <c r="G22" s="166">
        <v>590</v>
      </c>
      <c r="H22" s="621">
        <f t="shared" si="2"/>
        <v>32.48898678414097</v>
      </c>
      <c r="I22" s="166">
        <v>288</v>
      </c>
      <c r="J22" s="621">
        <f t="shared" si="3"/>
        <v>15.859030837004406</v>
      </c>
      <c r="K22" s="166">
        <v>64</v>
      </c>
      <c r="L22" s="62">
        <f t="shared" si="4"/>
        <v>3.5242290748898681</v>
      </c>
    </row>
    <row r="23" spans="1:12" s="780" customFormat="1" ht="14.5" customHeight="1">
      <c r="A23" s="160" t="s">
        <v>78</v>
      </c>
      <c r="B23" s="568">
        <v>1867</v>
      </c>
      <c r="C23" s="167">
        <v>128</v>
      </c>
      <c r="D23" s="622">
        <f t="shared" si="0"/>
        <v>6.8559185859667915</v>
      </c>
      <c r="E23" s="167">
        <v>659</v>
      </c>
      <c r="F23" s="622">
        <f t="shared" si="1"/>
        <v>35.297268344938402</v>
      </c>
      <c r="G23" s="167">
        <v>527</v>
      </c>
      <c r="H23" s="622">
        <f t="shared" si="2"/>
        <v>28.227102303160152</v>
      </c>
      <c r="I23" s="167">
        <v>340</v>
      </c>
      <c r="J23" s="622">
        <f t="shared" si="3"/>
        <v>18.211033743974291</v>
      </c>
      <c r="K23" s="167">
        <v>213</v>
      </c>
      <c r="L23" s="63">
        <f t="shared" si="4"/>
        <v>11.408677021960365</v>
      </c>
    </row>
    <row r="24" spans="1:12" s="780" customFormat="1" ht="14.5" customHeight="1" thickBot="1">
      <c r="A24" s="159" t="s">
        <v>79</v>
      </c>
      <c r="B24" s="569">
        <v>1351</v>
      </c>
      <c r="C24" s="51">
        <v>284</v>
      </c>
      <c r="D24" s="621">
        <f t="shared" si="0"/>
        <v>21.021465581051075</v>
      </c>
      <c r="E24" s="51">
        <v>44</v>
      </c>
      <c r="F24" s="621">
        <f t="shared" si="1"/>
        <v>3.2568467801628422</v>
      </c>
      <c r="G24" s="51">
        <v>737</v>
      </c>
      <c r="H24" s="621">
        <f t="shared" si="2"/>
        <v>54.55218356772761</v>
      </c>
      <c r="I24" s="51">
        <v>260</v>
      </c>
      <c r="J24" s="621">
        <f t="shared" si="3"/>
        <v>19.245003700962251</v>
      </c>
      <c r="K24" s="51">
        <v>26</v>
      </c>
      <c r="L24" s="62">
        <f t="shared" si="4"/>
        <v>1.9245003700962251</v>
      </c>
    </row>
    <row r="25" spans="1:12" s="780" customFormat="1" ht="14.5" customHeight="1">
      <c r="A25" s="161" t="s">
        <v>80</v>
      </c>
      <c r="B25" s="570">
        <v>48395</v>
      </c>
      <c r="C25" s="48">
        <v>5729</v>
      </c>
      <c r="D25" s="623">
        <f t="shared" si="0"/>
        <v>11.837999793367084</v>
      </c>
      <c r="E25" s="48">
        <v>13857</v>
      </c>
      <c r="F25" s="623">
        <f t="shared" si="1"/>
        <v>28.633123256534766</v>
      </c>
      <c r="G25" s="48">
        <v>15137</v>
      </c>
      <c r="H25" s="623">
        <f t="shared" si="2"/>
        <v>31.278024589317077</v>
      </c>
      <c r="I25" s="48">
        <v>6026</v>
      </c>
      <c r="J25" s="623">
        <f t="shared" si="3"/>
        <v>12.451699555739228</v>
      </c>
      <c r="K25" s="48">
        <v>7646</v>
      </c>
      <c r="L25" s="64">
        <f t="shared" si="4"/>
        <v>15.799152805041844</v>
      </c>
    </row>
    <row r="26" spans="1:12" s="780" customFormat="1" ht="14.5" customHeight="1">
      <c r="A26" s="162" t="s">
        <v>81</v>
      </c>
      <c r="B26" s="571">
        <v>12267</v>
      </c>
      <c r="C26" s="163">
        <v>3770</v>
      </c>
      <c r="D26" s="624">
        <f t="shared" si="0"/>
        <v>30.732860520094562</v>
      </c>
      <c r="E26" s="163">
        <v>752</v>
      </c>
      <c r="F26" s="624">
        <f t="shared" si="1"/>
        <v>6.1302681992337158</v>
      </c>
      <c r="G26" s="163">
        <v>5378</v>
      </c>
      <c r="H26" s="624">
        <f t="shared" si="2"/>
        <v>43.841199967392193</v>
      </c>
      <c r="I26" s="163">
        <v>1340</v>
      </c>
      <c r="J26" s="624">
        <f t="shared" si="3"/>
        <v>10.923616206081356</v>
      </c>
      <c r="K26" s="163">
        <v>1027</v>
      </c>
      <c r="L26" s="65">
        <f t="shared" si="4"/>
        <v>8.3720551071981753</v>
      </c>
    </row>
    <row r="27" spans="1:12" s="780" customFormat="1" ht="14.5" customHeight="1">
      <c r="A27" s="164" t="s">
        <v>82</v>
      </c>
      <c r="B27" s="572">
        <v>60662</v>
      </c>
      <c r="C27" s="165">
        <v>9499</v>
      </c>
      <c r="D27" s="625">
        <f t="shared" si="0"/>
        <v>15.658896838218325</v>
      </c>
      <c r="E27" s="165">
        <v>14609</v>
      </c>
      <c r="F27" s="625">
        <f t="shared" si="1"/>
        <v>24.082621740133856</v>
      </c>
      <c r="G27" s="165">
        <v>20515</v>
      </c>
      <c r="H27" s="625">
        <f t="shared" si="2"/>
        <v>33.818535491741123</v>
      </c>
      <c r="I27" s="165">
        <v>7366</v>
      </c>
      <c r="J27" s="625">
        <f t="shared" si="3"/>
        <v>12.142692295011704</v>
      </c>
      <c r="K27" s="165">
        <v>8673</v>
      </c>
      <c r="L27" s="303">
        <f t="shared" si="4"/>
        <v>14.297253634894991</v>
      </c>
    </row>
    <row r="28" spans="1:12" s="780" customFormat="1" ht="14.5" customHeight="1">
      <c r="A28" s="1285" t="s">
        <v>948</v>
      </c>
      <c r="B28" s="1285"/>
      <c r="C28" s="1285"/>
      <c r="D28" s="1285"/>
      <c r="E28" s="1285"/>
      <c r="F28" s="1285"/>
      <c r="G28" s="1285"/>
      <c r="H28" s="1285"/>
      <c r="I28" s="1285"/>
      <c r="J28" s="1285"/>
      <c r="K28" s="1285"/>
      <c r="L28" s="1285"/>
    </row>
    <row r="29" spans="1:12" s="780" customFormat="1" ht="14.5" customHeight="1">
      <c r="A29" s="1282" t="s">
        <v>946</v>
      </c>
      <c r="B29" s="1282"/>
      <c r="C29" s="1282"/>
      <c r="D29" s="1282"/>
      <c r="E29" s="1282"/>
      <c r="F29" s="1282"/>
      <c r="G29" s="1282"/>
      <c r="H29" s="1282"/>
      <c r="I29" s="1282"/>
      <c r="J29" s="1282"/>
      <c r="K29" s="1282"/>
      <c r="L29" s="1282"/>
    </row>
    <row r="30" spans="1:12" s="780" customFormat="1" ht="24" customHeight="1">
      <c r="A30" s="1282" t="s">
        <v>945</v>
      </c>
      <c r="B30" s="1282"/>
      <c r="C30" s="1282"/>
      <c r="D30" s="1282"/>
      <c r="E30" s="1282"/>
      <c r="F30" s="1282"/>
      <c r="G30" s="1282"/>
      <c r="H30" s="1282"/>
      <c r="I30" s="1282"/>
      <c r="J30" s="1282"/>
      <c r="K30" s="1282"/>
      <c r="L30" s="1282"/>
    </row>
    <row r="31" spans="1:12" s="780" customFormat="1" ht="24" customHeight="1">
      <c r="A31" s="1282" t="s">
        <v>944</v>
      </c>
      <c r="B31" s="1282"/>
      <c r="C31" s="1282"/>
      <c r="D31" s="1282"/>
      <c r="E31" s="1282"/>
      <c r="F31" s="1282"/>
      <c r="G31" s="1282"/>
      <c r="H31" s="1282"/>
      <c r="I31" s="1282"/>
      <c r="J31" s="1282"/>
      <c r="K31" s="1282"/>
      <c r="L31" s="1282"/>
    </row>
    <row r="32" spans="1:12" s="780" customFormat="1" ht="38.15" customHeight="1">
      <c r="A32" s="1282" t="s">
        <v>947</v>
      </c>
      <c r="B32" s="1282"/>
      <c r="C32" s="1282"/>
      <c r="D32" s="1282"/>
      <c r="E32" s="1282"/>
      <c r="F32" s="1282"/>
      <c r="G32" s="1282"/>
      <c r="H32" s="1282"/>
      <c r="I32" s="1282"/>
      <c r="J32" s="1282"/>
      <c r="K32" s="1282"/>
      <c r="L32" s="1282"/>
    </row>
    <row r="33" spans="1:12" s="780" customFormat="1" ht="14.5" customHeight="1">
      <c r="A33" s="1283" t="s">
        <v>559</v>
      </c>
      <c r="B33" s="1283"/>
      <c r="C33" s="1283"/>
      <c r="D33" s="1283"/>
      <c r="E33" s="1283"/>
      <c r="F33" s="1283"/>
      <c r="G33" s="1283"/>
      <c r="H33" s="1283"/>
      <c r="I33" s="1283"/>
      <c r="J33" s="1283"/>
      <c r="K33" s="1283"/>
      <c r="L33" s="1283"/>
    </row>
    <row r="34" spans="1:12" s="780" customFormat="1" ht="14.5" customHeight="1">
      <c r="A34" s="1284" t="s">
        <v>560</v>
      </c>
      <c r="B34" s="1284"/>
      <c r="C34" s="1284"/>
      <c r="D34" s="1284"/>
      <c r="E34" s="1284"/>
      <c r="F34" s="1284"/>
      <c r="G34" s="1284"/>
      <c r="H34" s="1284"/>
      <c r="I34" s="1284"/>
      <c r="J34" s="1284"/>
      <c r="K34" s="1284"/>
      <c r="L34" s="1284"/>
    </row>
    <row r="35" spans="1:12" s="780" customFormat="1" ht="27.75" customHeight="1">
      <c r="A35" s="1116" t="s">
        <v>717</v>
      </c>
      <c r="B35" s="1116"/>
      <c r="C35" s="1116"/>
      <c r="D35" s="1116"/>
      <c r="E35" s="1116"/>
      <c r="F35" s="1116"/>
      <c r="G35" s="1116"/>
      <c r="H35" s="1116"/>
      <c r="I35" s="1116"/>
      <c r="J35" s="1116"/>
      <c r="K35" s="1116"/>
      <c r="L35" s="1116"/>
    </row>
    <row r="36" spans="1:12" ht="14.5" customHeight="1">
      <c r="A36" s="355"/>
      <c r="D36" s="786"/>
      <c r="F36" s="786"/>
      <c r="H36" s="786"/>
      <c r="J36" s="786"/>
      <c r="L36" s="786"/>
    </row>
    <row r="37" spans="1:12" s="780" customFormat="1" ht="25" customHeight="1">
      <c r="A37" s="1120">
        <v>2023</v>
      </c>
      <c r="B37" s="1120"/>
      <c r="C37" s="1120"/>
      <c r="D37" s="1120"/>
      <c r="E37" s="1120"/>
      <c r="F37" s="1120"/>
      <c r="G37" s="1120"/>
      <c r="H37" s="1120"/>
      <c r="I37" s="1120"/>
      <c r="J37" s="1120"/>
      <c r="K37" s="1120"/>
      <c r="L37" s="1120"/>
    </row>
    <row r="38" spans="1:12" s="780" customFormat="1" ht="14.5" customHeight="1">
      <c r="A38" s="764"/>
      <c r="D38" s="787"/>
      <c r="F38" s="787"/>
      <c r="H38" s="787"/>
      <c r="J38" s="787"/>
      <c r="L38" s="787"/>
    </row>
    <row r="39" spans="1:12" s="780" customFormat="1" ht="14.5" customHeight="1">
      <c r="A39" s="1189" t="s">
        <v>780</v>
      </c>
      <c r="B39" s="1189"/>
      <c r="C39" s="1189"/>
      <c r="D39" s="1189"/>
      <c r="E39" s="1189"/>
      <c r="F39" s="1189"/>
      <c r="G39" s="1189"/>
      <c r="H39" s="1189"/>
      <c r="I39" s="1189"/>
      <c r="J39" s="1189"/>
      <c r="K39" s="1189"/>
      <c r="L39" s="1189"/>
    </row>
    <row r="40" spans="1:12" s="780" customFormat="1" ht="14.5" customHeight="1">
      <c r="A40" s="1190" t="s">
        <v>273</v>
      </c>
      <c r="B40" s="1280" t="s">
        <v>274</v>
      </c>
      <c r="C40" s="1174" t="s">
        <v>276</v>
      </c>
      <c r="D40" s="1220"/>
      <c r="E40" s="1220"/>
      <c r="F40" s="1220"/>
      <c r="G40" s="1220"/>
      <c r="H40" s="1220"/>
      <c r="I40" s="1220"/>
      <c r="J40" s="1220"/>
      <c r="K40" s="1220"/>
      <c r="L40" s="1221"/>
    </row>
    <row r="41" spans="1:12" s="780" customFormat="1" ht="45.75" customHeight="1">
      <c r="A41" s="1191"/>
      <c r="B41" s="1128"/>
      <c r="C41" s="1184" t="s">
        <v>553</v>
      </c>
      <c r="D41" s="1185"/>
      <c r="E41" s="1184" t="s">
        <v>554</v>
      </c>
      <c r="F41" s="1185"/>
      <c r="G41" s="1184" t="s">
        <v>555</v>
      </c>
      <c r="H41" s="1185"/>
      <c r="I41" s="1184" t="s">
        <v>556</v>
      </c>
      <c r="J41" s="1185"/>
      <c r="K41" s="1184" t="s">
        <v>557</v>
      </c>
      <c r="L41" s="1207"/>
    </row>
    <row r="42" spans="1:12" s="780" customFormat="1" ht="14.5" customHeight="1" thickBot="1">
      <c r="A42" s="1192"/>
      <c r="B42" s="887" t="s">
        <v>275</v>
      </c>
      <c r="C42" s="886" t="s">
        <v>275</v>
      </c>
      <c r="D42" s="564" t="s">
        <v>279</v>
      </c>
      <c r="E42" s="753" t="s">
        <v>275</v>
      </c>
      <c r="F42" s="581" t="s">
        <v>279</v>
      </c>
      <c r="G42" s="753" t="s">
        <v>275</v>
      </c>
      <c r="H42" s="581" t="s">
        <v>279</v>
      </c>
      <c r="I42" s="753" t="s">
        <v>275</v>
      </c>
      <c r="J42" s="581" t="s">
        <v>279</v>
      </c>
      <c r="K42" s="750" t="s">
        <v>275</v>
      </c>
      <c r="L42" s="606" t="s">
        <v>279</v>
      </c>
    </row>
    <row r="43" spans="1:12" s="780" customFormat="1" ht="14.5" customHeight="1">
      <c r="A43" s="158" t="s">
        <v>64</v>
      </c>
      <c r="B43" s="566">
        <v>9809</v>
      </c>
      <c r="C43" s="49">
        <v>2069</v>
      </c>
      <c r="D43" s="620">
        <v>21.092873891324292</v>
      </c>
      <c r="E43" s="49">
        <v>2241</v>
      </c>
      <c r="F43" s="620">
        <v>22.846365582628199</v>
      </c>
      <c r="G43" s="49">
        <v>2476</v>
      </c>
      <c r="H43" s="620">
        <v>25.242124579467834</v>
      </c>
      <c r="I43" s="49">
        <v>570</v>
      </c>
      <c r="J43" s="620">
        <v>5.8109899072280555</v>
      </c>
      <c r="K43" s="49">
        <v>2453</v>
      </c>
      <c r="L43" s="61">
        <v>25.007646039351616</v>
      </c>
    </row>
    <row r="44" spans="1:12" s="780" customFormat="1" ht="14.5" customHeight="1">
      <c r="A44" s="159" t="s">
        <v>65</v>
      </c>
      <c r="B44" s="567">
        <v>10233</v>
      </c>
      <c r="C44" s="166">
        <v>226</v>
      </c>
      <c r="D44" s="621">
        <v>2.208540994820678</v>
      </c>
      <c r="E44" s="166">
        <v>4866</v>
      </c>
      <c r="F44" s="621">
        <v>47.552037525652302</v>
      </c>
      <c r="G44" s="166">
        <v>2803</v>
      </c>
      <c r="H44" s="621">
        <v>27.391771718948497</v>
      </c>
      <c r="I44" s="166">
        <v>1351</v>
      </c>
      <c r="J44" s="621">
        <v>13.202384442489985</v>
      </c>
      <c r="K44" s="166">
        <v>987</v>
      </c>
      <c r="L44" s="62">
        <v>9.645265318088537</v>
      </c>
    </row>
    <row r="45" spans="1:12" s="780" customFormat="1" ht="14.5" customHeight="1">
      <c r="A45" s="160" t="s">
        <v>66</v>
      </c>
      <c r="B45" s="568">
        <v>2832</v>
      </c>
      <c r="C45" s="167">
        <v>908</v>
      </c>
      <c r="D45" s="622">
        <v>32.06214689265537</v>
      </c>
      <c r="E45" s="167">
        <v>256</v>
      </c>
      <c r="F45" s="622">
        <v>9.0395480225988702</v>
      </c>
      <c r="G45" s="167">
        <v>869</v>
      </c>
      <c r="H45" s="622">
        <v>30.685028248587571</v>
      </c>
      <c r="I45" s="167">
        <v>173</v>
      </c>
      <c r="J45" s="622">
        <v>6.1087570621468927</v>
      </c>
      <c r="K45" s="167">
        <v>626</v>
      </c>
      <c r="L45" s="63">
        <v>22.104519774011301</v>
      </c>
    </row>
    <row r="46" spans="1:12" s="780" customFormat="1" ht="14.5" customHeight="1">
      <c r="A46" s="159" t="s">
        <v>67</v>
      </c>
      <c r="B46" s="567">
        <v>2035</v>
      </c>
      <c r="C46" s="166">
        <v>1137</v>
      </c>
      <c r="D46" s="621">
        <v>55.872235872235876</v>
      </c>
      <c r="E46" s="166">
        <v>55</v>
      </c>
      <c r="F46" s="621">
        <v>2.7027027027027026</v>
      </c>
      <c r="G46" s="166">
        <v>503</v>
      </c>
      <c r="H46" s="621">
        <v>24.717444717444717</v>
      </c>
      <c r="I46" s="166">
        <v>209</v>
      </c>
      <c r="J46" s="621">
        <v>10.27027027027027</v>
      </c>
      <c r="K46" s="166">
        <v>131</v>
      </c>
      <c r="L46" s="826">
        <v>6.437346437346438</v>
      </c>
    </row>
    <row r="47" spans="1:12" s="780" customFormat="1" ht="14.5" customHeight="1">
      <c r="A47" s="160" t="s">
        <v>68</v>
      </c>
      <c r="B47" s="568">
        <v>484</v>
      </c>
      <c r="C47" s="167">
        <v>60</v>
      </c>
      <c r="D47" s="622">
        <v>12.396694214876034</v>
      </c>
      <c r="E47" s="167">
        <v>106</v>
      </c>
      <c r="F47" s="622">
        <v>21.900826446280991</v>
      </c>
      <c r="G47" s="167">
        <v>178</v>
      </c>
      <c r="H47" s="622">
        <v>36.776859504132233</v>
      </c>
      <c r="I47" s="167">
        <v>28</v>
      </c>
      <c r="J47" s="622">
        <v>5.785123966942149</v>
      </c>
      <c r="K47" s="167">
        <v>112</v>
      </c>
      <c r="L47" s="63">
        <v>23.140495867768596</v>
      </c>
    </row>
    <row r="48" spans="1:12" s="780" customFormat="1" ht="14.5" customHeight="1">
      <c r="A48" s="159" t="s">
        <v>69</v>
      </c>
      <c r="B48" s="567">
        <v>1176</v>
      </c>
      <c r="C48" s="166">
        <v>62</v>
      </c>
      <c r="D48" s="621">
        <v>5.2721088435374153</v>
      </c>
      <c r="E48" s="166">
        <v>209</v>
      </c>
      <c r="F48" s="621">
        <v>17.772108843537417</v>
      </c>
      <c r="G48" s="166">
        <v>577</v>
      </c>
      <c r="H48" s="621">
        <v>49.064625850340136</v>
      </c>
      <c r="I48" s="166">
        <v>92</v>
      </c>
      <c r="J48" s="621">
        <v>7.8231292517006805</v>
      </c>
      <c r="K48" s="166">
        <v>236</v>
      </c>
      <c r="L48" s="62">
        <v>20.068027210884352</v>
      </c>
    </row>
    <row r="49" spans="1:12" s="780" customFormat="1" ht="14.5" customHeight="1">
      <c r="A49" s="160" t="s">
        <v>70</v>
      </c>
      <c r="B49" s="568">
        <v>4474</v>
      </c>
      <c r="C49" s="167">
        <v>899</v>
      </c>
      <c r="D49" s="622">
        <v>20.093875726419309</v>
      </c>
      <c r="E49" s="167">
        <v>392</v>
      </c>
      <c r="F49" s="622">
        <v>8.7617344658024141</v>
      </c>
      <c r="G49" s="167">
        <v>2057</v>
      </c>
      <c r="H49" s="622">
        <v>45.976754582029507</v>
      </c>
      <c r="I49" s="167">
        <v>248</v>
      </c>
      <c r="J49" s="622">
        <v>5.5431381314260166</v>
      </c>
      <c r="K49" s="167">
        <v>878</v>
      </c>
      <c r="L49" s="63">
        <v>19.624497094322756</v>
      </c>
    </row>
    <row r="50" spans="1:12" s="780" customFormat="1" ht="14.5" customHeight="1">
      <c r="A50" s="159" t="s">
        <v>71</v>
      </c>
      <c r="B50" s="567">
        <v>1139</v>
      </c>
      <c r="C50" s="166">
        <v>332</v>
      </c>
      <c r="D50" s="621">
        <v>29.148375768217733</v>
      </c>
      <c r="E50" s="166">
        <v>100</v>
      </c>
      <c r="F50" s="621">
        <v>8.7796312554872689</v>
      </c>
      <c r="G50" s="166">
        <v>408</v>
      </c>
      <c r="H50" s="621">
        <v>35.820895522388057</v>
      </c>
      <c r="I50" s="166">
        <v>253</v>
      </c>
      <c r="J50" s="621">
        <v>22.21246707638279</v>
      </c>
      <c r="K50" s="166">
        <v>46</v>
      </c>
      <c r="L50" s="62">
        <v>4.0386303775241439</v>
      </c>
    </row>
    <row r="51" spans="1:12" s="780" customFormat="1" ht="14.5" customHeight="1">
      <c r="A51" s="160" t="s">
        <v>72</v>
      </c>
      <c r="B51" s="568">
        <v>5944</v>
      </c>
      <c r="C51" s="167">
        <v>489</v>
      </c>
      <c r="D51" s="622">
        <v>8.2267833109017499</v>
      </c>
      <c r="E51" s="167">
        <v>2032</v>
      </c>
      <c r="F51" s="622">
        <v>34.185733512786001</v>
      </c>
      <c r="G51" s="167">
        <v>1529</v>
      </c>
      <c r="H51" s="622">
        <v>25.723418573351282</v>
      </c>
      <c r="I51" s="167">
        <v>1263</v>
      </c>
      <c r="J51" s="622">
        <v>21.248317631224765</v>
      </c>
      <c r="K51" s="167">
        <v>631</v>
      </c>
      <c r="L51" s="63">
        <v>10.615746971736204</v>
      </c>
    </row>
    <row r="52" spans="1:12" s="780" customFormat="1" ht="14.5" customHeight="1">
      <c r="A52" s="159" t="s">
        <v>73</v>
      </c>
      <c r="B52" s="567">
        <v>10722</v>
      </c>
      <c r="C52" s="166">
        <v>1515</v>
      </c>
      <c r="D52" s="621">
        <v>14.12982652490207</v>
      </c>
      <c r="E52" s="166">
        <v>2740</v>
      </c>
      <c r="F52" s="621">
        <v>25.554933781011009</v>
      </c>
      <c r="G52" s="166">
        <v>3864</v>
      </c>
      <c r="H52" s="621">
        <v>36.03805260212647</v>
      </c>
      <c r="I52" s="166">
        <v>1653</v>
      </c>
      <c r="J52" s="621">
        <v>15.416899832120873</v>
      </c>
      <c r="K52" s="166">
        <v>950</v>
      </c>
      <c r="L52" s="62">
        <v>8.8602872598395823</v>
      </c>
    </row>
    <row r="53" spans="1:12" s="780" customFormat="1" ht="14.5" customHeight="1">
      <c r="A53" s="160" t="s">
        <v>74</v>
      </c>
      <c r="B53" s="568">
        <v>2614</v>
      </c>
      <c r="C53" s="167">
        <v>571</v>
      </c>
      <c r="D53" s="622">
        <v>21.84391736801836</v>
      </c>
      <c r="E53" s="167">
        <v>542</v>
      </c>
      <c r="F53" s="622">
        <v>20.734506503442997</v>
      </c>
      <c r="G53" s="167">
        <v>924</v>
      </c>
      <c r="H53" s="622">
        <v>35.348125478194333</v>
      </c>
      <c r="I53" s="167">
        <v>243</v>
      </c>
      <c r="J53" s="622">
        <v>9.2960979342004588</v>
      </c>
      <c r="K53" s="167">
        <v>334</v>
      </c>
      <c r="L53" s="63">
        <v>12.777352716143842</v>
      </c>
    </row>
    <row r="54" spans="1:12" s="780" customFormat="1" ht="14.5" customHeight="1">
      <c r="A54" s="159" t="s">
        <v>75</v>
      </c>
      <c r="B54" s="567">
        <v>495</v>
      </c>
      <c r="C54" s="166">
        <v>38</v>
      </c>
      <c r="D54" s="621">
        <v>7.6767676767676765</v>
      </c>
      <c r="E54" s="166">
        <v>231</v>
      </c>
      <c r="F54" s="621">
        <v>46.666666666666664</v>
      </c>
      <c r="G54" s="166">
        <v>200</v>
      </c>
      <c r="H54" s="621">
        <v>40.404040404040401</v>
      </c>
      <c r="I54" s="166">
        <v>14</v>
      </c>
      <c r="J54" s="621">
        <v>2.8282828282828283</v>
      </c>
      <c r="K54" s="166">
        <v>12</v>
      </c>
      <c r="L54" s="62">
        <v>2.4242424242424243</v>
      </c>
    </row>
    <row r="55" spans="1:12" s="780" customFormat="1" ht="14.5" customHeight="1">
      <c r="A55" s="160" t="s">
        <v>76</v>
      </c>
      <c r="B55" s="568">
        <v>3067</v>
      </c>
      <c r="C55" s="167">
        <v>533</v>
      </c>
      <c r="D55" s="622">
        <v>17.378545810238016</v>
      </c>
      <c r="E55" s="167">
        <v>73</v>
      </c>
      <c r="F55" s="622">
        <v>2.3801760678187156</v>
      </c>
      <c r="G55" s="167">
        <v>2214</v>
      </c>
      <c r="H55" s="622">
        <v>72.187805673296381</v>
      </c>
      <c r="I55" s="167">
        <v>161</v>
      </c>
      <c r="J55" s="622">
        <v>5.2494294098467558</v>
      </c>
      <c r="K55" s="167">
        <v>86</v>
      </c>
      <c r="L55" s="63">
        <v>2.8040430388001303</v>
      </c>
    </row>
    <row r="56" spans="1:12" s="780" customFormat="1" ht="14.5" customHeight="1">
      <c r="A56" s="159" t="s">
        <v>77</v>
      </c>
      <c r="B56" s="567">
        <v>1816</v>
      </c>
      <c r="C56" s="166">
        <v>664</v>
      </c>
      <c r="D56" s="621">
        <v>36.563876651982383</v>
      </c>
      <c r="E56" s="166">
        <v>207</v>
      </c>
      <c r="F56" s="621">
        <v>11.398678414096915</v>
      </c>
      <c r="G56" s="166">
        <v>583</v>
      </c>
      <c r="H56" s="621">
        <v>32.103524229074893</v>
      </c>
      <c r="I56" s="166">
        <v>284</v>
      </c>
      <c r="J56" s="621">
        <v>15.638766519823788</v>
      </c>
      <c r="K56" s="166">
        <v>78</v>
      </c>
      <c r="L56" s="62">
        <v>4.2951541850220263</v>
      </c>
    </row>
    <row r="57" spans="1:12" s="780" customFormat="1" ht="14.5" customHeight="1">
      <c r="A57" s="160" t="s">
        <v>78</v>
      </c>
      <c r="B57" s="568">
        <v>1858</v>
      </c>
      <c r="C57" s="167">
        <v>117</v>
      </c>
      <c r="D57" s="622">
        <v>6.2970936490850375</v>
      </c>
      <c r="E57" s="167">
        <v>637</v>
      </c>
      <c r="F57" s="622">
        <v>34.284176533907427</v>
      </c>
      <c r="G57" s="167">
        <v>544</v>
      </c>
      <c r="H57" s="622">
        <v>29.278794402583426</v>
      </c>
      <c r="I57" s="167">
        <v>336</v>
      </c>
      <c r="J57" s="622">
        <v>18.083961248654468</v>
      </c>
      <c r="K57" s="167">
        <v>224</v>
      </c>
      <c r="L57" s="63">
        <v>12.055974165769644</v>
      </c>
    </row>
    <row r="58" spans="1:12" s="780" customFormat="1" ht="14.5" customHeight="1" thickBot="1">
      <c r="A58" s="159" t="s">
        <v>79</v>
      </c>
      <c r="B58" s="569">
        <v>1347</v>
      </c>
      <c r="C58" s="51">
        <v>299</v>
      </c>
      <c r="D58" s="621">
        <v>22.197475872308832</v>
      </c>
      <c r="E58" s="51">
        <v>32</v>
      </c>
      <c r="F58" s="621">
        <v>2.3756495916852263</v>
      </c>
      <c r="G58" s="51">
        <v>728</v>
      </c>
      <c r="H58" s="621">
        <v>54.046028210838905</v>
      </c>
      <c r="I58" s="51">
        <v>268</v>
      </c>
      <c r="J58" s="621">
        <v>19.896065330363772</v>
      </c>
      <c r="K58" s="51">
        <v>20</v>
      </c>
      <c r="L58" s="62">
        <v>1.4847809948032664</v>
      </c>
    </row>
    <row r="59" spans="1:12" s="780" customFormat="1" ht="14.5" customHeight="1">
      <c r="A59" s="161" t="s">
        <v>80</v>
      </c>
      <c r="B59" s="570">
        <v>47809</v>
      </c>
      <c r="C59" s="48">
        <v>6046</v>
      </c>
      <c r="D59" s="623">
        <v>12.646154489740425</v>
      </c>
      <c r="E59" s="48">
        <v>13996</v>
      </c>
      <c r="F59" s="623">
        <v>29.274822732121571</v>
      </c>
      <c r="G59" s="48">
        <v>15152</v>
      </c>
      <c r="H59" s="623">
        <v>31.692777510510574</v>
      </c>
      <c r="I59" s="48">
        <v>5798</v>
      </c>
      <c r="J59" s="623">
        <v>12.127423706833442</v>
      </c>
      <c r="K59" s="48">
        <v>6817</v>
      </c>
      <c r="L59" s="64">
        <v>14.258821560793994</v>
      </c>
    </row>
    <row r="60" spans="1:12" s="780" customFormat="1" ht="14.5" customHeight="1">
      <c r="A60" s="162" t="s">
        <v>81</v>
      </c>
      <c r="B60" s="571">
        <v>12236</v>
      </c>
      <c r="C60" s="163">
        <v>3873</v>
      </c>
      <c r="D60" s="624">
        <v>31.652500817260542</v>
      </c>
      <c r="E60" s="163">
        <v>723</v>
      </c>
      <c r="F60" s="624">
        <v>5.9087937234390324</v>
      </c>
      <c r="G60" s="163">
        <v>5305</v>
      </c>
      <c r="H60" s="624">
        <v>43.35567178816607</v>
      </c>
      <c r="I60" s="163">
        <v>1348</v>
      </c>
      <c r="J60" s="624">
        <v>11.016672115070286</v>
      </c>
      <c r="K60" s="163">
        <v>987</v>
      </c>
      <c r="L60" s="65">
        <v>8.0663615560640736</v>
      </c>
    </row>
    <row r="61" spans="1:12" s="780" customFormat="1" ht="14.5" customHeight="1">
      <c r="A61" s="164" t="s">
        <v>82</v>
      </c>
      <c r="B61" s="572">
        <v>60045</v>
      </c>
      <c r="C61" s="165">
        <v>9919</v>
      </c>
      <c r="D61" s="625">
        <v>16.519277208760098</v>
      </c>
      <c r="E61" s="165">
        <v>14719</v>
      </c>
      <c r="F61" s="625">
        <v>24.513281705387627</v>
      </c>
      <c r="G61" s="165">
        <v>20457</v>
      </c>
      <c r="H61" s="625">
        <v>34.069447914064448</v>
      </c>
      <c r="I61" s="165">
        <v>7146</v>
      </c>
      <c r="J61" s="625">
        <v>11.901074194354235</v>
      </c>
      <c r="K61" s="165">
        <v>7804</v>
      </c>
      <c r="L61" s="303">
        <v>12.996918977433591</v>
      </c>
    </row>
    <row r="62" spans="1:12" s="780" customFormat="1" ht="14.5" customHeight="1">
      <c r="A62" s="1285" t="s">
        <v>948</v>
      </c>
      <c r="B62" s="1285"/>
      <c r="C62" s="1285"/>
      <c r="D62" s="1285"/>
      <c r="E62" s="1285"/>
      <c r="F62" s="1285"/>
      <c r="G62" s="1285"/>
      <c r="H62" s="1285"/>
      <c r="I62" s="1285"/>
      <c r="J62" s="1285"/>
      <c r="K62" s="1285"/>
      <c r="L62" s="1285"/>
    </row>
    <row r="63" spans="1:12" s="780" customFormat="1" ht="14.5" customHeight="1">
      <c r="A63" s="1282" t="s">
        <v>946</v>
      </c>
      <c r="B63" s="1282"/>
      <c r="C63" s="1282"/>
      <c r="D63" s="1282"/>
      <c r="E63" s="1282"/>
      <c r="F63" s="1282"/>
      <c r="G63" s="1282"/>
      <c r="H63" s="1282"/>
      <c r="I63" s="1282"/>
      <c r="J63" s="1282"/>
      <c r="K63" s="1282"/>
      <c r="L63" s="1282"/>
    </row>
    <row r="64" spans="1:12" s="780" customFormat="1" ht="21.65" customHeight="1">
      <c r="A64" s="1282" t="s">
        <v>945</v>
      </c>
      <c r="B64" s="1282"/>
      <c r="C64" s="1282"/>
      <c r="D64" s="1282"/>
      <c r="E64" s="1282"/>
      <c r="F64" s="1282"/>
      <c r="G64" s="1282"/>
      <c r="H64" s="1282"/>
      <c r="I64" s="1282"/>
      <c r="J64" s="1282"/>
      <c r="K64" s="1282"/>
      <c r="L64" s="1282"/>
    </row>
    <row r="65" spans="1:12" s="780" customFormat="1" ht="25.5" customHeight="1">
      <c r="A65" s="1282" t="s">
        <v>944</v>
      </c>
      <c r="B65" s="1282"/>
      <c r="C65" s="1282"/>
      <c r="D65" s="1282"/>
      <c r="E65" s="1282"/>
      <c r="F65" s="1282"/>
      <c r="G65" s="1282"/>
      <c r="H65" s="1282"/>
      <c r="I65" s="1282"/>
      <c r="J65" s="1282"/>
      <c r="K65" s="1282"/>
      <c r="L65" s="1282"/>
    </row>
    <row r="66" spans="1:12" s="780" customFormat="1" ht="36" customHeight="1">
      <c r="A66" s="1282" t="s">
        <v>570</v>
      </c>
      <c r="B66" s="1282"/>
      <c r="C66" s="1282"/>
      <c r="D66" s="1282"/>
      <c r="E66" s="1282"/>
      <c r="F66" s="1282"/>
      <c r="G66" s="1282"/>
      <c r="H66" s="1282"/>
      <c r="I66" s="1282"/>
      <c r="J66" s="1282"/>
      <c r="K66" s="1282"/>
      <c r="L66" s="1282"/>
    </row>
    <row r="67" spans="1:12" s="780" customFormat="1" ht="14.5" customHeight="1">
      <c r="A67" s="1283" t="s">
        <v>559</v>
      </c>
      <c r="B67" s="1283"/>
      <c r="C67" s="1283"/>
      <c r="D67" s="1283"/>
      <c r="E67" s="1283"/>
      <c r="F67" s="1283"/>
      <c r="G67" s="1283"/>
      <c r="H67" s="1283"/>
      <c r="I67" s="1283"/>
      <c r="J67" s="1283"/>
      <c r="K67" s="1283"/>
      <c r="L67" s="1283"/>
    </row>
    <row r="68" spans="1:12" s="780" customFormat="1" ht="14.5" customHeight="1">
      <c r="A68" s="1284" t="s">
        <v>560</v>
      </c>
      <c r="B68" s="1284"/>
      <c r="C68" s="1284"/>
      <c r="D68" s="1284"/>
      <c r="E68" s="1284"/>
      <c r="F68" s="1284"/>
      <c r="G68" s="1284"/>
      <c r="H68" s="1284"/>
      <c r="I68" s="1284"/>
      <c r="J68" s="1284"/>
      <c r="K68" s="1284"/>
      <c r="L68" s="1284"/>
    </row>
    <row r="69" spans="1:12" s="780" customFormat="1" ht="27" customHeight="1">
      <c r="A69" s="1116" t="s">
        <v>718</v>
      </c>
      <c r="B69" s="1116"/>
      <c r="C69" s="1116"/>
      <c r="D69" s="1116"/>
      <c r="E69" s="1116"/>
      <c r="F69" s="1116"/>
      <c r="G69" s="1116"/>
      <c r="H69" s="1116"/>
      <c r="I69" s="1116"/>
      <c r="J69" s="1116"/>
      <c r="K69" s="1116"/>
      <c r="L69" s="1116"/>
    </row>
    <row r="70" spans="1:12" ht="22.5" customHeight="1"/>
    <row r="71" spans="1:12" ht="25" customHeight="1">
      <c r="A71" s="1120">
        <v>2022</v>
      </c>
      <c r="B71" s="1120"/>
      <c r="C71" s="1120"/>
      <c r="D71" s="1120"/>
      <c r="E71" s="1120"/>
      <c r="F71" s="1120"/>
      <c r="G71" s="1120"/>
      <c r="H71" s="1120"/>
      <c r="I71" s="1120"/>
      <c r="J71" s="1120"/>
      <c r="K71" s="1120"/>
      <c r="L71" s="1120"/>
    </row>
    <row r="73" spans="1:12" ht="14.5" customHeight="1">
      <c r="A73" s="1189" t="s">
        <v>834</v>
      </c>
      <c r="B73" s="1189"/>
      <c r="C73" s="1189"/>
      <c r="D73" s="1189"/>
      <c r="E73" s="1189"/>
      <c r="F73" s="1189"/>
      <c r="G73" s="1189"/>
      <c r="H73" s="1189"/>
      <c r="I73" s="1189"/>
      <c r="J73" s="1189"/>
      <c r="K73" s="1189"/>
      <c r="L73" s="1189"/>
    </row>
    <row r="74" spans="1:12" ht="14.5" customHeight="1">
      <c r="A74" s="1190" t="s">
        <v>273</v>
      </c>
      <c r="B74" s="1280" t="s">
        <v>274</v>
      </c>
      <c r="C74" s="1174" t="s">
        <v>276</v>
      </c>
      <c r="D74" s="1220"/>
      <c r="E74" s="1220"/>
      <c r="F74" s="1220"/>
      <c r="G74" s="1220"/>
      <c r="H74" s="1220"/>
      <c r="I74" s="1220"/>
      <c r="J74" s="1220"/>
      <c r="K74" s="1220"/>
      <c r="L74" s="1221"/>
    </row>
    <row r="75" spans="1:12" ht="48" customHeight="1">
      <c r="A75" s="1191"/>
      <c r="B75" s="1128"/>
      <c r="C75" s="1184" t="s">
        <v>553</v>
      </c>
      <c r="D75" s="1185"/>
      <c r="E75" s="1184" t="s">
        <v>554</v>
      </c>
      <c r="F75" s="1185"/>
      <c r="G75" s="1184" t="s">
        <v>555</v>
      </c>
      <c r="H75" s="1185"/>
      <c r="I75" s="1184" t="s">
        <v>556</v>
      </c>
      <c r="J75" s="1185"/>
      <c r="K75" s="1184" t="s">
        <v>557</v>
      </c>
      <c r="L75" s="1207"/>
    </row>
    <row r="76" spans="1:12" ht="14.5" customHeight="1" thickBot="1">
      <c r="A76" s="1192"/>
      <c r="B76" s="887" t="s">
        <v>275</v>
      </c>
      <c r="C76" s="886" t="s">
        <v>275</v>
      </c>
      <c r="D76" s="564" t="s">
        <v>279</v>
      </c>
      <c r="E76" s="753" t="s">
        <v>275</v>
      </c>
      <c r="F76" s="581" t="s">
        <v>279</v>
      </c>
      <c r="G76" s="753" t="s">
        <v>275</v>
      </c>
      <c r="H76" s="581" t="s">
        <v>279</v>
      </c>
      <c r="I76" s="753" t="s">
        <v>275</v>
      </c>
      <c r="J76" s="581" t="s">
        <v>279</v>
      </c>
      <c r="K76" s="750" t="s">
        <v>275</v>
      </c>
      <c r="L76" s="606" t="s">
        <v>279</v>
      </c>
    </row>
    <row r="77" spans="1:12" ht="14.5" customHeight="1">
      <c r="A77" s="158" t="s">
        <v>64</v>
      </c>
      <c r="B77" s="566">
        <v>9644</v>
      </c>
      <c r="C77" s="49">
        <v>2157</v>
      </c>
      <c r="D77" s="620">
        <v>22.366238075487349</v>
      </c>
      <c r="E77" s="49">
        <v>2253</v>
      </c>
      <c r="F77" s="620">
        <v>23.361675653255901</v>
      </c>
      <c r="G77" s="49">
        <v>2469</v>
      </c>
      <c r="H77" s="620">
        <v>25.601410203235169</v>
      </c>
      <c r="I77" s="49">
        <v>592</v>
      </c>
      <c r="J77" s="620">
        <v>6.1385317295727919</v>
      </c>
      <c r="K77" s="49">
        <v>2173</v>
      </c>
      <c r="L77" s="61">
        <v>22.532144338448777</v>
      </c>
    </row>
    <row r="78" spans="1:12" ht="14.5" customHeight="1">
      <c r="A78" s="159" t="s">
        <v>65</v>
      </c>
      <c r="B78" s="567">
        <v>10085</v>
      </c>
      <c r="C78" s="166">
        <v>242</v>
      </c>
      <c r="D78" s="621">
        <v>2.3996033713435798</v>
      </c>
      <c r="E78" s="166">
        <v>5002</v>
      </c>
      <c r="F78" s="621">
        <v>49.598413485374323</v>
      </c>
      <c r="G78" s="166">
        <v>2798</v>
      </c>
      <c r="H78" s="621">
        <v>27.744174516608826</v>
      </c>
      <c r="I78" s="166">
        <v>1210</v>
      </c>
      <c r="J78" s="621">
        <v>11.998016856717898</v>
      </c>
      <c r="K78" s="166">
        <v>833</v>
      </c>
      <c r="L78" s="62">
        <v>8.2597917699553793</v>
      </c>
    </row>
    <row r="79" spans="1:12" ht="14.5" customHeight="1">
      <c r="A79" s="160" t="s">
        <v>66</v>
      </c>
      <c r="B79" s="568">
        <v>2787</v>
      </c>
      <c r="C79" s="167">
        <v>889</v>
      </c>
      <c r="D79" s="622">
        <v>31.898098313598851</v>
      </c>
      <c r="E79" s="167">
        <v>264</v>
      </c>
      <c r="F79" s="622">
        <v>9.4725511302475773</v>
      </c>
      <c r="G79" s="167">
        <v>861</v>
      </c>
      <c r="H79" s="622">
        <v>30.893433799784713</v>
      </c>
      <c r="I79" s="167">
        <v>153</v>
      </c>
      <c r="J79" s="622">
        <v>5.4897739504843921</v>
      </c>
      <c r="K79" s="167">
        <v>620</v>
      </c>
      <c r="L79" s="63">
        <v>22.246142805884464</v>
      </c>
    </row>
    <row r="80" spans="1:12" ht="14.5" customHeight="1">
      <c r="A80" s="159" t="s">
        <v>67</v>
      </c>
      <c r="B80" s="567">
        <v>1993</v>
      </c>
      <c r="C80" s="166">
        <v>1176</v>
      </c>
      <c r="D80" s="621">
        <v>59.006522829904661</v>
      </c>
      <c r="E80" s="166">
        <v>57</v>
      </c>
      <c r="F80" s="621">
        <v>2.8600100351229303</v>
      </c>
      <c r="G80" s="166">
        <v>435</v>
      </c>
      <c r="H80" s="621">
        <v>21.826392373306572</v>
      </c>
      <c r="I80" s="166">
        <v>199</v>
      </c>
      <c r="J80" s="621">
        <v>9.9849473156046162</v>
      </c>
      <c r="K80" s="166">
        <v>126</v>
      </c>
      <c r="L80" s="826">
        <v>6.3221274460612138</v>
      </c>
    </row>
    <row r="81" spans="1:12" ht="14.5" customHeight="1">
      <c r="A81" s="160" t="s">
        <v>68</v>
      </c>
      <c r="B81" s="568">
        <v>477</v>
      </c>
      <c r="C81" s="167">
        <v>56</v>
      </c>
      <c r="D81" s="622">
        <v>11.740041928721174</v>
      </c>
      <c r="E81" s="167">
        <v>105</v>
      </c>
      <c r="F81" s="622">
        <v>22.012578616352201</v>
      </c>
      <c r="G81" s="167">
        <v>185</v>
      </c>
      <c r="H81" s="622">
        <v>38.784067085953879</v>
      </c>
      <c r="I81" s="167">
        <v>28</v>
      </c>
      <c r="J81" s="622">
        <v>5.8700209643605872</v>
      </c>
      <c r="K81" s="167">
        <v>103</v>
      </c>
      <c r="L81" s="63">
        <v>21.59329140461216</v>
      </c>
    </row>
    <row r="82" spans="1:12" ht="14.5" customHeight="1">
      <c r="A82" s="159" t="s">
        <v>69</v>
      </c>
      <c r="B82" s="567">
        <v>1165</v>
      </c>
      <c r="C82" s="166">
        <v>64</v>
      </c>
      <c r="D82" s="621">
        <v>5.4935622317596566</v>
      </c>
      <c r="E82" s="166">
        <v>169</v>
      </c>
      <c r="F82" s="621">
        <v>14.506437768240342</v>
      </c>
      <c r="G82" s="166">
        <v>612</v>
      </c>
      <c r="H82" s="621">
        <v>52.532188841201723</v>
      </c>
      <c r="I82" s="166">
        <v>82</v>
      </c>
      <c r="J82" s="621">
        <v>7.0386266094420602</v>
      </c>
      <c r="K82" s="166">
        <v>238</v>
      </c>
      <c r="L82" s="62">
        <v>20.429184549356222</v>
      </c>
    </row>
    <row r="83" spans="1:12" ht="14.5" customHeight="1">
      <c r="A83" s="160" t="s">
        <v>70</v>
      </c>
      <c r="B83" s="568">
        <v>4434</v>
      </c>
      <c r="C83" s="167">
        <v>972</v>
      </c>
      <c r="D83" s="622">
        <v>21.921515561569688</v>
      </c>
      <c r="E83" s="167">
        <v>408</v>
      </c>
      <c r="F83" s="622">
        <v>9.2016238159675225</v>
      </c>
      <c r="G83" s="167">
        <v>2007</v>
      </c>
      <c r="H83" s="622">
        <v>45.263870094722598</v>
      </c>
      <c r="I83" s="167">
        <v>246</v>
      </c>
      <c r="J83" s="622">
        <v>5.5480378890392421</v>
      </c>
      <c r="K83" s="167">
        <v>801</v>
      </c>
      <c r="L83" s="63">
        <v>18.064952638700948</v>
      </c>
    </row>
    <row r="84" spans="1:12" ht="14.5" customHeight="1">
      <c r="A84" s="159" t="s">
        <v>71</v>
      </c>
      <c r="B84" s="567">
        <v>1134</v>
      </c>
      <c r="C84" s="166">
        <v>334</v>
      </c>
      <c r="D84" s="621">
        <v>29.453262786596117</v>
      </c>
      <c r="E84" s="166">
        <v>113</v>
      </c>
      <c r="F84" s="621">
        <v>9.9647266313932974</v>
      </c>
      <c r="G84" s="166">
        <v>388</v>
      </c>
      <c r="H84" s="621">
        <v>34.215167548500879</v>
      </c>
      <c r="I84" s="166">
        <v>242</v>
      </c>
      <c r="J84" s="621">
        <v>21.340388007054674</v>
      </c>
      <c r="K84" s="166">
        <v>57</v>
      </c>
      <c r="L84" s="62">
        <v>5.0264550264550261</v>
      </c>
    </row>
    <row r="85" spans="1:12" ht="14.5" customHeight="1">
      <c r="A85" s="160" t="s">
        <v>72</v>
      </c>
      <c r="B85" s="568">
        <v>5802</v>
      </c>
      <c r="C85" s="167">
        <v>539</v>
      </c>
      <c r="D85" s="622">
        <v>9.2899000344708718</v>
      </c>
      <c r="E85" s="167">
        <v>2041</v>
      </c>
      <c r="F85" s="622">
        <v>35.177524991382278</v>
      </c>
      <c r="G85" s="167">
        <v>1454</v>
      </c>
      <c r="H85" s="622">
        <v>25.060324026197861</v>
      </c>
      <c r="I85" s="167">
        <v>1155</v>
      </c>
      <c r="J85" s="622">
        <v>19.906928645294723</v>
      </c>
      <c r="K85" s="167">
        <v>613</v>
      </c>
      <c r="L85" s="63">
        <v>10.565322302654257</v>
      </c>
    </row>
    <row r="86" spans="1:12" ht="14.5" customHeight="1">
      <c r="A86" s="159" t="s">
        <v>73</v>
      </c>
      <c r="B86" s="567">
        <v>10651</v>
      </c>
      <c r="C86" s="166">
        <v>1639</v>
      </c>
      <c r="D86" s="621">
        <v>15.388226457609614</v>
      </c>
      <c r="E86" s="166">
        <v>2763</v>
      </c>
      <c r="F86" s="621">
        <v>25.941226175945921</v>
      </c>
      <c r="G86" s="166">
        <v>3841</v>
      </c>
      <c r="H86" s="621">
        <v>36.062341564172378</v>
      </c>
      <c r="I86" s="166">
        <v>1565</v>
      </c>
      <c r="J86" s="621">
        <v>14.693456013519857</v>
      </c>
      <c r="K86" s="166">
        <v>843</v>
      </c>
      <c r="L86" s="62">
        <v>7.9147497887522302</v>
      </c>
    </row>
    <row r="87" spans="1:12" ht="14.5" customHeight="1">
      <c r="A87" s="160" t="s">
        <v>74</v>
      </c>
      <c r="B87" s="568">
        <v>2600</v>
      </c>
      <c r="C87" s="167">
        <v>626</v>
      </c>
      <c r="D87" s="622">
        <v>24.076923076923077</v>
      </c>
      <c r="E87" s="167">
        <v>559</v>
      </c>
      <c r="F87" s="622">
        <v>21.5</v>
      </c>
      <c r="G87" s="167">
        <v>914</v>
      </c>
      <c r="H87" s="622">
        <v>35.153846153846153</v>
      </c>
      <c r="I87" s="167">
        <v>247</v>
      </c>
      <c r="J87" s="622">
        <v>9.5</v>
      </c>
      <c r="K87" s="167">
        <v>254</v>
      </c>
      <c r="L87" s="63">
        <v>9.7692307692307683</v>
      </c>
    </row>
    <row r="88" spans="1:12" ht="14.5" customHeight="1">
      <c r="A88" s="159" t="s">
        <v>75</v>
      </c>
      <c r="B88" s="567">
        <v>490</v>
      </c>
      <c r="C88" s="166">
        <v>44</v>
      </c>
      <c r="D88" s="621">
        <v>8.9795918367346932</v>
      </c>
      <c r="E88" s="166">
        <v>227</v>
      </c>
      <c r="F88" s="621">
        <v>46.326530612244895</v>
      </c>
      <c r="G88" s="166">
        <v>192</v>
      </c>
      <c r="H88" s="621">
        <v>39.183673469387756</v>
      </c>
      <c r="I88" s="166">
        <v>14</v>
      </c>
      <c r="J88" s="621">
        <v>2.8571428571428572</v>
      </c>
      <c r="K88" s="166">
        <v>13</v>
      </c>
      <c r="L88" s="62">
        <v>2.6530612244897958</v>
      </c>
    </row>
    <row r="89" spans="1:12" ht="14.5" customHeight="1">
      <c r="A89" s="160" t="s">
        <v>76</v>
      </c>
      <c r="B89" s="568">
        <v>3072</v>
      </c>
      <c r="C89" s="167">
        <v>586</v>
      </c>
      <c r="D89" s="622">
        <v>19.075520833333336</v>
      </c>
      <c r="E89" s="167">
        <v>71</v>
      </c>
      <c r="F89" s="622">
        <v>2.311197916666667</v>
      </c>
      <c r="G89" s="167">
        <v>2147</v>
      </c>
      <c r="H89" s="622">
        <v>69.889322916666657</v>
      </c>
      <c r="I89" s="167">
        <v>178</v>
      </c>
      <c r="J89" s="622">
        <v>5.7942708333333339</v>
      </c>
      <c r="K89" s="167">
        <v>90</v>
      </c>
      <c r="L89" s="63">
        <v>2.9296875</v>
      </c>
    </row>
    <row r="90" spans="1:12" ht="14.5" customHeight="1">
      <c r="A90" s="159" t="s">
        <v>77</v>
      </c>
      <c r="B90" s="567">
        <v>1812</v>
      </c>
      <c r="C90" s="166">
        <v>671</v>
      </c>
      <c r="D90" s="621">
        <v>37.030905077262695</v>
      </c>
      <c r="E90" s="166">
        <v>203</v>
      </c>
      <c r="F90" s="621">
        <v>11.203090507726269</v>
      </c>
      <c r="G90" s="166">
        <v>580</v>
      </c>
      <c r="H90" s="621">
        <v>32.00883002207506</v>
      </c>
      <c r="I90" s="166">
        <v>275</v>
      </c>
      <c r="J90" s="621">
        <v>15.176600441501103</v>
      </c>
      <c r="K90" s="166">
        <v>83</v>
      </c>
      <c r="L90" s="62">
        <v>4.5805739514348787</v>
      </c>
    </row>
    <row r="91" spans="1:12" ht="14.5" customHeight="1">
      <c r="A91" s="160" t="s">
        <v>78</v>
      </c>
      <c r="B91" s="568">
        <v>1835</v>
      </c>
      <c r="C91" s="167">
        <v>113</v>
      </c>
      <c r="D91" s="622">
        <v>6.1580381471389645</v>
      </c>
      <c r="E91" s="167">
        <v>635</v>
      </c>
      <c r="F91" s="622">
        <v>34.604904632152589</v>
      </c>
      <c r="G91" s="167">
        <v>534</v>
      </c>
      <c r="H91" s="622">
        <v>29.100817438692101</v>
      </c>
      <c r="I91" s="167">
        <v>345</v>
      </c>
      <c r="J91" s="622">
        <v>18.801089918256132</v>
      </c>
      <c r="K91" s="167">
        <v>208</v>
      </c>
      <c r="L91" s="63">
        <v>11.335149863760217</v>
      </c>
    </row>
    <row r="92" spans="1:12" ht="14.5" customHeight="1" thickBot="1">
      <c r="A92" s="159" t="s">
        <v>79</v>
      </c>
      <c r="B92" s="569">
        <v>1342</v>
      </c>
      <c r="C92" s="51">
        <v>314</v>
      </c>
      <c r="D92" s="621">
        <v>23.397913561847989</v>
      </c>
      <c r="E92" s="51">
        <v>25</v>
      </c>
      <c r="F92" s="621">
        <v>1.8628912071535022</v>
      </c>
      <c r="G92" s="51">
        <v>700</v>
      </c>
      <c r="H92" s="621">
        <v>52.16095380029806</v>
      </c>
      <c r="I92" s="51">
        <v>279</v>
      </c>
      <c r="J92" s="621">
        <v>20.789865871833086</v>
      </c>
      <c r="K92" s="51">
        <v>24</v>
      </c>
      <c r="L92" s="62">
        <v>1.7883755588673622</v>
      </c>
    </row>
    <row r="93" spans="1:12" ht="14.5" customHeight="1">
      <c r="A93" s="161" t="s">
        <v>80</v>
      </c>
      <c r="B93" s="570">
        <v>47183</v>
      </c>
      <c r="C93" s="48">
        <v>6452</v>
      </c>
      <c r="D93" s="623">
        <v>13.674416633109383</v>
      </c>
      <c r="E93" s="48">
        <v>14162</v>
      </c>
      <c r="F93" s="623">
        <v>30.01504779263718</v>
      </c>
      <c r="G93" s="48">
        <v>15006</v>
      </c>
      <c r="H93" s="623">
        <v>31.803827649789117</v>
      </c>
      <c r="I93" s="48">
        <v>5484</v>
      </c>
      <c r="J93" s="623">
        <v>11.622830256660238</v>
      </c>
      <c r="K93" s="48">
        <v>6079</v>
      </c>
      <c r="L93" s="64">
        <v>12.883877667804081</v>
      </c>
    </row>
    <row r="94" spans="1:12" ht="14.5" customHeight="1">
      <c r="A94" s="162" t="s">
        <v>81</v>
      </c>
      <c r="B94" s="571">
        <v>12140</v>
      </c>
      <c r="C94" s="163">
        <v>3970</v>
      </c>
      <c r="D94" s="624">
        <v>32.701812191103791</v>
      </c>
      <c r="E94" s="163">
        <v>733</v>
      </c>
      <c r="F94" s="624">
        <v>6.0378912685337722</v>
      </c>
      <c r="G94" s="163">
        <v>5111</v>
      </c>
      <c r="H94" s="624">
        <v>42.100494233937397</v>
      </c>
      <c r="I94" s="163">
        <v>1326</v>
      </c>
      <c r="J94" s="624">
        <v>10.922570016474465</v>
      </c>
      <c r="K94" s="163">
        <v>1000</v>
      </c>
      <c r="L94" s="65">
        <v>8.2372322899505761</v>
      </c>
    </row>
    <row r="95" spans="1:12" ht="14.5" customHeight="1">
      <c r="A95" s="164" t="s">
        <v>82</v>
      </c>
      <c r="B95" s="572">
        <v>59323</v>
      </c>
      <c r="C95" s="165">
        <v>10422</v>
      </c>
      <c r="D95" s="625">
        <v>17.568228174569729</v>
      </c>
      <c r="E95" s="165">
        <v>14895</v>
      </c>
      <c r="F95" s="625">
        <v>25.108305379026685</v>
      </c>
      <c r="G95" s="165">
        <v>20117</v>
      </c>
      <c r="H95" s="625">
        <v>33.910962021475648</v>
      </c>
      <c r="I95" s="165">
        <v>6810</v>
      </c>
      <c r="J95" s="625">
        <v>11.479527333411998</v>
      </c>
      <c r="K95" s="165">
        <v>7079</v>
      </c>
      <c r="L95" s="303">
        <v>11.932977091515937</v>
      </c>
    </row>
    <row r="96" spans="1:12" ht="14.5" customHeight="1">
      <c r="A96" s="1285" t="s">
        <v>948</v>
      </c>
      <c r="B96" s="1285"/>
      <c r="C96" s="1285"/>
      <c r="D96" s="1285"/>
      <c r="E96" s="1285"/>
      <c r="F96" s="1285"/>
      <c r="G96" s="1285"/>
      <c r="H96" s="1285"/>
      <c r="I96" s="1285"/>
      <c r="J96" s="1285"/>
      <c r="K96" s="1285"/>
      <c r="L96" s="1285"/>
    </row>
    <row r="97" spans="1:13" ht="14.5" customHeight="1">
      <c r="A97" s="1282" t="s">
        <v>946</v>
      </c>
      <c r="B97" s="1282"/>
      <c r="C97" s="1282"/>
      <c r="D97" s="1282"/>
      <c r="E97" s="1282"/>
      <c r="F97" s="1282"/>
      <c r="G97" s="1282"/>
      <c r="H97" s="1282"/>
      <c r="I97" s="1282"/>
      <c r="J97" s="1282"/>
      <c r="K97" s="1282"/>
      <c r="L97" s="1282"/>
    </row>
    <row r="98" spans="1:13" ht="22" customHeight="1">
      <c r="A98" s="1282" t="s">
        <v>945</v>
      </c>
      <c r="B98" s="1282"/>
      <c r="C98" s="1282"/>
      <c r="D98" s="1282"/>
      <c r="E98" s="1282"/>
      <c r="F98" s="1282"/>
      <c r="G98" s="1282"/>
      <c r="H98" s="1282"/>
      <c r="I98" s="1282"/>
      <c r="J98" s="1282"/>
      <c r="K98" s="1282"/>
      <c r="L98" s="1282"/>
    </row>
    <row r="99" spans="1:13" ht="26.5" customHeight="1">
      <c r="A99" s="1282" t="s">
        <v>944</v>
      </c>
      <c r="B99" s="1282"/>
      <c r="C99" s="1282"/>
      <c r="D99" s="1282"/>
      <c r="E99" s="1282"/>
      <c r="F99" s="1282"/>
      <c r="G99" s="1282"/>
      <c r="H99" s="1282"/>
      <c r="I99" s="1282"/>
      <c r="J99" s="1282"/>
      <c r="K99" s="1282"/>
      <c r="L99" s="1282"/>
    </row>
    <row r="100" spans="1:13" ht="33.65" customHeight="1">
      <c r="A100" s="1282" t="s">
        <v>947</v>
      </c>
      <c r="B100" s="1282"/>
      <c r="C100" s="1282"/>
      <c r="D100" s="1282"/>
      <c r="E100" s="1282"/>
      <c r="F100" s="1282"/>
      <c r="G100" s="1282"/>
      <c r="H100" s="1282"/>
      <c r="I100" s="1282"/>
      <c r="J100" s="1282"/>
      <c r="K100" s="1282"/>
      <c r="L100" s="1282"/>
    </row>
    <row r="101" spans="1:13" ht="14.5" customHeight="1">
      <c r="A101" s="1283" t="s">
        <v>559</v>
      </c>
      <c r="B101" s="1283"/>
      <c r="C101" s="1283"/>
      <c r="D101" s="1283"/>
      <c r="E101" s="1283"/>
      <c r="F101" s="1283"/>
      <c r="G101" s="1283"/>
      <c r="H101" s="1283"/>
      <c r="I101" s="1283"/>
      <c r="J101" s="1283"/>
      <c r="K101" s="1283"/>
      <c r="L101" s="1283"/>
    </row>
    <row r="102" spans="1:13" ht="14.5" customHeight="1">
      <c r="A102" s="1284" t="s">
        <v>560</v>
      </c>
      <c r="B102" s="1284"/>
      <c r="C102" s="1284"/>
      <c r="D102" s="1284"/>
      <c r="E102" s="1284"/>
      <c r="F102" s="1284"/>
      <c r="G102" s="1284"/>
      <c r="H102" s="1284"/>
      <c r="I102" s="1284"/>
      <c r="J102" s="1284"/>
      <c r="K102" s="1284"/>
      <c r="L102" s="1284"/>
    </row>
    <row r="103" spans="1:13" ht="26.25" customHeight="1">
      <c r="A103" s="1119" t="s">
        <v>719</v>
      </c>
      <c r="B103" s="1119"/>
      <c r="C103" s="1119"/>
      <c r="D103" s="1119"/>
      <c r="E103" s="1119"/>
      <c r="F103" s="1119"/>
      <c r="G103" s="1119"/>
      <c r="H103" s="1119"/>
      <c r="I103" s="1119"/>
      <c r="J103" s="1119"/>
      <c r="K103" s="1119"/>
      <c r="L103" s="1119"/>
    </row>
    <row r="104" spans="1:13" ht="14.5" customHeight="1">
      <c r="D104" s="786"/>
      <c r="F104" s="786"/>
      <c r="H104" s="786"/>
      <c r="J104" s="786"/>
      <c r="L104" s="786"/>
    </row>
    <row r="105" spans="1:13" ht="25" customHeight="1">
      <c r="A105" s="1120">
        <v>2021</v>
      </c>
      <c r="B105" s="1120"/>
      <c r="C105" s="1120"/>
      <c r="D105" s="1120"/>
      <c r="E105" s="1120"/>
      <c r="F105" s="1120"/>
      <c r="G105" s="1120"/>
      <c r="H105" s="1120"/>
      <c r="I105" s="1120"/>
      <c r="J105" s="1120"/>
      <c r="K105" s="1120"/>
      <c r="L105" s="1120"/>
    </row>
    <row r="106" spans="1:13" ht="14.5" customHeight="1">
      <c r="A106" s="119"/>
      <c r="D106" s="786"/>
      <c r="F106" s="786"/>
      <c r="H106" s="786"/>
      <c r="J106" s="786"/>
      <c r="L106" s="786"/>
    </row>
    <row r="107" spans="1:13" ht="14.5" customHeight="1">
      <c r="A107" s="1189" t="s">
        <v>835</v>
      </c>
      <c r="B107" s="1189"/>
      <c r="C107" s="1189"/>
      <c r="D107" s="1189"/>
      <c r="E107" s="1189"/>
      <c r="F107" s="1189"/>
      <c r="G107" s="1189"/>
      <c r="H107" s="1189"/>
      <c r="I107" s="1189"/>
      <c r="J107" s="1189"/>
      <c r="K107" s="1189"/>
      <c r="L107" s="1189"/>
    </row>
    <row r="108" spans="1:13" ht="14.5" customHeight="1">
      <c r="A108" s="1190" t="s">
        <v>273</v>
      </c>
      <c r="B108" s="1286" t="s">
        <v>274</v>
      </c>
      <c r="C108" s="1174" t="s">
        <v>276</v>
      </c>
      <c r="D108" s="1220"/>
      <c r="E108" s="1220"/>
      <c r="F108" s="1220"/>
      <c r="G108" s="1220"/>
      <c r="H108" s="1220"/>
      <c r="I108" s="1220"/>
      <c r="J108" s="1220"/>
      <c r="K108" s="1220"/>
      <c r="L108" s="1221"/>
    </row>
    <row r="109" spans="1:13" ht="46.5" customHeight="1">
      <c r="A109" s="1191"/>
      <c r="B109" s="1128"/>
      <c r="C109" s="1184" t="s">
        <v>553</v>
      </c>
      <c r="D109" s="1185"/>
      <c r="E109" s="1184" t="s">
        <v>554</v>
      </c>
      <c r="F109" s="1185"/>
      <c r="G109" s="1184" t="s">
        <v>555</v>
      </c>
      <c r="H109" s="1185"/>
      <c r="I109" s="1184" t="s">
        <v>556</v>
      </c>
      <c r="J109" s="1185"/>
      <c r="K109" s="1184" t="s">
        <v>557</v>
      </c>
      <c r="L109" s="1207"/>
    </row>
    <row r="110" spans="1:13" ht="14.5" customHeight="1" thickBot="1">
      <c r="A110" s="1192"/>
      <c r="B110" s="887" t="s">
        <v>275</v>
      </c>
      <c r="C110" s="886" t="s">
        <v>275</v>
      </c>
      <c r="D110" s="564" t="s">
        <v>279</v>
      </c>
      <c r="E110" s="753" t="s">
        <v>275</v>
      </c>
      <c r="F110" s="581" t="s">
        <v>279</v>
      </c>
      <c r="G110" s="753" t="s">
        <v>275</v>
      </c>
      <c r="H110" s="581" t="s">
        <v>279</v>
      </c>
      <c r="I110" s="753" t="s">
        <v>275</v>
      </c>
      <c r="J110" s="581" t="s">
        <v>279</v>
      </c>
      <c r="K110" s="750" t="s">
        <v>275</v>
      </c>
      <c r="L110" s="606" t="s">
        <v>279</v>
      </c>
    </row>
    <row r="111" spans="1:13" ht="14.5" customHeight="1">
      <c r="A111" s="158" t="s">
        <v>64</v>
      </c>
      <c r="B111" s="566">
        <v>9482</v>
      </c>
      <c r="C111" s="49">
        <v>2182</v>
      </c>
      <c r="D111" s="620">
        <f>C111/B111*100</f>
        <v>23.012022780004219</v>
      </c>
      <c r="E111" s="49">
        <v>2339</v>
      </c>
      <c r="F111" s="620">
        <f>E111/B111*100</f>
        <v>24.667791605146594</v>
      </c>
      <c r="G111" s="49">
        <v>2364</v>
      </c>
      <c r="H111" s="620">
        <f>G111/B111*100</f>
        <v>24.931449061379457</v>
      </c>
      <c r="I111" s="49">
        <v>578</v>
      </c>
      <c r="J111" s="620">
        <f>I111/B111*100</f>
        <v>6.0957603881037752</v>
      </c>
      <c r="K111" s="49">
        <v>2019</v>
      </c>
      <c r="L111" s="61">
        <f>K111/B111*100</f>
        <v>21.292976165365957</v>
      </c>
      <c r="M111" s="789"/>
    </row>
    <row r="112" spans="1:13" ht="14.5" customHeight="1">
      <c r="A112" s="159" t="s">
        <v>65</v>
      </c>
      <c r="B112" s="567">
        <v>9850</v>
      </c>
      <c r="C112" s="166">
        <v>248</v>
      </c>
      <c r="D112" s="621">
        <f t="shared" ref="D112:D129" si="5">C112/B112*100</f>
        <v>2.5177664974619289</v>
      </c>
      <c r="E112" s="166">
        <v>5082</v>
      </c>
      <c r="F112" s="621">
        <f>E112/B112*100</f>
        <v>51.593908629441621</v>
      </c>
      <c r="G112" s="166">
        <v>2576</v>
      </c>
      <c r="H112" s="621">
        <f t="shared" ref="H112:H129" si="6">G112/B112*100</f>
        <v>26.152284263959391</v>
      </c>
      <c r="I112" s="166">
        <v>1154</v>
      </c>
      <c r="J112" s="621">
        <f t="shared" ref="J112:J129" si="7">I112/B112*100</f>
        <v>11.715736040609137</v>
      </c>
      <c r="K112" s="166">
        <v>790</v>
      </c>
      <c r="L112" s="62">
        <f t="shared" ref="L112:L129" si="8">K112/B112*100</f>
        <v>8.0203045685279175</v>
      </c>
      <c r="M112" s="789"/>
    </row>
    <row r="113" spans="1:13" ht="14.5" customHeight="1">
      <c r="A113" s="160" t="s">
        <v>66</v>
      </c>
      <c r="B113" s="568">
        <v>2718</v>
      </c>
      <c r="C113" s="167">
        <v>893</v>
      </c>
      <c r="D113" s="622">
        <f t="shared" si="5"/>
        <v>32.855040470934512</v>
      </c>
      <c r="E113" s="167">
        <v>204</v>
      </c>
      <c r="F113" s="622">
        <f t="shared" ref="F113:F129" si="9">E113/B113*100</f>
        <v>7.5055187637969087</v>
      </c>
      <c r="G113" s="167">
        <v>829</v>
      </c>
      <c r="H113" s="622">
        <f t="shared" si="6"/>
        <v>30.500367917586463</v>
      </c>
      <c r="I113" s="167">
        <v>186</v>
      </c>
      <c r="J113" s="622">
        <f t="shared" si="7"/>
        <v>6.8432671081677707</v>
      </c>
      <c r="K113" s="167">
        <v>606</v>
      </c>
      <c r="L113" s="63">
        <f t="shared" si="8"/>
        <v>22.29580573951435</v>
      </c>
      <c r="M113" s="789"/>
    </row>
    <row r="114" spans="1:13" ht="14.5" customHeight="1">
      <c r="A114" s="159" t="s">
        <v>67</v>
      </c>
      <c r="B114" s="567">
        <v>1964</v>
      </c>
      <c r="C114" s="166">
        <v>1183</v>
      </c>
      <c r="D114" s="621">
        <f t="shared" si="5"/>
        <v>60.234215885947052</v>
      </c>
      <c r="E114" s="166">
        <v>53</v>
      </c>
      <c r="F114" s="621">
        <f t="shared" si="9"/>
        <v>2.6985743380855398</v>
      </c>
      <c r="G114" s="166">
        <v>399</v>
      </c>
      <c r="H114" s="621">
        <f t="shared" si="6"/>
        <v>20.315682281059065</v>
      </c>
      <c r="I114" s="166">
        <v>200</v>
      </c>
      <c r="J114" s="621">
        <f t="shared" si="7"/>
        <v>10.183299389002038</v>
      </c>
      <c r="K114" s="166">
        <v>129</v>
      </c>
      <c r="L114" s="62">
        <f t="shared" si="8"/>
        <v>6.5682281059063135</v>
      </c>
      <c r="M114" s="789"/>
    </row>
    <row r="115" spans="1:13" ht="14.5" customHeight="1">
      <c r="A115" s="160" t="s">
        <v>68</v>
      </c>
      <c r="B115" s="568">
        <v>469</v>
      </c>
      <c r="C115" s="167">
        <v>53</v>
      </c>
      <c r="D115" s="622">
        <f t="shared" si="5"/>
        <v>11.300639658848615</v>
      </c>
      <c r="E115" s="167">
        <v>109</v>
      </c>
      <c r="F115" s="622">
        <f t="shared" si="9"/>
        <v>23.240938166311302</v>
      </c>
      <c r="G115" s="167">
        <v>190</v>
      </c>
      <c r="H115" s="622">
        <f t="shared" si="6"/>
        <v>40.511727078891255</v>
      </c>
      <c r="I115" s="167">
        <v>26</v>
      </c>
      <c r="J115" s="622">
        <f t="shared" si="7"/>
        <v>5.5437100213219619</v>
      </c>
      <c r="K115" s="167">
        <v>91</v>
      </c>
      <c r="L115" s="63">
        <f t="shared" si="8"/>
        <v>19.402985074626866</v>
      </c>
      <c r="M115" s="789"/>
    </row>
    <row r="116" spans="1:13" ht="14.5" customHeight="1">
      <c r="A116" s="159" t="s">
        <v>69</v>
      </c>
      <c r="B116" s="567">
        <v>1152</v>
      </c>
      <c r="C116" s="166">
        <v>63</v>
      </c>
      <c r="D116" s="621">
        <f t="shared" si="5"/>
        <v>5.46875</v>
      </c>
      <c r="E116" s="166">
        <v>173</v>
      </c>
      <c r="F116" s="621">
        <f t="shared" si="9"/>
        <v>15.017361111111111</v>
      </c>
      <c r="G116" s="166">
        <v>594</v>
      </c>
      <c r="H116" s="621">
        <f t="shared" si="6"/>
        <v>51.5625</v>
      </c>
      <c r="I116" s="166">
        <v>86</v>
      </c>
      <c r="J116" s="621">
        <f t="shared" si="7"/>
        <v>7.4652777777777777</v>
      </c>
      <c r="K116" s="166">
        <v>236</v>
      </c>
      <c r="L116" s="62">
        <f t="shared" si="8"/>
        <v>20.486111111111111</v>
      </c>
      <c r="M116" s="789"/>
    </row>
    <row r="117" spans="1:13" ht="14.5" customHeight="1">
      <c r="A117" s="160" t="s">
        <v>70</v>
      </c>
      <c r="B117" s="568">
        <v>4382</v>
      </c>
      <c r="C117" s="167">
        <v>1006</v>
      </c>
      <c r="D117" s="622">
        <f t="shared" si="5"/>
        <v>22.957553628480145</v>
      </c>
      <c r="E117" s="167">
        <v>394</v>
      </c>
      <c r="F117" s="622">
        <f t="shared" si="9"/>
        <v>8.9913281606572344</v>
      </c>
      <c r="G117" s="167">
        <v>2035</v>
      </c>
      <c r="H117" s="622">
        <f t="shared" si="6"/>
        <v>46.439981743496119</v>
      </c>
      <c r="I117" s="167">
        <v>246</v>
      </c>
      <c r="J117" s="622">
        <f t="shared" si="7"/>
        <v>5.6138749429484252</v>
      </c>
      <c r="K117" s="167">
        <v>701</v>
      </c>
      <c r="L117" s="63">
        <f t="shared" si="8"/>
        <v>15.997261524418075</v>
      </c>
      <c r="M117" s="789"/>
    </row>
    <row r="118" spans="1:13" ht="14.5" customHeight="1">
      <c r="A118" s="159" t="s">
        <v>71</v>
      </c>
      <c r="B118" s="567">
        <v>1120</v>
      </c>
      <c r="C118" s="166">
        <v>341</v>
      </c>
      <c r="D118" s="621">
        <f t="shared" si="5"/>
        <v>30.446428571428569</v>
      </c>
      <c r="E118" s="166">
        <v>97</v>
      </c>
      <c r="F118" s="621">
        <f t="shared" si="9"/>
        <v>8.6607142857142847</v>
      </c>
      <c r="G118" s="166">
        <v>382</v>
      </c>
      <c r="H118" s="621">
        <f t="shared" si="6"/>
        <v>34.107142857142861</v>
      </c>
      <c r="I118" s="166">
        <v>241</v>
      </c>
      <c r="J118" s="621">
        <f t="shared" si="7"/>
        <v>21.517857142857146</v>
      </c>
      <c r="K118" s="166">
        <v>59</v>
      </c>
      <c r="L118" s="62">
        <f t="shared" si="8"/>
        <v>5.2678571428571432</v>
      </c>
      <c r="M118" s="789"/>
    </row>
    <row r="119" spans="1:13" ht="14.5" customHeight="1">
      <c r="A119" s="160" t="s">
        <v>72</v>
      </c>
      <c r="B119" s="568">
        <v>5684</v>
      </c>
      <c r="C119" s="167">
        <v>585</v>
      </c>
      <c r="D119" s="622">
        <f t="shared" si="5"/>
        <v>10.292047853624208</v>
      </c>
      <c r="E119" s="167">
        <v>1968</v>
      </c>
      <c r="F119" s="622">
        <f t="shared" si="9"/>
        <v>34.623504574243491</v>
      </c>
      <c r="G119" s="167">
        <v>1398</v>
      </c>
      <c r="H119" s="622">
        <f t="shared" si="6"/>
        <v>24.595355383532723</v>
      </c>
      <c r="I119" s="167">
        <v>1136</v>
      </c>
      <c r="J119" s="622">
        <f t="shared" si="7"/>
        <v>19.985925404644618</v>
      </c>
      <c r="K119" s="167">
        <v>597</v>
      </c>
      <c r="L119" s="63">
        <f t="shared" si="8"/>
        <v>10.503166783954962</v>
      </c>
      <c r="M119" s="789"/>
    </row>
    <row r="120" spans="1:13" ht="14.5" customHeight="1">
      <c r="A120" s="159" t="s">
        <v>73</v>
      </c>
      <c r="B120" s="567">
        <v>10586</v>
      </c>
      <c r="C120" s="166">
        <v>1773</v>
      </c>
      <c r="D120" s="621">
        <f t="shared" si="5"/>
        <v>16.748535802002646</v>
      </c>
      <c r="E120" s="166">
        <v>2728</v>
      </c>
      <c r="F120" s="621">
        <f t="shared" si="9"/>
        <v>25.769884753447954</v>
      </c>
      <c r="G120" s="166">
        <v>3710</v>
      </c>
      <c r="H120" s="621">
        <f t="shared" si="6"/>
        <v>35.046287549593799</v>
      </c>
      <c r="I120" s="166">
        <v>1522</v>
      </c>
      <c r="J120" s="621">
        <f t="shared" si="7"/>
        <v>14.377479690156811</v>
      </c>
      <c r="K120" s="166">
        <v>853</v>
      </c>
      <c r="L120" s="62">
        <f t="shared" si="8"/>
        <v>8.0578122047987915</v>
      </c>
      <c r="M120" s="789"/>
    </row>
    <row r="121" spans="1:13" ht="14.5" customHeight="1">
      <c r="A121" s="160" t="s">
        <v>74</v>
      </c>
      <c r="B121" s="568">
        <v>2590</v>
      </c>
      <c r="C121" s="167">
        <v>627</v>
      </c>
      <c r="D121" s="622">
        <f t="shared" si="5"/>
        <v>24.208494208494209</v>
      </c>
      <c r="E121" s="167">
        <v>613</v>
      </c>
      <c r="F121" s="622">
        <f t="shared" si="9"/>
        <v>23.667953667953668</v>
      </c>
      <c r="G121" s="167">
        <v>885</v>
      </c>
      <c r="H121" s="622">
        <f t="shared" si="6"/>
        <v>34.16988416988417</v>
      </c>
      <c r="I121" s="167">
        <v>254</v>
      </c>
      <c r="J121" s="622">
        <f t="shared" si="7"/>
        <v>9.806949806949806</v>
      </c>
      <c r="K121" s="167">
        <v>211</v>
      </c>
      <c r="L121" s="63">
        <f t="shared" si="8"/>
        <v>8.1467181467181469</v>
      </c>
      <c r="M121" s="789"/>
    </row>
    <row r="122" spans="1:13" ht="14.5" customHeight="1">
      <c r="A122" s="159" t="s">
        <v>75</v>
      </c>
      <c r="B122" s="567">
        <v>491</v>
      </c>
      <c r="C122" s="166">
        <v>48</v>
      </c>
      <c r="D122" s="621">
        <f t="shared" si="5"/>
        <v>9.7759674134419541</v>
      </c>
      <c r="E122" s="166">
        <v>242</v>
      </c>
      <c r="F122" s="621">
        <f t="shared" si="9"/>
        <v>49.287169042769854</v>
      </c>
      <c r="G122" s="166">
        <v>171</v>
      </c>
      <c r="H122" s="621">
        <f t="shared" si="6"/>
        <v>34.826883910386961</v>
      </c>
      <c r="I122" s="166">
        <v>17</v>
      </c>
      <c r="J122" s="621">
        <f t="shared" si="7"/>
        <v>3.4623217922606928</v>
      </c>
      <c r="K122" s="166">
        <v>13</v>
      </c>
      <c r="L122" s="62">
        <f t="shared" si="8"/>
        <v>2.6476578411405294</v>
      </c>
      <c r="M122" s="789"/>
    </row>
    <row r="123" spans="1:13" ht="14.5" customHeight="1">
      <c r="A123" s="160" t="s">
        <v>76</v>
      </c>
      <c r="B123" s="568">
        <v>3047</v>
      </c>
      <c r="C123" s="167">
        <v>599</v>
      </c>
      <c r="D123" s="622">
        <f t="shared" si="5"/>
        <v>19.658680669510993</v>
      </c>
      <c r="E123" s="167">
        <v>73</v>
      </c>
      <c r="F123" s="622">
        <f t="shared" si="9"/>
        <v>2.3957991467016737</v>
      </c>
      <c r="G123" s="167">
        <v>2062</v>
      </c>
      <c r="H123" s="622">
        <f t="shared" si="6"/>
        <v>67.673121102723982</v>
      </c>
      <c r="I123" s="167">
        <v>197</v>
      </c>
      <c r="J123" s="622">
        <f t="shared" si="7"/>
        <v>6.4653757794552016</v>
      </c>
      <c r="K123" s="167">
        <v>116</v>
      </c>
      <c r="L123" s="63">
        <f t="shared" si="8"/>
        <v>3.807023301608139</v>
      </c>
      <c r="M123" s="789"/>
    </row>
    <row r="124" spans="1:13" ht="14.5" customHeight="1">
      <c r="A124" s="159" t="s">
        <v>77</v>
      </c>
      <c r="B124" s="567">
        <v>1801</v>
      </c>
      <c r="C124" s="166">
        <v>701</v>
      </c>
      <c r="D124" s="621">
        <f t="shared" si="5"/>
        <v>38.922820655191558</v>
      </c>
      <c r="E124" s="166">
        <v>220</v>
      </c>
      <c r="F124" s="621">
        <f t="shared" si="9"/>
        <v>12.215435868961688</v>
      </c>
      <c r="G124" s="166">
        <v>532</v>
      </c>
      <c r="H124" s="621">
        <f t="shared" si="6"/>
        <v>29.539144919489175</v>
      </c>
      <c r="I124" s="166">
        <v>286</v>
      </c>
      <c r="J124" s="621">
        <f t="shared" si="7"/>
        <v>15.880066629650194</v>
      </c>
      <c r="K124" s="166">
        <v>62</v>
      </c>
      <c r="L124" s="62">
        <f t="shared" si="8"/>
        <v>3.4425319267073844</v>
      </c>
      <c r="M124" s="789"/>
    </row>
    <row r="125" spans="1:13" ht="14.5" customHeight="1">
      <c r="A125" s="160" t="s">
        <v>78</v>
      </c>
      <c r="B125" s="568">
        <v>1829</v>
      </c>
      <c r="C125" s="167">
        <v>107</v>
      </c>
      <c r="D125" s="622">
        <f t="shared" si="5"/>
        <v>5.8501913613996717</v>
      </c>
      <c r="E125" s="167">
        <v>645</v>
      </c>
      <c r="F125" s="622">
        <f t="shared" si="9"/>
        <v>35.265172225259704</v>
      </c>
      <c r="G125" s="167">
        <v>527</v>
      </c>
      <c r="H125" s="622">
        <f t="shared" si="6"/>
        <v>28.8135593220339</v>
      </c>
      <c r="I125" s="167">
        <v>341</v>
      </c>
      <c r="J125" s="622">
        <f t="shared" si="7"/>
        <v>18.64406779661017</v>
      </c>
      <c r="K125" s="167">
        <v>209</v>
      </c>
      <c r="L125" s="63">
        <f t="shared" si="8"/>
        <v>11.427009294696555</v>
      </c>
      <c r="M125" s="789"/>
    </row>
    <row r="126" spans="1:13" ht="14.5" customHeight="1" thickBot="1">
      <c r="A126" s="159" t="s">
        <v>79</v>
      </c>
      <c r="B126" s="569">
        <v>1335</v>
      </c>
      <c r="C126" s="51">
        <v>329</v>
      </c>
      <c r="D126" s="621">
        <f t="shared" si="5"/>
        <v>24.64419475655431</v>
      </c>
      <c r="E126" s="51">
        <v>20</v>
      </c>
      <c r="F126" s="621">
        <f t="shared" si="9"/>
        <v>1.4981273408239701</v>
      </c>
      <c r="G126" s="51">
        <v>675</v>
      </c>
      <c r="H126" s="621">
        <f t="shared" si="6"/>
        <v>50.561797752808992</v>
      </c>
      <c r="I126" s="51">
        <v>299</v>
      </c>
      <c r="J126" s="621">
        <f t="shared" si="7"/>
        <v>22.397003745318354</v>
      </c>
      <c r="K126" s="51">
        <v>12</v>
      </c>
      <c r="L126" s="62">
        <f t="shared" si="8"/>
        <v>0.89887640449438211</v>
      </c>
      <c r="M126" s="789"/>
    </row>
    <row r="127" spans="1:13" ht="14.5" customHeight="1">
      <c r="A127" s="161" t="s">
        <v>80</v>
      </c>
      <c r="B127" s="570">
        <v>46515</v>
      </c>
      <c r="C127" s="48">
        <v>6692</v>
      </c>
      <c r="D127" s="623">
        <f t="shared" si="5"/>
        <v>14.386756960120392</v>
      </c>
      <c r="E127" s="48">
        <v>14293</v>
      </c>
      <c r="F127" s="623">
        <f t="shared" si="9"/>
        <v>30.727722240137588</v>
      </c>
      <c r="G127" s="48">
        <v>14450</v>
      </c>
      <c r="H127" s="623">
        <f t="shared" si="6"/>
        <v>31.065247769536708</v>
      </c>
      <c r="I127" s="48">
        <v>5360</v>
      </c>
      <c r="J127" s="623">
        <f t="shared" si="7"/>
        <v>11.523164570568634</v>
      </c>
      <c r="K127" s="48">
        <v>5720</v>
      </c>
      <c r="L127" s="64">
        <f t="shared" si="8"/>
        <v>12.297108459636677</v>
      </c>
      <c r="M127" s="789"/>
    </row>
    <row r="128" spans="1:13" ht="14.5" customHeight="1">
      <c r="A128" s="162" t="s">
        <v>81</v>
      </c>
      <c r="B128" s="571">
        <v>11985</v>
      </c>
      <c r="C128" s="163">
        <v>4046</v>
      </c>
      <c r="D128" s="624">
        <f t="shared" si="5"/>
        <v>33.758865248226947</v>
      </c>
      <c r="E128" s="163">
        <v>667</v>
      </c>
      <c r="F128" s="624">
        <f t="shared" si="9"/>
        <v>5.5652899457655405</v>
      </c>
      <c r="G128" s="163">
        <v>4879</v>
      </c>
      <c r="H128" s="624">
        <f t="shared" si="6"/>
        <v>40.709219858156025</v>
      </c>
      <c r="I128" s="163">
        <v>1409</v>
      </c>
      <c r="J128" s="624">
        <f t="shared" si="7"/>
        <v>11.75636211931581</v>
      </c>
      <c r="K128" s="163">
        <v>984</v>
      </c>
      <c r="L128" s="65">
        <f t="shared" si="8"/>
        <v>8.2102628285356687</v>
      </c>
      <c r="M128" s="789"/>
    </row>
    <row r="129" spans="1:13" ht="14.5" customHeight="1">
      <c r="A129" s="164" t="s">
        <v>82</v>
      </c>
      <c r="B129" s="572">
        <v>58500</v>
      </c>
      <c r="C129" s="165">
        <v>10738</v>
      </c>
      <c r="D129" s="625">
        <f t="shared" si="5"/>
        <v>18.355555555555554</v>
      </c>
      <c r="E129" s="165">
        <v>14960</v>
      </c>
      <c r="F129" s="625">
        <f t="shared" si="9"/>
        <v>25.572649572649574</v>
      </c>
      <c r="G129" s="165">
        <v>19329</v>
      </c>
      <c r="H129" s="625">
        <f t="shared" si="6"/>
        <v>33.041025641025641</v>
      </c>
      <c r="I129" s="165">
        <v>6769</v>
      </c>
      <c r="J129" s="625">
        <f t="shared" si="7"/>
        <v>11.570940170940171</v>
      </c>
      <c r="K129" s="165">
        <v>6704</v>
      </c>
      <c r="L129" s="303">
        <f t="shared" si="8"/>
        <v>11.45982905982906</v>
      </c>
      <c r="M129" s="789"/>
    </row>
    <row r="130" spans="1:13" ht="14.5" customHeight="1">
      <c r="A130" s="1285" t="s">
        <v>948</v>
      </c>
      <c r="B130" s="1285"/>
      <c r="C130" s="1285"/>
      <c r="D130" s="1285"/>
      <c r="E130" s="1285"/>
      <c r="F130" s="1285"/>
      <c r="G130" s="1285"/>
      <c r="H130" s="1285"/>
      <c r="I130" s="1285"/>
      <c r="J130" s="1285"/>
      <c r="K130" s="1285"/>
      <c r="L130" s="1285"/>
    </row>
    <row r="131" spans="1:13" ht="14.5" customHeight="1">
      <c r="A131" s="1282" t="s">
        <v>946</v>
      </c>
      <c r="B131" s="1282"/>
      <c r="C131" s="1282"/>
      <c r="D131" s="1282"/>
      <c r="E131" s="1282"/>
      <c r="F131" s="1282"/>
      <c r="G131" s="1282"/>
      <c r="H131" s="1282"/>
      <c r="I131" s="1282"/>
      <c r="J131" s="1282"/>
      <c r="K131" s="1282"/>
      <c r="L131" s="1282"/>
    </row>
    <row r="132" spans="1:13" ht="23.5" customHeight="1">
      <c r="A132" s="1282" t="s">
        <v>945</v>
      </c>
      <c r="B132" s="1282"/>
      <c r="C132" s="1282"/>
      <c r="D132" s="1282"/>
      <c r="E132" s="1282"/>
      <c r="F132" s="1282"/>
      <c r="G132" s="1282"/>
      <c r="H132" s="1282"/>
      <c r="I132" s="1282"/>
      <c r="J132" s="1282"/>
      <c r="K132" s="1282"/>
      <c r="L132" s="1282"/>
    </row>
    <row r="133" spans="1:13" ht="24" customHeight="1">
      <c r="A133" s="1282" t="s">
        <v>944</v>
      </c>
      <c r="B133" s="1282"/>
      <c r="C133" s="1282"/>
      <c r="D133" s="1282"/>
      <c r="E133" s="1282"/>
      <c r="F133" s="1282"/>
      <c r="G133" s="1282"/>
      <c r="H133" s="1282"/>
      <c r="I133" s="1282"/>
      <c r="J133" s="1282"/>
      <c r="K133" s="1282"/>
      <c r="L133" s="1282"/>
    </row>
    <row r="134" spans="1:13" ht="24" customHeight="1">
      <c r="A134" s="1282" t="s">
        <v>570</v>
      </c>
      <c r="B134" s="1282"/>
      <c r="C134" s="1282"/>
      <c r="D134" s="1282"/>
      <c r="E134" s="1282"/>
      <c r="F134" s="1282"/>
      <c r="G134" s="1282"/>
      <c r="H134" s="1282"/>
      <c r="I134" s="1282"/>
      <c r="J134" s="1282"/>
      <c r="K134" s="1282"/>
      <c r="L134" s="1282"/>
    </row>
    <row r="135" spans="1:13" ht="14.5" customHeight="1">
      <c r="A135" s="1283" t="s">
        <v>559</v>
      </c>
      <c r="B135" s="1283"/>
      <c r="C135" s="1283"/>
      <c r="D135" s="1283"/>
      <c r="E135" s="1283"/>
      <c r="F135" s="1283"/>
      <c r="G135" s="1283"/>
      <c r="H135" s="1283"/>
      <c r="I135" s="1283"/>
      <c r="J135" s="1283"/>
      <c r="K135" s="1283"/>
      <c r="L135" s="1283"/>
    </row>
    <row r="136" spans="1:13" ht="14.5" customHeight="1">
      <c r="A136" s="1284" t="s">
        <v>560</v>
      </c>
      <c r="B136" s="1284"/>
      <c r="C136" s="1284"/>
      <c r="D136" s="1284"/>
      <c r="E136" s="1284"/>
      <c r="F136" s="1284"/>
      <c r="G136" s="1284"/>
      <c r="H136" s="1284"/>
      <c r="I136" s="1284"/>
      <c r="J136" s="1284"/>
      <c r="K136" s="1284"/>
      <c r="L136" s="1284"/>
    </row>
    <row r="137" spans="1:13" ht="25.5" customHeight="1">
      <c r="A137" s="1119" t="s">
        <v>720</v>
      </c>
      <c r="B137" s="1119"/>
      <c r="C137" s="1119"/>
      <c r="D137" s="1119"/>
      <c r="E137" s="1119"/>
      <c r="F137" s="1119"/>
      <c r="G137" s="1119"/>
      <c r="H137" s="1119"/>
      <c r="I137" s="1119"/>
      <c r="J137" s="1119"/>
      <c r="K137" s="1119"/>
      <c r="L137" s="1119"/>
    </row>
    <row r="138" spans="1:13" ht="14.5" customHeight="1">
      <c r="D138" s="786"/>
      <c r="F138" s="786"/>
      <c r="H138" s="786"/>
      <c r="J138" s="786"/>
      <c r="L138" s="786"/>
    </row>
    <row r="139" spans="1:13" ht="25" customHeight="1">
      <c r="A139" s="1120">
        <v>2020</v>
      </c>
      <c r="B139" s="1120"/>
      <c r="C139" s="1120"/>
      <c r="D139" s="1120"/>
      <c r="E139" s="1120"/>
      <c r="F139" s="1120"/>
      <c r="G139" s="1120"/>
      <c r="H139" s="1120"/>
      <c r="I139" s="1120"/>
      <c r="J139" s="1120"/>
      <c r="K139" s="1120"/>
      <c r="L139" s="1120"/>
    </row>
    <row r="140" spans="1:13" ht="14.5" customHeight="1">
      <c r="A140" s="119"/>
      <c r="D140" s="786"/>
      <c r="F140" s="786"/>
      <c r="H140" s="786"/>
      <c r="J140" s="786"/>
      <c r="L140" s="786"/>
    </row>
    <row r="141" spans="1:13" ht="14.5" customHeight="1">
      <c r="A141" s="1189" t="s">
        <v>836</v>
      </c>
      <c r="B141" s="1189"/>
      <c r="C141" s="1189"/>
      <c r="D141" s="1189"/>
      <c r="E141" s="1189"/>
      <c r="F141" s="1189"/>
      <c r="G141" s="1189"/>
      <c r="H141" s="1189"/>
      <c r="I141" s="1189"/>
      <c r="J141" s="1189"/>
      <c r="K141" s="1189"/>
      <c r="L141" s="1189"/>
    </row>
    <row r="142" spans="1:13" ht="14.5" customHeight="1">
      <c r="A142" s="1190" t="s">
        <v>273</v>
      </c>
      <c r="B142" s="1280" t="s">
        <v>274</v>
      </c>
      <c r="C142" s="1174" t="s">
        <v>276</v>
      </c>
      <c r="D142" s="1220"/>
      <c r="E142" s="1220"/>
      <c r="F142" s="1220"/>
      <c r="G142" s="1220"/>
      <c r="H142" s="1220"/>
      <c r="I142" s="1220"/>
      <c r="J142" s="1220"/>
      <c r="K142" s="1220"/>
      <c r="L142" s="1221"/>
    </row>
    <row r="143" spans="1:13" ht="48" customHeight="1">
      <c r="A143" s="1191"/>
      <c r="B143" s="1128"/>
      <c r="C143" s="1184" t="s">
        <v>553</v>
      </c>
      <c r="D143" s="1185"/>
      <c r="E143" s="1184" t="s">
        <v>554</v>
      </c>
      <c r="F143" s="1185"/>
      <c r="G143" s="1184" t="s">
        <v>555</v>
      </c>
      <c r="H143" s="1185"/>
      <c r="I143" s="1184" t="s">
        <v>556</v>
      </c>
      <c r="J143" s="1185"/>
      <c r="K143" s="1184" t="s">
        <v>557</v>
      </c>
      <c r="L143" s="1207"/>
    </row>
    <row r="144" spans="1:13" ht="14.5" customHeight="1" thickBot="1">
      <c r="A144" s="1192"/>
      <c r="B144" s="887" t="s">
        <v>275</v>
      </c>
      <c r="C144" s="886" t="s">
        <v>275</v>
      </c>
      <c r="D144" s="564" t="s">
        <v>279</v>
      </c>
      <c r="E144" s="753" t="s">
        <v>275</v>
      </c>
      <c r="F144" s="581" t="s">
        <v>279</v>
      </c>
      <c r="G144" s="753" t="s">
        <v>275</v>
      </c>
      <c r="H144" s="581" t="s">
        <v>279</v>
      </c>
      <c r="I144" s="753" t="s">
        <v>275</v>
      </c>
      <c r="J144" s="581" t="s">
        <v>279</v>
      </c>
      <c r="K144" s="750" t="s">
        <v>275</v>
      </c>
      <c r="L144" s="606" t="s">
        <v>279</v>
      </c>
    </row>
    <row r="145" spans="1:12" ht="14.5" customHeight="1">
      <c r="A145" s="158" t="s">
        <v>64</v>
      </c>
      <c r="B145" s="566">
        <v>9288</v>
      </c>
      <c r="C145" s="49">
        <v>2142</v>
      </c>
      <c r="D145" s="620">
        <f>C145/B145*100</f>
        <v>23.062015503875969</v>
      </c>
      <c r="E145" s="49">
        <v>2409</v>
      </c>
      <c r="F145" s="620">
        <f>E145/B145*100</f>
        <v>25.936692506459945</v>
      </c>
      <c r="G145" s="49">
        <v>2343</v>
      </c>
      <c r="H145" s="620">
        <f>G145/B145*100</f>
        <v>25.226098191214469</v>
      </c>
      <c r="I145" s="49">
        <v>596</v>
      </c>
      <c r="J145" s="620">
        <f>I145/B145*100</f>
        <v>6.416881998277348</v>
      </c>
      <c r="K145" s="49">
        <v>1798</v>
      </c>
      <c r="L145" s="61">
        <f>K145/B145*100</f>
        <v>19.358311800172263</v>
      </c>
    </row>
    <row r="146" spans="1:12" ht="14.5" customHeight="1">
      <c r="A146" s="159" t="s">
        <v>65</v>
      </c>
      <c r="B146" s="567">
        <v>9645</v>
      </c>
      <c r="C146" s="166">
        <v>251</v>
      </c>
      <c r="D146" s="621">
        <f t="shared" ref="D146:D163" si="10">C146/B146*100</f>
        <v>2.6023846552617935</v>
      </c>
      <c r="E146" s="166">
        <v>5004</v>
      </c>
      <c r="F146" s="621">
        <f t="shared" ref="F146:F163" si="11">E146/B146*100</f>
        <v>51.881804043545877</v>
      </c>
      <c r="G146" s="166">
        <v>2567</v>
      </c>
      <c r="H146" s="621">
        <f t="shared" ref="H146:H163" si="12">G146/B146*100</f>
        <v>26.614826334888541</v>
      </c>
      <c r="I146" s="166">
        <v>1133</v>
      </c>
      <c r="J146" s="621">
        <f t="shared" ref="J146:J163" si="13">I146/B146*100</f>
        <v>11.747019180922758</v>
      </c>
      <c r="K146" s="166">
        <v>690</v>
      </c>
      <c r="L146" s="62">
        <f t="shared" ref="L146:L163" si="14">K146/B146*100</f>
        <v>7.1539657853810263</v>
      </c>
    </row>
    <row r="147" spans="1:12" ht="14.5" customHeight="1">
      <c r="A147" s="160" t="s">
        <v>66</v>
      </c>
      <c r="B147" s="568">
        <v>2663</v>
      </c>
      <c r="C147" s="167">
        <v>878</v>
      </c>
      <c r="D147" s="622">
        <f t="shared" si="10"/>
        <v>32.970334209538116</v>
      </c>
      <c r="E147" s="167">
        <v>181</v>
      </c>
      <c r="F147" s="622">
        <f t="shared" si="11"/>
        <v>6.796845662786331</v>
      </c>
      <c r="G147" s="167">
        <v>854</v>
      </c>
      <c r="H147" s="622">
        <f t="shared" si="12"/>
        <v>32.069095005632747</v>
      </c>
      <c r="I147" s="167">
        <v>192</v>
      </c>
      <c r="J147" s="622">
        <f t="shared" si="13"/>
        <v>7.2099136312429586</v>
      </c>
      <c r="K147" s="167">
        <v>558</v>
      </c>
      <c r="L147" s="63">
        <f t="shared" si="14"/>
        <v>20.953811490799851</v>
      </c>
    </row>
    <row r="148" spans="1:12" ht="14.5" customHeight="1">
      <c r="A148" s="159" t="s">
        <v>67</v>
      </c>
      <c r="B148" s="567">
        <v>1944</v>
      </c>
      <c r="C148" s="166">
        <v>1144</v>
      </c>
      <c r="D148" s="621">
        <f t="shared" si="10"/>
        <v>58.847736625514401</v>
      </c>
      <c r="E148" s="166">
        <v>52</v>
      </c>
      <c r="F148" s="621">
        <f t="shared" si="11"/>
        <v>2.6748971193415638</v>
      </c>
      <c r="G148" s="166">
        <v>396</v>
      </c>
      <c r="H148" s="621">
        <f t="shared" si="12"/>
        <v>20.37037037037037</v>
      </c>
      <c r="I148" s="166">
        <v>218</v>
      </c>
      <c r="J148" s="621">
        <f t="shared" si="13"/>
        <v>11.213991769547325</v>
      </c>
      <c r="K148" s="166">
        <v>134</v>
      </c>
      <c r="L148" s="62">
        <f t="shared" si="14"/>
        <v>6.8930041152263382</v>
      </c>
    </row>
    <row r="149" spans="1:12" ht="14.5" customHeight="1">
      <c r="A149" s="160" t="s">
        <v>68</v>
      </c>
      <c r="B149" s="568">
        <v>461</v>
      </c>
      <c r="C149" s="167">
        <v>53</v>
      </c>
      <c r="D149" s="622">
        <f t="shared" si="10"/>
        <v>11.496746203904555</v>
      </c>
      <c r="E149" s="167">
        <v>102</v>
      </c>
      <c r="F149" s="622">
        <f t="shared" si="11"/>
        <v>22.125813449023862</v>
      </c>
      <c r="G149" s="167">
        <v>198</v>
      </c>
      <c r="H149" s="622">
        <f t="shared" si="12"/>
        <v>42.950108459869845</v>
      </c>
      <c r="I149" s="167">
        <v>23</v>
      </c>
      <c r="J149" s="622">
        <f t="shared" si="13"/>
        <v>4.9891540130151846</v>
      </c>
      <c r="K149" s="167">
        <v>85</v>
      </c>
      <c r="L149" s="63">
        <f t="shared" si="14"/>
        <v>18.43817787418655</v>
      </c>
    </row>
    <row r="150" spans="1:12" ht="14.5" customHeight="1">
      <c r="A150" s="159" t="s">
        <v>69</v>
      </c>
      <c r="B150" s="567">
        <v>1133</v>
      </c>
      <c r="C150" s="166">
        <v>70</v>
      </c>
      <c r="D150" s="621">
        <f t="shared" si="10"/>
        <v>6.1782877316857903</v>
      </c>
      <c r="E150" s="166">
        <v>162</v>
      </c>
      <c r="F150" s="621">
        <f t="shared" si="11"/>
        <v>14.298323036187114</v>
      </c>
      <c r="G150" s="166">
        <v>561</v>
      </c>
      <c r="H150" s="621">
        <f t="shared" si="12"/>
        <v>49.514563106796118</v>
      </c>
      <c r="I150" s="166">
        <v>86</v>
      </c>
      <c r="J150" s="621">
        <f t="shared" si="13"/>
        <v>7.5904677846425423</v>
      </c>
      <c r="K150" s="166">
        <v>254</v>
      </c>
      <c r="L150" s="62">
        <f t="shared" si="14"/>
        <v>22.418358340688439</v>
      </c>
    </row>
    <row r="151" spans="1:12" ht="14.5" customHeight="1">
      <c r="A151" s="160" t="s">
        <v>70</v>
      </c>
      <c r="B151" s="568">
        <v>4326</v>
      </c>
      <c r="C151" s="167">
        <v>1040</v>
      </c>
      <c r="D151" s="622">
        <f>C151/B151*100</f>
        <v>24.040684234858993</v>
      </c>
      <c r="E151" s="167">
        <v>403</v>
      </c>
      <c r="F151" s="622">
        <f t="shared" si="11"/>
        <v>9.3157651410078586</v>
      </c>
      <c r="G151" s="167">
        <v>1926</v>
      </c>
      <c r="H151" s="622">
        <f t="shared" si="12"/>
        <v>44.521497919556175</v>
      </c>
      <c r="I151" s="167">
        <v>221</v>
      </c>
      <c r="J151" s="622">
        <f t="shared" si="13"/>
        <v>5.1086453999075365</v>
      </c>
      <c r="K151" s="167">
        <v>736</v>
      </c>
      <c r="L151" s="63">
        <f t="shared" si="14"/>
        <v>17.013407304669439</v>
      </c>
    </row>
    <row r="152" spans="1:12" ht="14.5" customHeight="1">
      <c r="A152" s="159" t="s">
        <v>71</v>
      </c>
      <c r="B152" s="567">
        <v>1111</v>
      </c>
      <c r="C152" s="166">
        <v>349</v>
      </c>
      <c r="D152" s="621">
        <f t="shared" si="10"/>
        <v>31.413141314131416</v>
      </c>
      <c r="E152" s="166">
        <v>116</v>
      </c>
      <c r="F152" s="621">
        <f t="shared" si="11"/>
        <v>10.441044104410441</v>
      </c>
      <c r="G152" s="166">
        <v>354</v>
      </c>
      <c r="H152" s="621">
        <f t="shared" si="12"/>
        <v>31.863186318631865</v>
      </c>
      <c r="I152" s="166">
        <v>232</v>
      </c>
      <c r="J152" s="621">
        <f t="shared" si="13"/>
        <v>20.882088208820882</v>
      </c>
      <c r="K152" s="166">
        <v>60</v>
      </c>
      <c r="L152" s="62">
        <f t="shared" si="14"/>
        <v>5.4005400540054005</v>
      </c>
    </row>
    <row r="153" spans="1:12" ht="14.5" customHeight="1">
      <c r="A153" s="160" t="s">
        <v>72</v>
      </c>
      <c r="B153" s="568">
        <v>5594</v>
      </c>
      <c r="C153" s="167">
        <v>601</v>
      </c>
      <c r="D153" s="622">
        <f t="shared" si="10"/>
        <v>10.743653914908831</v>
      </c>
      <c r="E153" s="167">
        <v>1908</v>
      </c>
      <c r="F153" s="622">
        <f t="shared" si="11"/>
        <v>34.107972828030029</v>
      </c>
      <c r="G153" s="167">
        <v>1379</v>
      </c>
      <c r="H153" s="622">
        <f t="shared" si="12"/>
        <v>24.651412227386484</v>
      </c>
      <c r="I153" s="167">
        <v>1072</v>
      </c>
      <c r="J153" s="622">
        <f t="shared" si="13"/>
        <v>19.163389345727566</v>
      </c>
      <c r="K153" s="167">
        <v>634</v>
      </c>
      <c r="L153" s="63">
        <f t="shared" si="14"/>
        <v>11.333571683947085</v>
      </c>
    </row>
    <row r="154" spans="1:12" ht="14.5" customHeight="1">
      <c r="A154" s="159" t="s">
        <v>73</v>
      </c>
      <c r="B154" s="567">
        <v>10398</v>
      </c>
      <c r="C154" s="166">
        <v>1844</v>
      </c>
      <c r="D154" s="621">
        <f t="shared" si="10"/>
        <v>17.734179649932681</v>
      </c>
      <c r="E154" s="166">
        <v>2660</v>
      </c>
      <c r="F154" s="621">
        <f t="shared" si="11"/>
        <v>25.581842662050398</v>
      </c>
      <c r="G154" s="166">
        <v>3470</v>
      </c>
      <c r="H154" s="621">
        <f t="shared" si="12"/>
        <v>33.371802269667242</v>
      </c>
      <c r="I154" s="166">
        <v>1541</v>
      </c>
      <c r="J154" s="621">
        <f t="shared" si="13"/>
        <v>14.820157722638969</v>
      </c>
      <c r="K154" s="166">
        <v>883</v>
      </c>
      <c r="L154" s="62">
        <f t="shared" si="14"/>
        <v>8.4920176957107127</v>
      </c>
    </row>
    <row r="155" spans="1:12" ht="14.5" customHeight="1">
      <c r="A155" s="160" t="s">
        <v>74</v>
      </c>
      <c r="B155" s="568">
        <v>2572</v>
      </c>
      <c r="C155" s="167">
        <v>639</v>
      </c>
      <c r="D155" s="622">
        <f t="shared" si="10"/>
        <v>24.844479004665629</v>
      </c>
      <c r="E155" s="167">
        <v>627</v>
      </c>
      <c r="F155" s="622">
        <f t="shared" si="11"/>
        <v>24.377916018662518</v>
      </c>
      <c r="G155" s="167">
        <v>870</v>
      </c>
      <c r="H155" s="622">
        <f t="shared" si="12"/>
        <v>33.825816485225509</v>
      </c>
      <c r="I155" s="167">
        <v>245</v>
      </c>
      <c r="J155" s="622">
        <f t="shared" si="13"/>
        <v>9.5256609642301697</v>
      </c>
      <c r="K155" s="167">
        <v>191</v>
      </c>
      <c r="L155" s="63">
        <f t="shared" si="14"/>
        <v>7.426127527216174</v>
      </c>
    </row>
    <row r="156" spans="1:12" ht="14.5" customHeight="1">
      <c r="A156" s="159" t="s">
        <v>75</v>
      </c>
      <c r="B156" s="567">
        <v>488</v>
      </c>
      <c r="C156" s="166">
        <v>54</v>
      </c>
      <c r="D156" s="621">
        <f t="shared" si="10"/>
        <v>11.065573770491802</v>
      </c>
      <c r="E156" s="166">
        <v>239</v>
      </c>
      <c r="F156" s="621">
        <f t="shared" si="11"/>
        <v>48.975409836065573</v>
      </c>
      <c r="G156" s="166">
        <v>162</v>
      </c>
      <c r="H156" s="621">
        <f t="shared" si="12"/>
        <v>33.196721311475407</v>
      </c>
      <c r="I156" s="166">
        <v>16</v>
      </c>
      <c r="J156" s="621">
        <f t="shared" si="13"/>
        <v>3.278688524590164</v>
      </c>
      <c r="K156" s="166">
        <v>17</v>
      </c>
      <c r="L156" s="62">
        <f t="shared" si="14"/>
        <v>3.4836065573770489</v>
      </c>
    </row>
    <row r="157" spans="1:12" ht="14.5" customHeight="1">
      <c r="A157" s="160" t="s">
        <v>76</v>
      </c>
      <c r="B157" s="568">
        <v>3025</v>
      </c>
      <c r="C157" s="167">
        <v>681</v>
      </c>
      <c r="D157" s="622">
        <f t="shared" si="10"/>
        <v>22.512396694214875</v>
      </c>
      <c r="E157" s="167">
        <v>66</v>
      </c>
      <c r="F157" s="622">
        <f t="shared" si="11"/>
        <v>2.1818181818181821</v>
      </c>
      <c r="G157" s="167">
        <v>1972</v>
      </c>
      <c r="H157" s="622">
        <f t="shared" si="12"/>
        <v>65.190082644628106</v>
      </c>
      <c r="I157" s="167">
        <v>194</v>
      </c>
      <c r="J157" s="622">
        <f t="shared" si="13"/>
        <v>6.4132231404958677</v>
      </c>
      <c r="K157" s="167">
        <v>112</v>
      </c>
      <c r="L157" s="63">
        <f t="shared" si="14"/>
        <v>3.7024793388429753</v>
      </c>
    </row>
    <row r="158" spans="1:12" ht="14.5" customHeight="1">
      <c r="A158" s="159" t="s">
        <v>77</v>
      </c>
      <c r="B158" s="567">
        <v>1800</v>
      </c>
      <c r="C158" s="166">
        <v>716</v>
      </c>
      <c r="D158" s="621">
        <f t="shared" si="10"/>
        <v>39.777777777777779</v>
      </c>
      <c r="E158" s="166">
        <v>193</v>
      </c>
      <c r="F158" s="621">
        <f t="shared" si="11"/>
        <v>10.722222222222221</v>
      </c>
      <c r="G158" s="166">
        <v>527</v>
      </c>
      <c r="H158" s="621">
        <f t="shared" si="12"/>
        <v>29.277777777777779</v>
      </c>
      <c r="I158" s="166">
        <v>302</v>
      </c>
      <c r="J158" s="621">
        <f t="shared" si="13"/>
        <v>16.777777777777779</v>
      </c>
      <c r="K158" s="166">
        <v>62</v>
      </c>
      <c r="L158" s="62">
        <f t="shared" si="14"/>
        <v>3.4444444444444446</v>
      </c>
    </row>
    <row r="159" spans="1:12" ht="14.5" customHeight="1">
      <c r="A159" s="160" t="s">
        <v>78</v>
      </c>
      <c r="B159" s="568">
        <v>1816</v>
      </c>
      <c r="C159" s="167">
        <v>108</v>
      </c>
      <c r="D159" s="622">
        <f t="shared" si="10"/>
        <v>5.9471365638766516</v>
      </c>
      <c r="E159" s="167">
        <v>661</v>
      </c>
      <c r="F159" s="622">
        <f t="shared" si="11"/>
        <v>36.398678414096921</v>
      </c>
      <c r="G159" s="167">
        <v>505</v>
      </c>
      <c r="H159" s="622">
        <f t="shared" si="12"/>
        <v>27.808370044052865</v>
      </c>
      <c r="I159" s="167">
        <v>326</v>
      </c>
      <c r="J159" s="622">
        <f t="shared" si="13"/>
        <v>17.951541850220266</v>
      </c>
      <c r="K159" s="167">
        <v>216</v>
      </c>
      <c r="L159" s="63">
        <f t="shared" si="14"/>
        <v>11.894273127753303</v>
      </c>
    </row>
    <row r="160" spans="1:12" ht="14.5" customHeight="1" thickBot="1">
      <c r="A160" s="159" t="s">
        <v>79</v>
      </c>
      <c r="B160" s="569">
        <v>1330</v>
      </c>
      <c r="C160" s="51">
        <v>370</v>
      </c>
      <c r="D160" s="621">
        <f t="shared" si="10"/>
        <v>27.819548872180448</v>
      </c>
      <c r="E160" s="51">
        <v>6</v>
      </c>
      <c r="F160" s="621">
        <f t="shared" si="11"/>
        <v>0.45112781954887221</v>
      </c>
      <c r="G160" s="51">
        <v>633</v>
      </c>
      <c r="H160" s="621">
        <f t="shared" si="12"/>
        <v>47.593984962406019</v>
      </c>
      <c r="I160" s="51">
        <v>304</v>
      </c>
      <c r="J160" s="621">
        <f t="shared" si="13"/>
        <v>22.857142857142858</v>
      </c>
      <c r="K160" s="51">
        <v>17</v>
      </c>
      <c r="L160" s="62">
        <f t="shared" si="14"/>
        <v>1.2781954887218046</v>
      </c>
    </row>
    <row r="161" spans="1:12" ht="14.5" customHeight="1">
      <c r="A161" s="161" t="s">
        <v>80</v>
      </c>
      <c r="B161" s="570">
        <v>45721</v>
      </c>
      <c r="C161" s="48">
        <v>6802</v>
      </c>
      <c r="D161" s="623">
        <f t="shared" si="10"/>
        <v>14.877189912731566</v>
      </c>
      <c r="E161" s="48">
        <v>14175</v>
      </c>
      <c r="F161" s="623">
        <f t="shared" si="11"/>
        <v>31.0032588963496</v>
      </c>
      <c r="G161" s="48">
        <v>13981</v>
      </c>
      <c r="H161" s="623">
        <f t="shared" si="12"/>
        <v>30.578946217274339</v>
      </c>
      <c r="I161" s="48">
        <v>5259</v>
      </c>
      <c r="J161" s="623">
        <f t="shared" si="13"/>
        <v>11.502373088952559</v>
      </c>
      <c r="K161" s="48">
        <v>5504</v>
      </c>
      <c r="L161" s="64">
        <f t="shared" si="14"/>
        <v>12.038231884691935</v>
      </c>
    </row>
    <row r="162" spans="1:12" ht="14.5" customHeight="1">
      <c r="A162" s="162" t="s">
        <v>81</v>
      </c>
      <c r="B162" s="571">
        <v>11873</v>
      </c>
      <c r="C162" s="163">
        <v>4138</v>
      </c>
      <c r="D162" s="624">
        <f t="shared" si="10"/>
        <v>34.852185631264213</v>
      </c>
      <c r="E162" s="163">
        <v>614</v>
      </c>
      <c r="F162" s="624">
        <f t="shared" si="11"/>
        <v>5.1713972879642887</v>
      </c>
      <c r="G162" s="163">
        <v>4736</v>
      </c>
      <c r="H162" s="624">
        <f t="shared" si="12"/>
        <v>39.888823380779918</v>
      </c>
      <c r="I162" s="163">
        <v>1442</v>
      </c>
      <c r="J162" s="624">
        <f t="shared" si="13"/>
        <v>12.145203402678346</v>
      </c>
      <c r="K162" s="163">
        <v>943</v>
      </c>
      <c r="L162" s="65">
        <f t="shared" si="14"/>
        <v>7.9423902973132314</v>
      </c>
    </row>
    <row r="163" spans="1:12" ht="14.5" customHeight="1">
      <c r="A163" s="164" t="s">
        <v>82</v>
      </c>
      <c r="B163" s="572">
        <v>57594</v>
      </c>
      <c r="C163" s="165">
        <v>10940</v>
      </c>
      <c r="D163" s="625">
        <f t="shared" si="10"/>
        <v>18.995034204951907</v>
      </c>
      <c r="E163" s="165">
        <v>14789</v>
      </c>
      <c r="F163" s="625">
        <f t="shared" si="11"/>
        <v>25.67802201618224</v>
      </c>
      <c r="G163" s="165">
        <v>18717</v>
      </c>
      <c r="H163" s="625">
        <f t="shared" si="12"/>
        <v>32.498176893426404</v>
      </c>
      <c r="I163" s="165">
        <v>6701</v>
      </c>
      <c r="J163" s="625">
        <f t="shared" si="13"/>
        <v>11.634892523526757</v>
      </c>
      <c r="K163" s="165">
        <v>6447</v>
      </c>
      <c r="L163" s="303">
        <f t="shared" si="14"/>
        <v>11.1938743619127</v>
      </c>
    </row>
    <row r="164" spans="1:12" ht="14.5" customHeight="1">
      <c r="A164" s="1285" t="s">
        <v>948</v>
      </c>
      <c r="B164" s="1285"/>
      <c r="C164" s="1285"/>
      <c r="D164" s="1285"/>
      <c r="E164" s="1285"/>
      <c r="F164" s="1285"/>
      <c r="G164" s="1285"/>
      <c r="H164" s="1285"/>
      <c r="I164" s="1285"/>
      <c r="J164" s="1285"/>
      <c r="K164" s="1285"/>
      <c r="L164" s="1285"/>
    </row>
    <row r="165" spans="1:12" ht="14.5" customHeight="1">
      <c r="A165" s="1282" t="s">
        <v>946</v>
      </c>
      <c r="B165" s="1282"/>
      <c r="C165" s="1282"/>
      <c r="D165" s="1282"/>
      <c r="E165" s="1282"/>
      <c r="F165" s="1282"/>
      <c r="G165" s="1282"/>
      <c r="H165" s="1282"/>
      <c r="I165" s="1282"/>
      <c r="J165" s="1282"/>
      <c r="K165" s="1282"/>
      <c r="L165" s="1282"/>
    </row>
    <row r="166" spans="1:12" ht="25" customHeight="1">
      <c r="A166" s="1282" t="s">
        <v>945</v>
      </c>
      <c r="B166" s="1282"/>
      <c r="C166" s="1282"/>
      <c r="D166" s="1282"/>
      <c r="E166" s="1282"/>
      <c r="F166" s="1282"/>
      <c r="G166" s="1282"/>
      <c r="H166" s="1282"/>
      <c r="I166" s="1282"/>
      <c r="J166" s="1282"/>
      <c r="K166" s="1282"/>
      <c r="L166" s="1282"/>
    </row>
    <row r="167" spans="1:12" ht="28" customHeight="1">
      <c r="A167" s="1282" t="s">
        <v>944</v>
      </c>
      <c r="B167" s="1282"/>
      <c r="C167" s="1282"/>
      <c r="D167" s="1282"/>
      <c r="E167" s="1282"/>
      <c r="F167" s="1282"/>
      <c r="G167" s="1282"/>
      <c r="H167" s="1282"/>
      <c r="I167" s="1282"/>
      <c r="J167" s="1282"/>
      <c r="K167" s="1282"/>
      <c r="L167" s="1282"/>
    </row>
    <row r="168" spans="1:12" ht="33" customHeight="1">
      <c r="A168" s="1282" t="s">
        <v>947</v>
      </c>
      <c r="B168" s="1282"/>
      <c r="C168" s="1282"/>
      <c r="D168" s="1282"/>
      <c r="E168" s="1282"/>
      <c r="F168" s="1282"/>
      <c r="G168" s="1282"/>
      <c r="H168" s="1282"/>
      <c r="I168" s="1282"/>
      <c r="J168" s="1282"/>
      <c r="K168" s="1282"/>
      <c r="L168" s="1282"/>
    </row>
    <row r="169" spans="1:12" ht="14.5" customHeight="1">
      <c r="A169" s="1283" t="s">
        <v>559</v>
      </c>
      <c r="B169" s="1283"/>
      <c r="C169" s="1283"/>
      <c r="D169" s="1283"/>
      <c r="E169" s="1283"/>
      <c r="F169" s="1283"/>
      <c r="G169" s="1283"/>
      <c r="H169" s="1283"/>
      <c r="I169" s="1283"/>
      <c r="J169" s="1283"/>
      <c r="K169" s="1283"/>
      <c r="L169" s="1283"/>
    </row>
    <row r="170" spans="1:12" ht="14.5" customHeight="1">
      <c r="A170" s="1284" t="s">
        <v>560</v>
      </c>
      <c r="B170" s="1284"/>
      <c r="C170" s="1284"/>
      <c r="D170" s="1284"/>
      <c r="E170" s="1284"/>
      <c r="F170" s="1284"/>
      <c r="G170" s="1284"/>
      <c r="H170" s="1284"/>
      <c r="I170" s="1284"/>
      <c r="J170" s="1284"/>
      <c r="K170" s="1284"/>
      <c r="L170" s="1284"/>
    </row>
    <row r="171" spans="1:12" ht="28.5" customHeight="1">
      <c r="A171" s="1119" t="s">
        <v>721</v>
      </c>
      <c r="B171" s="1119"/>
      <c r="C171" s="1119"/>
      <c r="D171" s="1119"/>
      <c r="E171" s="1119"/>
      <c r="F171" s="1119"/>
      <c r="G171" s="1119"/>
      <c r="H171" s="1119"/>
      <c r="I171" s="1119"/>
      <c r="J171" s="1119"/>
      <c r="K171" s="1119"/>
      <c r="L171" s="1119"/>
    </row>
    <row r="172" spans="1:12" ht="14.5" customHeight="1">
      <c r="D172" s="786"/>
      <c r="F172" s="786"/>
      <c r="H172" s="786"/>
      <c r="J172" s="786"/>
      <c r="L172" s="786"/>
    </row>
    <row r="173" spans="1:12" ht="25" customHeight="1">
      <c r="A173" s="1120">
        <v>2019</v>
      </c>
      <c r="B173" s="1120"/>
      <c r="C173" s="1120"/>
      <c r="D173" s="1120"/>
      <c r="E173" s="1120"/>
      <c r="F173" s="1120"/>
      <c r="G173" s="1120"/>
      <c r="H173" s="1120"/>
      <c r="I173" s="1120"/>
      <c r="J173" s="1120"/>
      <c r="K173" s="1120"/>
      <c r="L173" s="1120"/>
    </row>
    <row r="174" spans="1:12" ht="14.5" customHeight="1">
      <c r="D174" s="786"/>
      <c r="F174" s="786"/>
      <c r="H174" s="786"/>
      <c r="J174" s="786"/>
      <c r="L174" s="786"/>
    </row>
    <row r="175" spans="1:12" ht="14.5" customHeight="1">
      <c r="A175" s="1189" t="s">
        <v>837</v>
      </c>
      <c r="B175" s="1189"/>
      <c r="C175" s="1189"/>
      <c r="D175" s="1189"/>
      <c r="E175" s="1189"/>
      <c r="F175" s="1189"/>
      <c r="G175" s="1189"/>
      <c r="H175" s="1189"/>
      <c r="I175" s="1189"/>
      <c r="J175" s="1189"/>
      <c r="K175" s="1189"/>
      <c r="L175" s="1189"/>
    </row>
    <row r="176" spans="1:12" ht="14.5" customHeight="1">
      <c r="A176" s="1190" t="s">
        <v>273</v>
      </c>
      <c r="B176" s="1280" t="s">
        <v>274</v>
      </c>
      <c r="C176" s="1174" t="s">
        <v>276</v>
      </c>
      <c r="D176" s="1220"/>
      <c r="E176" s="1220"/>
      <c r="F176" s="1220"/>
      <c r="G176" s="1220"/>
      <c r="H176" s="1220"/>
      <c r="I176" s="1220"/>
      <c r="J176" s="1220"/>
      <c r="K176" s="1220"/>
      <c r="L176" s="1221"/>
    </row>
    <row r="177" spans="1:12" ht="46.5" customHeight="1">
      <c r="A177" s="1191"/>
      <c r="B177" s="1128"/>
      <c r="C177" s="1184" t="s">
        <v>553</v>
      </c>
      <c r="D177" s="1185"/>
      <c r="E177" s="1184" t="s">
        <v>554</v>
      </c>
      <c r="F177" s="1185"/>
      <c r="G177" s="1184" t="s">
        <v>555</v>
      </c>
      <c r="H177" s="1185"/>
      <c r="I177" s="1184" t="s">
        <v>556</v>
      </c>
      <c r="J177" s="1185"/>
      <c r="K177" s="1184" t="s">
        <v>557</v>
      </c>
      <c r="L177" s="1207"/>
    </row>
    <row r="178" spans="1:12" ht="14.5" customHeight="1" thickBot="1">
      <c r="A178" s="1192"/>
      <c r="B178" s="887" t="s">
        <v>275</v>
      </c>
      <c r="C178" s="886" t="s">
        <v>275</v>
      </c>
      <c r="D178" s="564" t="s">
        <v>279</v>
      </c>
      <c r="E178" s="753" t="s">
        <v>275</v>
      </c>
      <c r="F178" s="581" t="s">
        <v>279</v>
      </c>
      <c r="G178" s="753" t="s">
        <v>275</v>
      </c>
      <c r="H178" s="581" t="s">
        <v>279</v>
      </c>
      <c r="I178" s="753" t="s">
        <v>275</v>
      </c>
      <c r="J178" s="581" t="s">
        <v>279</v>
      </c>
      <c r="K178" s="750" t="s">
        <v>275</v>
      </c>
      <c r="L178" s="606" t="s">
        <v>279</v>
      </c>
    </row>
    <row r="179" spans="1:12" ht="14.5" customHeight="1">
      <c r="A179" s="158" t="s">
        <v>64</v>
      </c>
      <c r="B179" s="566">
        <v>9117</v>
      </c>
      <c r="C179" s="49">
        <v>2067</v>
      </c>
      <c r="D179" s="620">
        <v>22.7</v>
      </c>
      <c r="E179" s="49">
        <v>2404</v>
      </c>
      <c r="F179" s="620">
        <v>26.4</v>
      </c>
      <c r="G179" s="49">
        <v>2182</v>
      </c>
      <c r="H179" s="620">
        <v>23.9</v>
      </c>
      <c r="I179" s="49">
        <v>535</v>
      </c>
      <c r="J179" s="620">
        <v>5.9</v>
      </c>
      <c r="K179" s="49">
        <v>1929</v>
      </c>
      <c r="L179" s="61">
        <v>21.1</v>
      </c>
    </row>
    <row r="180" spans="1:12" ht="14.5" customHeight="1">
      <c r="A180" s="159" t="s">
        <v>65</v>
      </c>
      <c r="B180" s="567">
        <v>9510</v>
      </c>
      <c r="C180" s="166">
        <v>236</v>
      </c>
      <c r="D180" s="621">
        <v>2.5</v>
      </c>
      <c r="E180" s="166">
        <v>5098</v>
      </c>
      <c r="F180" s="621">
        <v>53.6</v>
      </c>
      <c r="G180" s="166">
        <v>2396</v>
      </c>
      <c r="H180" s="621">
        <v>25.2</v>
      </c>
      <c r="I180" s="166">
        <v>1035</v>
      </c>
      <c r="J180" s="621">
        <v>10.9</v>
      </c>
      <c r="K180" s="166">
        <v>745</v>
      </c>
      <c r="L180" s="62">
        <v>7.8</v>
      </c>
    </row>
    <row r="181" spans="1:12" ht="14.5" customHeight="1">
      <c r="A181" s="160" t="s">
        <v>66</v>
      </c>
      <c r="B181" s="568">
        <v>2600</v>
      </c>
      <c r="C181" s="167">
        <v>857</v>
      </c>
      <c r="D181" s="622">
        <v>33</v>
      </c>
      <c r="E181" s="167">
        <v>193</v>
      </c>
      <c r="F181" s="622">
        <v>7.4</v>
      </c>
      <c r="G181" s="167">
        <v>852</v>
      </c>
      <c r="H181" s="622">
        <v>32.799999999999997</v>
      </c>
      <c r="I181" s="167">
        <v>188</v>
      </c>
      <c r="J181" s="622">
        <v>7.2</v>
      </c>
      <c r="K181" s="167">
        <v>510</v>
      </c>
      <c r="L181" s="63">
        <v>19.600000000000001</v>
      </c>
    </row>
    <row r="182" spans="1:12" ht="14.5" customHeight="1">
      <c r="A182" s="159" t="s">
        <v>67</v>
      </c>
      <c r="B182" s="567">
        <v>1904</v>
      </c>
      <c r="C182" s="166">
        <v>1132</v>
      </c>
      <c r="D182" s="621">
        <v>59.5</v>
      </c>
      <c r="E182" s="166">
        <v>50</v>
      </c>
      <c r="F182" s="621">
        <v>2.6</v>
      </c>
      <c r="G182" s="166">
        <v>372</v>
      </c>
      <c r="H182" s="621">
        <v>19.5</v>
      </c>
      <c r="I182" s="166">
        <v>217</v>
      </c>
      <c r="J182" s="621">
        <v>11.4</v>
      </c>
      <c r="K182" s="166">
        <v>133</v>
      </c>
      <c r="L182" s="62">
        <v>7</v>
      </c>
    </row>
    <row r="183" spans="1:12" ht="14.5" customHeight="1">
      <c r="A183" s="160" t="s">
        <v>68</v>
      </c>
      <c r="B183" s="568">
        <v>454</v>
      </c>
      <c r="C183" s="167">
        <v>45</v>
      </c>
      <c r="D183" s="622">
        <v>9.9</v>
      </c>
      <c r="E183" s="167">
        <v>95</v>
      </c>
      <c r="F183" s="622">
        <v>20.9</v>
      </c>
      <c r="G183" s="167">
        <v>179</v>
      </c>
      <c r="H183" s="622">
        <v>39.4</v>
      </c>
      <c r="I183" s="167">
        <v>18</v>
      </c>
      <c r="J183" s="622">
        <v>4</v>
      </c>
      <c r="K183" s="167">
        <v>117</v>
      </c>
      <c r="L183" s="63">
        <v>25.8</v>
      </c>
    </row>
    <row r="184" spans="1:12" ht="14.5" customHeight="1">
      <c r="A184" s="159" t="s">
        <v>69</v>
      </c>
      <c r="B184" s="567">
        <v>1106</v>
      </c>
      <c r="C184" s="166">
        <v>69</v>
      </c>
      <c r="D184" s="621">
        <v>6.2</v>
      </c>
      <c r="E184" s="166">
        <v>168</v>
      </c>
      <c r="F184" s="621">
        <v>15.2</v>
      </c>
      <c r="G184" s="166">
        <v>526</v>
      </c>
      <c r="H184" s="621">
        <v>47.6</v>
      </c>
      <c r="I184" s="166">
        <v>76</v>
      </c>
      <c r="J184" s="621">
        <v>6.9</v>
      </c>
      <c r="K184" s="166">
        <v>267</v>
      </c>
      <c r="L184" s="62">
        <v>24.1</v>
      </c>
    </row>
    <row r="185" spans="1:12" ht="14.5" customHeight="1">
      <c r="A185" s="160" t="s">
        <v>70</v>
      </c>
      <c r="B185" s="568">
        <v>4262</v>
      </c>
      <c r="C185" s="167">
        <v>965</v>
      </c>
      <c r="D185" s="622">
        <v>22.6</v>
      </c>
      <c r="E185" s="167">
        <v>457</v>
      </c>
      <c r="F185" s="622">
        <v>10.7</v>
      </c>
      <c r="G185" s="167">
        <v>1795</v>
      </c>
      <c r="H185" s="622">
        <v>42.1</v>
      </c>
      <c r="I185" s="167">
        <v>217</v>
      </c>
      <c r="J185" s="622">
        <v>5.0999999999999996</v>
      </c>
      <c r="K185" s="167">
        <v>828</v>
      </c>
      <c r="L185" s="63">
        <v>19.399999999999999</v>
      </c>
    </row>
    <row r="186" spans="1:12" ht="14.5" customHeight="1">
      <c r="A186" s="159" t="s">
        <v>71</v>
      </c>
      <c r="B186" s="567">
        <v>1102</v>
      </c>
      <c r="C186" s="166">
        <v>391</v>
      </c>
      <c r="D186" s="621">
        <v>35.5</v>
      </c>
      <c r="E186" s="166">
        <v>101</v>
      </c>
      <c r="F186" s="621">
        <v>9.1999999999999993</v>
      </c>
      <c r="G186" s="166">
        <v>331</v>
      </c>
      <c r="H186" s="621">
        <v>30</v>
      </c>
      <c r="I186" s="166">
        <v>216</v>
      </c>
      <c r="J186" s="621">
        <v>19.600000000000001</v>
      </c>
      <c r="K186" s="166">
        <v>63</v>
      </c>
      <c r="L186" s="62">
        <v>5.7</v>
      </c>
    </row>
    <row r="187" spans="1:12" ht="14.5" customHeight="1">
      <c r="A187" s="160" t="s">
        <v>72</v>
      </c>
      <c r="B187" s="568">
        <v>5460</v>
      </c>
      <c r="C187" s="167">
        <v>648</v>
      </c>
      <c r="D187" s="622">
        <v>11.9</v>
      </c>
      <c r="E187" s="167">
        <v>1788</v>
      </c>
      <c r="F187" s="622">
        <v>32.700000000000003</v>
      </c>
      <c r="G187" s="167">
        <v>1224</v>
      </c>
      <c r="H187" s="622">
        <v>22.4</v>
      </c>
      <c r="I187" s="167">
        <v>989</v>
      </c>
      <c r="J187" s="622">
        <v>18.100000000000001</v>
      </c>
      <c r="K187" s="167">
        <v>811</v>
      </c>
      <c r="L187" s="63">
        <v>14.9</v>
      </c>
    </row>
    <row r="188" spans="1:12" ht="14.5" customHeight="1">
      <c r="A188" s="159" t="s">
        <v>73</v>
      </c>
      <c r="B188" s="567">
        <v>10215</v>
      </c>
      <c r="C188" s="166">
        <v>1911</v>
      </c>
      <c r="D188" s="621">
        <v>18.7</v>
      </c>
      <c r="E188" s="166">
        <v>2638</v>
      </c>
      <c r="F188" s="621">
        <v>25.8</v>
      </c>
      <c r="G188" s="166">
        <v>3203</v>
      </c>
      <c r="H188" s="621">
        <v>31.4</v>
      </c>
      <c r="I188" s="166">
        <v>1449</v>
      </c>
      <c r="J188" s="621">
        <v>14.2</v>
      </c>
      <c r="K188" s="166">
        <v>1014</v>
      </c>
      <c r="L188" s="62">
        <v>9.9</v>
      </c>
    </row>
    <row r="189" spans="1:12" ht="14.5" customHeight="1">
      <c r="A189" s="160" t="s">
        <v>74</v>
      </c>
      <c r="B189" s="568">
        <v>2555</v>
      </c>
      <c r="C189" s="167">
        <v>589</v>
      </c>
      <c r="D189" s="622">
        <v>23</v>
      </c>
      <c r="E189" s="167">
        <v>667</v>
      </c>
      <c r="F189" s="622">
        <v>26.1</v>
      </c>
      <c r="G189" s="167">
        <v>815</v>
      </c>
      <c r="H189" s="622">
        <v>31.9</v>
      </c>
      <c r="I189" s="167">
        <v>216</v>
      </c>
      <c r="J189" s="622">
        <v>8.5</v>
      </c>
      <c r="K189" s="167">
        <v>268</v>
      </c>
      <c r="L189" s="63">
        <v>10.5</v>
      </c>
    </row>
    <row r="190" spans="1:12" ht="14.5" customHeight="1">
      <c r="A190" s="159" t="s">
        <v>75</v>
      </c>
      <c r="B190" s="567">
        <v>480</v>
      </c>
      <c r="C190" s="166">
        <v>54</v>
      </c>
      <c r="D190" s="621">
        <v>11.3</v>
      </c>
      <c r="E190" s="166">
        <v>251</v>
      </c>
      <c r="F190" s="621">
        <v>52.3</v>
      </c>
      <c r="G190" s="166">
        <v>134</v>
      </c>
      <c r="H190" s="621">
        <v>27.9</v>
      </c>
      <c r="I190" s="166">
        <v>23</v>
      </c>
      <c r="J190" s="621">
        <v>4.8</v>
      </c>
      <c r="K190" s="166">
        <v>18</v>
      </c>
      <c r="L190" s="62">
        <v>3.7</v>
      </c>
    </row>
    <row r="191" spans="1:12" ht="14.5" customHeight="1">
      <c r="A191" s="160" t="s">
        <v>76</v>
      </c>
      <c r="B191" s="568">
        <v>3007</v>
      </c>
      <c r="C191" s="167">
        <v>734</v>
      </c>
      <c r="D191" s="622">
        <v>24.4</v>
      </c>
      <c r="E191" s="167">
        <v>56</v>
      </c>
      <c r="F191" s="622">
        <v>1.9</v>
      </c>
      <c r="G191" s="167">
        <v>1846</v>
      </c>
      <c r="H191" s="622">
        <v>61.4</v>
      </c>
      <c r="I191" s="167">
        <v>194</v>
      </c>
      <c r="J191" s="622">
        <v>6.5</v>
      </c>
      <c r="K191" s="167">
        <v>177</v>
      </c>
      <c r="L191" s="63">
        <v>5.9</v>
      </c>
    </row>
    <row r="192" spans="1:12" ht="14.5" customHeight="1">
      <c r="A192" s="159" t="s">
        <v>77</v>
      </c>
      <c r="B192" s="567">
        <v>1800</v>
      </c>
      <c r="C192" s="166">
        <v>754</v>
      </c>
      <c r="D192" s="621">
        <v>41.9</v>
      </c>
      <c r="E192" s="166">
        <v>191</v>
      </c>
      <c r="F192" s="621">
        <v>10.6</v>
      </c>
      <c r="G192" s="166">
        <v>487</v>
      </c>
      <c r="H192" s="621">
        <v>27.1</v>
      </c>
      <c r="I192" s="166">
        <v>276</v>
      </c>
      <c r="J192" s="621">
        <v>15.3</v>
      </c>
      <c r="K192" s="166">
        <v>92</v>
      </c>
      <c r="L192" s="62">
        <v>5.0999999999999996</v>
      </c>
    </row>
    <row r="193" spans="1:12" ht="14.5" customHeight="1">
      <c r="A193" s="160" t="s">
        <v>78</v>
      </c>
      <c r="B193" s="568">
        <v>1808</v>
      </c>
      <c r="C193" s="167">
        <v>112</v>
      </c>
      <c r="D193" s="622">
        <v>6.2</v>
      </c>
      <c r="E193" s="167">
        <v>648</v>
      </c>
      <c r="F193" s="622">
        <v>35.799999999999997</v>
      </c>
      <c r="G193" s="167">
        <v>474</v>
      </c>
      <c r="H193" s="622">
        <v>26.2</v>
      </c>
      <c r="I193" s="167">
        <v>295</v>
      </c>
      <c r="J193" s="622">
        <v>16.3</v>
      </c>
      <c r="K193" s="167">
        <v>279</v>
      </c>
      <c r="L193" s="63">
        <v>15.4</v>
      </c>
    </row>
    <row r="194" spans="1:12" ht="14.5" customHeight="1" thickBot="1">
      <c r="A194" s="159" t="s">
        <v>79</v>
      </c>
      <c r="B194" s="569">
        <v>1328</v>
      </c>
      <c r="C194" s="51">
        <v>335</v>
      </c>
      <c r="D194" s="626">
        <v>25.2</v>
      </c>
      <c r="E194" s="51">
        <v>46</v>
      </c>
      <c r="F194" s="626">
        <v>3.5</v>
      </c>
      <c r="G194" s="51">
        <v>611</v>
      </c>
      <c r="H194" s="626">
        <v>46</v>
      </c>
      <c r="I194" s="51">
        <v>301</v>
      </c>
      <c r="J194" s="626">
        <v>22.7</v>
      </c>
      <c r="K194" s="51">
        <v>35</v>
      </c>
      <c r="L194" s="304">
        <v>2.6</v>
      </c>
    </row>
    <row r="195" spans="1:12" ht="14.5" customHeight="1">
      <c r="A195" s="161" t="s">
        <v>80</v>
      </c>
      <c r="B195" s="570">
        <v>44967</v>
      </c>
      <c r="C195" s="48">
        <v>6696</v>
      </c>
      <c r="D195" s="623">
        <v>14.9</v>
      </c>
      <c r="E195" s="48">
        <v>14214</v>
      </c>
      <c r="F195" s="623">
        <v>31.6</v>
      </c>
      <c r="G195" s="48">
        <v>12928</v>
      </c>
      <c r="H195" s="623">
        <v>28.7</v>
      </c>
      <c r="I195" s="48">
        <v>4853</v>
      </c>
      <c r="J195" s="623">
        <v>10.8</v>
      </c>
      <c r="K195" s="48">
        <v>6276</v>
      </c>
      <c r="L195" s="64">
        <v>14</v>
      </c>
    </row>
    <row r="196" spans="1:12" ht="14.5" customHeight="1">
      <c r="A196" s="162" t="s">
        <v>81</v>
      </c>
      <c r="B196" s="571">
        <v>11741</v>
      </c>
      <c r="C196" s="163">
        <v>4203</v>
      </c>
      <c r="D196" s="624">
        <v>35.799999999999997</v>
      </c>
      <c r="E196" s="163">
        <v>637</v>
      </c>
      <c r="F196" s="624">
        <v>5.4</v>
      </c>
      <c r="G196" s="163">
        <v>4499</v>
      </c>
      <c r="H196" s="624">
        <v>38.299999999999997</v>
      </c>
      <c r="I196" s="163">
        <v>1392</v>
      </c>
      <c r="J196" s="624">
        <v>11.9</v>
      </c>
      <c r="K196" s="163">
        <v>1010</v>
      </c>
      <c r="L196" s="65">
        <v>8.6</v>
      </c>
    </row>
    <row r="197" spans="1:12" ht="14.5" customHeight="1">
      <c r="A197" s="164" t="s">
        <v>82</v>
      </c>
      <c r="B197" s="572">
        <v>56708</v>
      </c>
      <c r="C197" s="165">
        <v>10899</v>
      </c>
      <c r="D197" s="625">
        <v>19.2</v>
      </c>
      <c r="E197" s="165">
        <v>14851</v>
      </c>
      <c r="F197" s="625">
        <v>26.2</v>
      </c>
      <c r="G197" s="165">
        <v>17427</v>
      </c>
      <c r="H197" s="625">
        <v>30.7</v>
      </c>
      <c r="I197" s="165">
        <v>6245</v>
      </c>
      <c r="J197" s="625">
        <v>11</v>
      </c>
      <c r="K197" s="165">
        <v>7286</v>
      </c>
      <c r="L197" s="303">
        <v>12.8</v>
      </c>
    </row>
    <row r="198" spans="1:12" ht="14.5" customHeight="1">
      <c r="A198" s="1285" t="s">
        <v>948</v>
      </c>
      <c r="B198" s="1285"/>
      <c r="C198" s="1285"/>
      <c r="D198" s="1285"/>
      <c r="E198" s="1285"/>
      <c r="F198" s="1285"/>
      <c r="G198" s="1285"/>
      <c r="H198" s="1285"/>
      <c r="I198" s="1285"/>
      <c r="J198" s="1285"/>
      <c r="K198" s="1285"/>
      <c r="L198" s="1285"/>
    </row>
    <row r="199" spans="1:12" ht="14.5" customHeight="1">
      <c r="A199" s="1282" t="s">
        <v>946</v>
      </c>
      <c r="B199" s="1282"/>
      <c r="C199" s="1282"/>
      <c r="D199" s="1282"/>
      <c r="E199" s="1282"/>
      <c r="F199" s="1282"/>
      <c r="G199" s="1282"/>
      <c r="H199" s="1282"/>
      <c r="I199" s="1282"/>
      <c r="J199" s="1282"/>
      <c r="K199" s="1282"/>
      <c r="L199" s="1282"/>
    </row>
    <row r="200" spans="1:12" ht="25" customHeight="1">
      <c r="A200" s="1282" t="s">
        <v>945</v>
      </c>
      <c r="B200" s="1282"/>
      <c r="C200" s="1282"/>
      <c r="D200" s="1282"/>
      <c r="E200" s="1282"/>
      <c r="F200" s="1282"/>
      <c r="G200" s="1282"/>
      <c r="H200" s="1282"/>
      <c r="I200" s="1282"/>
      <c r="J200" s="1282"/>
      <c r="K200" s="1282"/>
      <c r="L200" s="1282"/>
    </row>
    <row r="201" spans="1:12" ht="26.5" customHeight="1">
      <c r="A201" s="1282" t="s">
        <v>944</v>
      </c>
      <c r="B201" s="1282"/>
      <c r="C201" s="1282"/>
      <c r="D201" s="1282"/>
      <c r="E201" s="1282"/>
      <c r="F201" s="1282"/>
      <c r="G201" s="1282"/>
      <c r="H201" s="1282"/>
      <c r="I201" s="1282"/>
      <c r="J201" s="1282"/>
      <c r="K201" s="1282"/>
      <c r="L201" s="1282"/>
    </row>
    <row r="202" spans="1:12" ht="35.5" customHeight="1">
      <c r="A202" s="1282" t="s">
        <v>947</v>
      </c>
      <c r="B202" s="1282"/>
      <c r="C202" s="1282"/>
      <c r="D202" s="1282"/>
      <c r="E202" s="1282"/>
      <c r="F202" s="1282"/>
      <c r="G202" s="1282"/>
      <c r="H202" s="1282"/>
      <c r="I202" s="1282"/>
      <c r="J202" s="1282"/>
      <c r="K202" s="1282"/>
      <c r="L202" s="1282"/>
    </row>
    <row r="203" spans="1:12" ht="14.5" customHeight="1">
      <c r="A203" s="1283" t="s">
        <v>559</v>
      </c>
      <c r="B203" s="1283"/>
      <c r="C203" s="1283"/>
      <c r="D203" s="1283"/>
      <c r="E203" s="1283"/>
      <c r="F203" s="1283"/>
      <c r="G203" s="1283"/>
      <c r="H203" s="1283"/>
      <c r="I203" s="1283"/>
      <c r="J203" s="1283"/>
      <c r="K203" s="1283"/>
      <c r="L203" s="1283"/>
    </row>
    <row r="204" spans="1:12" ht="14.5" customHeight="1">
      <c r="A204" s="1284" t="s">
        <v>560</v>
      </c>
      <c r="B204" s="1284"/>
      <c r="C204" s="1284"/>
      <c r="D204" s="1284"/>
      <c r="E204" s="1284"/>
      <c r="F204" s="1284"/>
      <c r="G204" s="1284"/>
      <c r="H204" s="1284"/>
      <c r="I204" s="1284"/>
      <c r="J204" s="1284"/>
      <c r="K204" s="1284"/>
      <c r="L204" s="1284"/>
    </row>
    <row r="205" spans="1:12" ht="27.75" customHeight="1">
      <c r="A205" s="1119" t="s">
        <v>722</v>
      </c>
      <c r="B205" s="1119"/>
      <c r="C205" s="1119"/>
      <c r="D205" s="1119"/>
      <c r="E205" s="1119"/>
      <c r="F205" s="1119"/>
      <c r="G205" s="1119"/>
      <c r="H205" s="1119"/>
      <c r="I205" s="1119"/>
      <c r="J205" s="1119"/>
      <c r="K205" s="1119"/>
      <c r="L205" s="1119"/>
    </row>
    <row r="207" spans="1:12" ht="25" customHeight="1">
      <c r="A207" s="1120">
        <v>2018</v>
      </c>
      <c r="B207" s="1120"/>
      <c r="C207" s="1120"/>
      <c r="D207" s="1120"/>
      <c r="E207" s="1120"/>
      <c r="F207" s="1120"/>
      <c r="G207" s="1120"/>
      <c r="H207" s="1120"/>
      <c r="I207" s="1120"/>
      <c r="J207" s="1120"/>
      <c r="K207" s="1120"/>
      <c r="L207" s="1120"/>
    </row>
    <row r="208" spans="1:12" ht="14.5" customHeight="1">
      <c r="D208" s="786"/>
      <c r="F208" s="786"/>
      <c r="H208" s="786"/>
      <c r="J208" s="786"/>
      <c r="L208" s="786"/>
    </row>
    <row r="209" spans="1:12" ht="14.5" customHeight="1">
      <c r="A209" s="1189" t="s">
        <v>838</v>
      </c>
      <c r="B209" s="1189"/>
      <c r="C209" s="1189"/>
      <c r="D209" s="1189"/>
      <c r="E209" s="1189"/>
      <c r="F209" s="1189"/>
      <c r="G209" s="1189"/>
      <c r="H209" s="1189"/>
      <c r="I209" s="1189"/>
      <c r="J209" s="1189"/>
      <c r="K209" s="1189"/>
      <c r="L209" s="1189"/>
    </row>
    <row r="210" spans="1:12" ht="14.5" customHeight="1">
      <c r="A210" s="1190" t="s">
        <v>273</v>
      </c>
      <c r="B210" s="1280" t="s">
        <v>274</v>
      </c>
      <c r="C210" s="1174" t="s">
        <v>276</v>
      </c>
      <c r="D210" s="1220"/>
      <c r="E210" s="1220"/>
      <c r="F210" s="1220"/>
      <c r="G210" s="1220"/>
      <c r="H210" s="1220"/>
      <c r="I210" s="1220"/>
      <c r="J210" s="1220"/>
      <c r="K210" s="1220"/>
      <c r="L210" s="1221"/>
    </row>
    <row r="211" spans="1:12" ht="46.5" customHeight="1">
      <c r="A211" s="1191"/>
      <c r="B211" s="1128"/>
      <c r="C211" s="1184" t="s">
        <v>553</v>
      </c>
      <c r="D211" s="1185"/>
      <c r="E211" s="1184" t="s">
        <v>554</v>
      </c>
      <c r="F211" s="1185"/>
      <c r="G211" s="1184" t="s">
        <v>555</v>
      </c>
      <c r="H211" s="1185"/>
      <c r="I211" s="1184" t="s">
        <v>556</v>
      </c>
      <c r="J211" s="1185"/>
      <c r="K211" s="1184" t="s">
        <v>557</v>
      </c>
      <c r="L211" s="1207"/>
    </row>
    <row r="212" spans="1:12" ht="14.5" customHeight="1" thickBot="1">
      <c r="A212" s="1192"/>
      <c r="B212" s="887" t="s">
        <v>275</v>
      </c>
      <c r="C212" s="886" t="s">
        <v>275</v>
      </c>
      <c r="D212" s="564" t="s">
        <v>279</v>
      </c>
      <c r="E212" s="753" t="s">
        <v>275</v>
      </c>
      <c r="F212" s="581" t="s">
        <v>279</v>
      </c>
      <c r="G212" s="753" t="s">
        <v>275</v>
      </c>
      <c r="H212" s="581" t="s">
        <v>279</v>
      </c>
      <c r="I212" s="753" t="s">
        <v>275</v>
      </c>
      <c r="J212" s="581" t="s">
        <v>279</v>
      </c>
      <c r="K212" s="750" t="s">
        <v>275</v>
      </c>
      <c r="L212" s="606" t="s">
        <v>279</v>
      </c>
    </row>
    <row r="213" spans="1:12" ht="14.5" customHeight="1">
      <c r="A213" s="158" t="s">
        <v>64</v>
      </c>
      <c r="B213" s="566">
        <v>8915</v>
      </c>
      <c r="C213" s="49">
        <v>2129</v>
      </c>
      <c r="D213" s="620">
        <v>23.9</v>
      </c>
      <c r="E213" s="49">
        <v>2462</v>
      </c>
      <c r="F213" s="620">
        <v>27.6</v>
      </c>
      <c r="G213" s="49">
        <v>2151</v>
      </c>
      <c r="H213" s="620">
        <v>24.1</v>
      </c>
      <c r="I213" s="49">
        <v>527</v>
      </c>
      <c r="J213" s="620">
        <v>5.9</v>
      </c>
      <c r="K213" s="49">
        <v>1645</v>
      </c>
      <c r="L213" s="61">
        <v>18.5</v>
      </c>
    </row>
    <row r="214" spans="1:12" ht="14.5" customHeight="1">
      <c r="A214" s="159" t="s">
        <v>65</v>
      </c>
      <c r="B214" s="567">
        <v>9430</v>
      </c>
      <c r="C214" s="166">
        <v>232</v>
      </c>
      <c r="D214" s="621">
        <v>2.5</v>
      </c>
      <c r="E214" s="166">
        <v>5182</v>
      </c>
      <c r="F214" s="621">
        <v>55</v>
      </c>
      <c r="G214" s="166">
        <v>2272</v>
      </c>
      <c r="H214" s="621">
        <v>24.1</v>
      </c>
      <c r="I214" s="166">
        <v>980</v>
      </c>
      <c r="J214" s="621">
        <v>10.4</v>
      </c>
      <c r="K214" s="166">
        <v>764</v>
      </c>
      <c r="L214" s="62">
        <v>8.1</v>
      </c>
    </row>
    <row r="215" spans="1:12" ht="14.5" customHeight="1">
      <c r="A215" s="160" t="s">
        <v>66</v>
      </c>
      <c r="B215" s="568">
        <v>2560</v>
      </c>
      <c r="C215" s="167">
        <v>917</v>
      </c>
      <c r="D215" s="622">
        <v>35.799999999999997</v>
      </c>
      <c r="E215" s="167">
        <v>150</v>
      </c>
      <c r="F215" s="622">
        <v>5.9</v>
      </c>
      <c r="G215" s="167">
        <v>846</v>
      </c>
      <c r="H215" s="622">
        <v>33</v>
      </c>
      <c r="I215" s="167">
        <v>171</v>
      </c>
      <c r="J215" s="622">
        <v>6.7</v>
      </c>
      <c r="K215" s="167">
        <v>476</v>
      </c>
      <c r="L215" s="63">
        <v>18.600000000000001</v>
      </c>
    </row>
    <row r="216" spans="1:12" ht="14.5" customHeight="1">
      <c r="A216" s="159" t="s">
        <v>67</v>
      </c>
      <c r="B216" s="567">
        <v>1876</v>
      </c>
      <c r="C216" s="166">
        <v>1135</v>
      </c>
      <c r="D216" s="621">
        <v>60.5</v>
      </c>
      <c r="E216" s="166">
        <v>40</v>
      </c>
      <c r="F216" s="621">
        <v>2.1</v>
      </c>
      <c r="G216" s="166">
        <v>357</v>
      </c>
      <c r="H216" s="621">
        <v>19</v>
      </c>
      <c r="I216" s="166">
        <v>203</v>
      </c>
      <c r="J216" s="621">
        <v>10.8</v>
      </c>
      <c r="K216" s="166">
        <v>141</v>
      </c>
      <c r="L216" s="62">
        <v>7.5</v>
      </c>
    </row>
    <row r="217" spans="1:12" ht="14.5" customHeight="1">
      <c r="A217" s="160" t="s">
        <v>68</v>
      </c>
      <c r="B217" s="568">
        <v>451</v>
      </c>
      <c r="C217" s="167">
        <v>59</v>
      </c>
      <c r="D217" s="622">
        <v>13.1</v>
      </c>
      <c r="E217" s="167">
        <v>86</v>
      </c>
      <c r="F217" s="622">
        <v>19.100000000000001</v>
      </c>
      <c r="G217" s="167">
        <v>188</v>
      </c>
      <c r="H217" s="622">
        <v>41.7</v>
      </c>
      <c r="I217" s="167">
        <v>17</v>
      </c>
      <c r="J217" s="622">
        <v>3.8</v>
      </c>
      <c r="K217" s="167">
        <v>101</v>
      </c>
      <c r="L217" s="63">
        <v>22.4</v>
      </c>
    </row>
    <row r="218" spans="1:12" ht="14.5" customHeight="1">
      <c r="A218" s="159" t="s">
        <v>69</v>
      </c>
      <c r="B218" s="567">
        <v>1081</v>
      </c>
      <c r="C218" s="166">
        <v>70</v>
      </c>
      <c r="D218" s="621">
        <v>6.5</v>
      </c>
      <c r="E218" s="166">
        <v>173</v>
      </c>
      <c r="F218" s="621">
        <v>16</v>
      </c>
      <c r="G218" s="166">
        <v>526</v>
      </c>
      <c r="H218" s="621">
        <v>48.7</v>
      </c>
      <c r="I218" s="166">
        <v>83</v>
      </c>
      <c r="J218" s="621">
        <v>7.7</v>
      </c>
      <c r="K218" s="166">
        <v>229</v>
      </c>
      <c r="L218" s="62">
        <v>21.2</v>
      </c>
    </row>
    <row r="219" spans="1:12" ht="14.5" customHeight="1">
      <c r="A219" s="160" t="s">
        <v>70</v>
      </c>
      <c r="B219" s="568">
        <v>4232</v>
      </c>
      <c r="C219" s="167">
        <v>1009</v>
      </c>
      <c r="D219" s="622">
        <v>23.8</v>
      </c>
      <c r="E219" s="167">
        <v>488</v>
      </c>
      <c r="F219" s="622">
        <v>11.5</v>
      </c>
      <c r="G219" s="167">
        <v>1802</v>
      </c>
      <c r="H219" s="622">
        <v>42.6</v>
      </c>
      <c r="I219" s="167">
        <v>203</v>
      </c>
      <c r="J219" s="622">
        <v>4.8</v>
      </c>
      <c r="K219" s="167">
        <v>730</v>
      </c>
      <c r="L219" s="63">
        <v>17.2</v>
      </c>
    </row>
    <row r="220" spans="1:12" ht="14.5" customHeight="1">
      <c r="A220" s="159" t="s">
        <v>71</v>
      </c>
      <c r="B220" s="567">
        <v>1097</v>
      </c>
      <c r="C220" s="166">
        <v>431</v>
      </c>
      <c r="D220" s="621">
        <v>39.299999999999997</v>
      </c>
      <c r="E220" s="166">
        <v>83</v>
      </c>
      <c r="F220" s="621">
        <v>7.6</v>
      </c>
      <c r="G220" s="166">
        <v>285</v>
      </c>
      <c r="H220" s="621">
        <v>26</v>
      </c>
      <c r="I220" s="166">
        <v>224</v>
      </c>
      <c r="J220" s="621">
        <v>20.399999999999999</v>
      </c>
      <c r="K220" s="166">
        <v>74</v>
      </c>
      <c r="L220" s="62">
        <v>6.7</v>
      </c>
    </row>
    <row r="221" spans="1:12" ht="14.5" customHeight="1">
      <c r="A221" s="160" t="s">
        <v>72</v>
      </c>
      <c r="B221" s="568">
        <v>5349</v>
      </c>
      <c r="C221" s="167">
        <v>667</v>
      </c>
      <c r="D221" s="622">
        <v>12.5</v>
      </c>
      <c r="E221" s="167">
        <v>1713</v>
      </c>
      <c r="F221" s="622">
        <v>32</v>
      </c>
      <c r="G221" s="167">
        <v>1149</v>
      </c>
      <c r="H221" s="622">
        <v>21.5</v>
      </c>
      <c r="I221" s="167">
        <v>973</v>
      </c>
      <c r="J221" s="622">
        <v>18.2</v>
      </c>
      <c r="K221" s="167">
        <v>847</v>
      </c>
      <c r="L221" s="63">
        <v>15.8</v>
      </c>
    </row>
    <row r="222" spans="1:12" ht="14.5" customHeight="1">
      <c r="A222" s="159" t="s">
        <v>73</v>
      </c>
      <c r="B222" s="567">
        <v>10060</v>
      </c>
      <c r="C222" s="166">
        <v>1975</v>
      </c>
      <c r="D222" s="621">
        <v>19.600000000000001</v>
      </c>
      <c r="E222" s="166">
        <v>2702</v>
      </c>
      <c r="F222" s="621">
        <v>26.9</v>
      </c>
      <c r="G222" s="166">
        <v>2935</v>
      </c>
      <c r="H222" s="621">
        <v>29.2</v>
      </c>
      <c r="I222" s="166">
        <v>1416</v>
      </c>
      <c r="J222" s="621">
        <v>14.1</v>
      </c>
      <c r="K222" s="166">
        <v>1032</v>
      </c>
      <c r="L222" s="62">
        <v>10.3</v>
      </c>
    </row>
    <row r="223" spans="1:12" ht="14.5" customHeight="1">
      <c r="A223" s="160" t="s">
        <v>74</v>
      </c>
      <c r="B223" s="568">
        <v>2527</v>
      </c>
      <c r="C223" s="167">
        <v>592</v>
      </c>
      <c r="D223" s="622">
        <v>23.4</v>
      </c>
      <c r="E223" s="167">
        <v>718</v>
      </c>
      <c r="F223" s="622">
        <v>28.4</v>
      </c>
      <c r="G223" s="167">
        <v>772</v>
      </c>
      <c r="H223" s="622">
        <v>30.6</v>
      </c>
      <c r="I223" s="167">
        <v>205</v>
      </c>
      <c r="J223" s="622">
        <v>8.1</v>
      </c>
      <c r="K223" s="167">
        <v>240</v>
      </c>
      <c r="L223" s="63">
        <v>9.5</v>
      </c>
    </row>
    <row r="224" spans="1:12" ht="14.5" customHeight="1">
      <c r="A224" s="159" t="s">
        <v>75</v>
      </c>
      <c r="B224" s="567">
        <v>482</v>
      </c>
      <c r="C224" s="166">
        <v>51</v>
      </c>
      <c r="D224" s="621">
        <v>10.6</v>
      </c>
      <c r="E224" s="166">
        <v>276</v>
      </c>
      <c r="F224" s="621">
        <v>57.3</v>
      </c>
      <c r="G224" s="166">
        <v>118</v>
      </c>
      <c r="H224" s="621">
        <v>24.5</v>
      </c>
      <c r="I224" s="166">
        <v>16</v>
      </c>
      <c r="J224" s="621">
        <v>3.3</v>
      </c>
      <c r="K224" s="166">
        <v>21</v>
      </c>
      <c r="L224" s="62">
        <v>4.4000000000000004</v>
      </c>
    </row>
    <row r="225" spans="1:12" ht="14.5" customHeight="1">
      <c r="A225" s="160" t="s">
        <v>76</v>
      </c>
      <c r="B225" s="568">
        <v>2979</v>
      </c>
      <c r="C225" s="167">
        <v>821</v>
      </c>
      <c r="D225" s="622">
        <v>27.6</v>
      </c>
      <c r="E225" s="167">
        <v>45</v>
      </c>
      <c r="F225" s="622">
        <v>1.5</v>
      </c>
      <c r="G225" s="167">
        <v>1737</v>
      </c>
      <c r="H225" s="622">
        <v>58.3</v>
      </c>
      <c r="I225" s="167">
        <v>228</v>
      </c>
      <c r="J225" s="622">
        <v>7.7</v>
      </c>
      <c r="K225" s="167">
        <v>148</v>
      </c>
      <c r="L225" s="63">
        <v>5</v>
      </c>
    </row>
    <row r="226" spans="1:12" ht="14.5" customHeight="1">
      <c r="A226" s="159" t="s">
        <v>77</v>
      </c>
      <c r="B226" s="567">
        <v>1789</v>
      </c>
      <c r="C226" s="166">
        <v>800</v>
      </c>
      <c r="D226" s="621">
        <v>44.7</v>
      </c>
      <c r="E226" s="166">
        <v>201</v>
      </c>
      <c r="F226" s="621">
        <v>11.2</v>
      </c>
      <c r="G226" s="166">
        <v>444</v>
      </c>
      <c r="H226" s="621">
        <v>24.8</v>
      </c>
      <c r="I226" s="166">
        <v>258</v>
      </c>
      <c r="J226" s="621">
        <v>14.4</v>
      </c>
      <c r="K226" s="166">
        <v>86</v>
      </c>
      <c r="L226" s="62">
        <v>4.8</v>
      </c>
    </row>
    <row r="227" spans="1:12" ht="14.5" customHeight="1">
      <c r="A227" s="160" t="s">
        <v>78</v>
      </c>
      <c r="B227" s="568">
        <v>1785</v>
      </c>
      <c r="C227" s="167">
        <v>117</v>
      </c>
      <c r="D227" s="622">
        <v>6.6</v>
      </c>
      <c r="E227" s="167">
        <v>641</v>
      </c>
      <c r="F227" s="622">
        <v>35.9</v>
      </c>
      <c r="G227" s="167">
        <v>468</v>
      </c>
      <c r="H227" s="622">
        <v>26.2</v>
      </c>
      <c r="I227" s="167">
        <v>277</v>
      </c>
      <c r="J227" s="622">
        <v>15.5</v>
      </c>
      <c r="K227" s="167">
        <v>282</v>
      </c>
      <c r="L227" s="63">
        <v>15.8</v>
      </c>
    </row>
    <row r="228" spans="1:12" ht="14.5" customHeight="1" thickBot="1">
      <c r="A228" s="159" t="s">
        <v>79</v>
      </c>
      <c r="B228" s="567">
        <v>1320</v>
      </c>
      <c r="C228" s="166">
        <v>370</v>
      </c>
      <c r="D228" s="621">
        <v>28</v>
      </c>
      <c r="E228" s="166">
        <v>48</v>
      </c>
      <c r="F228" s="621">
        <v>3.6</v>
      </c>
      <c r="G228" s="166">
        <v>547</v>
      </c>
      <c r="H228" s="621">
        <v>41.4</v>
      </c>
      <c r="I228" s="166">
        <v>316</v>
      </c>
      <c r="J228" s="621">
        <v>23.9</v>
      </c>
      <c r="K228" s="166">
        <v>39</v>
      </c>
      <c r="L228" s="62">
        <v>3</v>
      </c>
    </row>
    <row r="229" spans="1:12" ht="14.5" customHeight="1">
      <c r="A229" s="161" t="s">
        <v>80</v>
      </c>
      <c r="B229" s="570">
        <v>44312</v>
      </c>
      <c r="C229" s="48">
        <v>6901</v>
      </c>
      <c r="D229" s="623">
        <v>15.6</v>
      </c>
      <c r="E229" s="48">
        <v>14441</v>
      </c>
      <c r="F229" s="623">
        <v>32.6</v>
      </c>
      <c r="G229" s="48">
        <v>12381</v>
      </c>
      <c r="H229" s="623">
        <v>27.9</v>
      </c>
      <c r="I229" s="48">
        <v>4697</v>
      </c>
      <c r="J229" s="623">
        <v>10.6</v>
      </c>
      <c r="K229" s="48">
        <v>5891</v>
      </c>
      <c r="L229" s="64">
        <v>13.3</v>
      </c>
    </row>
    <row r="230" spans="1:12" ht="14.5" customHeight="1">
      <c r="A230" s="162" t="s">
        <v>81</v>
      </c>
      <c r="B230" s="571">
        <v>11621</v>
      </c>
      <c r="C230" s="163">
        <v>4474</v>
      </c>
      <c r="D230" s="624">
        <v>38.5</v>
      </c>
      <c r="E230" s="163">
        <v>567</v>
      </c>
      <c r="F230" s="624">
        <v>4.9000000000000004</v>
      </c>
      <c r="G230" s="163">
        <v>4216</v>
      </c>
      <c r="H230" s="624">
        <v>36.299999999999997</v>
      </c>
      <c r="I230" s="163">
        <v>1400</v>
      </c>
      <c r="J230" s="624">
        <v>12</v>
      </c>
      <c r="K230" s="163">
        <v>964</v>
      </c>
      <c r="L230" s="65">
        <v>8.3000000000000007</v>
      </c>
    </row>
    <row r="231" spans="1:12" ht="14.5" customHeight="1">
      <c r="A231" s="164" t="s">
        <v>82</v>
      </c>
      <c r="B231" s="572">
        <v>55933</v>
      </c>
      <c r="C231" s="165">
        <v>11375</v>
      </c>
      <c r="D231" s="625">
        <v>20.3</v>
      </c>
      <c r="E231" s="165">
        <v>15008</v>
      </c>
      <c r="F231" s="625">
        <v>26.8</v>
      </c>
      <c r="G231" s="165">
        <v>16597</v>
      </c>
      <c r="H231" s="625">
        <v>29.7</v>
      </c>
      <c r="I231" s="165">
        <v>6097</v>
      </c>
      <c r="J231" s="625">
        <v>10.9</v>
      </c>
      <c r="K231" s="165">
        <v>6855</v>
      </c>
      <c r="L231" s="303">
        <v>12.3</v>
      </c>
    </row>
    <row r="232" spans="1:12" ht="14.5" customHeight="1">
      <c r="A232" s="1285" t="s">
        <v>558</v>
      </c>
      <c r="B232" s="1285"/>
      <c r="C232" s="1285"/>
      <c r="D232" s="1285"/>
      <c r="E232" s="1285"/>
      <c r="F232" s="1285"/>
      <c r="G232" s="1285"/>
      <c r="H232" s="1285"/>
      <c r="I232" s="1285"/>
      <c r="J232" s="1285"/>
      <c r="K232" s="1285"/>
      <c r="L232" s="1285"/>
    </row>
    <row r="233" spans="1:12" ht="14.5" customHeight="1">
      <c r="A233" s="1282" t="s">
        <v>946</v>
      </c>
      <c r="B233" s="1282"/>
      <c r="C233" s="1282"/>
      <c r="D233" s="1282"/>
      <c r="E233" s="1282"/>
      <c r="F233" s="1282"/>
      <c r="G233" s="1282"/>
      <c r="H233" s="1282"/>
      <c r="I233" s="1282"/>
      <c r="J233" s="1282"/>
      <c r="K233" s="1282"/>
      <c r="L233" s="1282"/>
    </row>
    <row r="234" spans="1:12" ht="24.65" customHeight="1">
      <c r="A234" s="1282" t="s">
        <v>945</v>
      </c>
      <c r="B234" s="1282"/>
      <c r="C234" s="1282"/>
      <c r="D234" s="1282"/>
      <c r="E234" s="1282"/>
      <c r="F234" s="1282"/>
      <c r="G234" s="1282"/>
      <c r="H234" s="1282"/>
      <c r="I234" s="1282"/>
      <c r="J234" s="1282"/>
      <c r="K234" s="1282"/>
      <c r="L234" s="1282"/>
    </row>
    <row r="235" spans="1:12" ht="26.15" customHeight="1">
      <c r="A235" s="1282" t="s">
        <v>944</v>
      </c>
      <c r="B235" s="1282"/>
      <c r="C235" s="1282"/>
      <c r="D235" s="1282"/>
      <c r="E235" s="1282"/>
      <c r="F235" s="1282"/>
      <c r="G235" s="1282"/>
      <c r="H235" s="1282"/>
      <c r="I235" s="1282"/>
      <c r="J235" s="1282"/>
      <c r="K235" s="1282"/>
      <c r="L235" s="1282"/>
    </row>
    <row r="236" spans="1:12" ht="32.15" customHeight="1">
      <c r="A236" s="1282" t="s">
        <v>570</v>
      </c>
      <c r="B236" s="1282"/>
      <c r="C236" s="1282"/>
      <c r="D236" s="1282"/>
      <c r="E236" s="1282"/>
      <c r="F236" s="1282"/>
      <c r="G236" s="1282"/>
      <c r="H236" s="1282"/>
      <c r="I236" s="1282"/>
      <c r="J236" s="1282"/>
      <c r="K236" s="1282"/>
      <c r="L236" s="1282"/>
    </row>
    <row r="237" spans="1:12" ht="14.5" customHeight="1">
      <c r="A237" s="1283" t="s">
        <v>559</v>
      </c>
      <c r="B237" s="1283"/>
      <c r="C237" s="1283"/>
      <c r="D237" s="1283"/>
      <c r="E237" s="1283"/>
      <c r="F237" s="1283"/>
      <c r="G237" s="1283"/>
      <c r="H237" s="1283"/>
      <c r="I237" s="1283"/>
      <c r="J237" s="1283"/>
      <c r="K237" s="1283"/>
      <c r="L237" s="1283"/>
    </row>
    <row r="238" spans="1:12" ht="14.5" customHeight="1">
      <c r="A238" s="1284" t="s">
        <v>560</v>
      </c>
      <c r="B238" s="1284"/>
      <c r="C238" s="1284"/>
      <c r="D238" s="1284"/>
      <c r="E238" s="1284"/>
      <c r="F238" s="1284"/>
      <c r="G238" s="1284"/>
      <c r="H238" s="1284"/>
      <c r="I238" s="1284"/>
      <c r="J238" s="1284"/>
      <c r="K238" s="1284"/>
      <c r="L238" s="1284"/>
    </row>
    <row r="239" spans="1:12" ht="22.5" customHeight="1">
      <c r="A239" s="1119" t="s">
        <v>723</v>
      </c>
      <c r="B239" s="1119"/>
      <c r="C239" s="1119"/>
      <c r="D239" s="1119"/>
      <c r="E239" s="1119"/>
      <c r="F239" s="1119"/>
      <c r="G239" s="1119"/>
      <c r="H239" s="1119"/>
      <c r="I239" s="1119"/>
      <c r="J239" s="1119"/>
      <c r="K239" s="1119"/>
      <c r="L239" s="1119"/>
    </row>
    <row r="240" spans="1:12" ht="14.5" customHeight="1">
      <c r="A240" s="746"/>
      <c r="B240" s="746"/>
      <c r="C240" s="746"/>
      <c r="D240" s="746"/>
      <c r="E240" s="746"/>
      <c r="F240" s="746"/>
      <c r="G240" s="746"/>
      <c r="H240" s="746"/>
      <c r="I240" s="746"/>
      <c r="J240" s="746"/>
      <c r="K240" s="746"/>
      <c r="L240" s="746"/>
    </row>
  </sheetData>
  <mergeCells count="126">
    <mergeCell ref="A239:L239"/>
    <mergeCell ref="A237:L237"/>
    <mergeCell ref="A238:L238"/>
    <mergeCell ref="A232:L232"/>
    <mergeCell ref="A233:L233"/>
    <mergeCell ref="A234:L234"/>
    <mergeCell ref="A235:L235"/>
    <mergeCell ref="A236:L236"/>
    <mergeCell ref="A207:L207"/>
    <mergeCell ref="A209:L209"/>
    <mergeCell ref="A210:A212"/>
    <mergeCell ref="B210:B211"/>
    <mergeCell ref="C210:L210"/>
    <mergeCell ref="C211:D211"/>
    <mergeCell ref="E211:F211"/>
    <mergeCell ref="G211:H211"/>
    <mergeCell ref="I211:J211"/>
    <mergeCell ref="K211:L211"/>
    <mergeCell ref="G177:H177"/>
    <mergeCell ref="I177:J177"/>
    <mergeCell ref="K177:L177"/>
    <mergeCell ref="A198:L198"/>
    <mergeCell ref="A176:A178"/>
    <mergeCell ref="B176:B177"/>
    <mergeCell ref="C176:L176"/>
    <mergeCell ref="C177:D177"/>
    <mergeCell ref="E177:F177"/>
    <mergeCell ref="A164:L164"/>
    <mergeCell ref="A169:L169"/>
    <mergeCell ref="A170:L170"/>
    <mergeCell ref="A173:L173"/>
    <mergeCell ref="A175:L175"/>
    <mergeCell ref="A165:L165"/>
    <mergeCell ref="A166:L166"/>
    <mergeCell ref="A167:L167"/>
    <mergeCell ref="A168:L168"/>
    <mergeCell ref="A171:L171"/>
    <mergeCell ref="G109:H109"/>
    <mergeCell ref="I109:J109"/>
    <mergeCell ref="K109:L109"/>
    <mergeCell ref="A130:L130"/>
    <mergeCell ref="A108:A110"/>
    <mergeCell ref="B108:B109"/>
    <mergeCell ref="C108:L108"/>
    <mergeCell ref="C109:D109"/>
    <mergeCell ref="E109:F109"/>
    <mergeCell ref="A96:L96"/>
    <mergeCell ref="A101:L101"/>
    <mergeCell ref="A102:L102"/>
    <mergeCell ref="A105:L105"/>
    <mergeCell ref="A107:L107"/>
    <mergeCell ref="A97:L97"/>
    <mergeCell ref="A98:L98"/>
    <mergeCell ref="A99:L99"/>
    <mergeCell ref="A100:L100"/>
    <mergeCell ref="A103:L103"/>
    <mergeCell ref="A71:L71"/>
    <mergeCell ref="A73:L73"/>
    <mergeCell ref="A74:A76"/>
    <mergeCell ref="B74:B75"/>
    <mergeCell ref="C74:L74"/>
    <mergeCell ref="C75:D75"/>
    <mergeCell ref="E75:F75"/>
    <mergeCell ref="G75:H75"/>
    <mergeCell ref="I75:J75"/>
    <mergeCell ref="K75:L75"/>
    <mergeCell ref="A199:L199"/>
    <mergeCell ref="A200:L200"/>
    <mergeCell ref="A201:L201"/>
    <mergeCell ref="A202:L202"/>
    <mergeCell ref="A205:L205"/>
    <mergeCell ref="A203:L203"/>
    <mergeCell ref="A204:L204"/>
    <mergeCell ref="A131:L131"/>
    <mergeCell ref="A132:L132"/>
    <mergeCell ref="A133:L133"/>
    <mergeCell ref="A134:L134"/>
    <mergeCell ref="A137:L137"/>
    <mergeCell ref="A135:L135"/>
    <mergeCell ref="A136:L136"/>
    <mergeCell ref="A139:L139"/>
    <mergeCell ref="A141:L141"/>
    <mergeCell ref="A142:A144"/>
    <mergeCell ref="B142:B143"/>
    <mergeCell ref="C142:L142"/>
    <mergeCell ref="C143:D143"/>
    <mergeCell ref="E143:F143"/>
    <mergeCell ref="G143:H143"/>
    <mergeCell ref="I143:J143"/>
    <mergeCell ref="K143:L143"/>
    <mergeCell ref="A28:L28"/>
    <mergeCell ref="A29:L29"/>
    <mergeCell ref="A30:L30"/>
    <mergeCell ref="A31:L31"/>
    <mergeCell ref="A32:L32"/>
    <mergeCell ref="A3:L3"/>
    <mergeCell ref="A5:L5"/>
    <mergeCell ref="A6:A8"/>
    <mergeCell ref="B6:B7"/>
    <mergeCell ref="C6:L6"/>
    <mergeCell ref="C7:D7"/>
    <mergeCell ref="E7:F7"/>
    <mergeCell ref="G7:H7"/>
    <mergeCell ref="I7:J7"/>
    <mergeCell ref="K7:L7"/>
    <mergeCell ref="A69:L69"/>
    <mergeCell ref="A37:L37"/>
    <mergeCell ref="A63:L63"/>
    <mergeCell ref="A64:L64"/>
    <mergeCell ref="A65:L65"/>
    <mergeCell ref="A66:L66"/>
    <mergeCell ref="A67:L67"/>
    <mergeCell ref="A33:L33"/>
    <mergeCell ref="A34:L34"/>
    <mergeCell ref="A35:L35"/>
    <mergeCell ref="A39:L39"/>
    <mergeCell ref="A40:A42"/>
    <mergeCell ref="B40:B41"/>
    <mergeCell ref="A62:L62"/>
    <mergeCell ref="C40:L40"/>
    <mergeCell ref="C41:D41"/>
    <mergeCell ref="E41:F41"/>
    <mergeCell ref="G41:H41"/>
    <mergeCell ref="I41:J41"/>
    <mergeCell ref="K41:L41"/>
    <mergeCell ref="A68:L68"/>
  </mergeCells>
  <hyperlinks>
    <hyperlink ref="A1" location="Inhalt!A9" display="Zurück zum Inhalt" xr:uid="{00000000-0004-0000-1200-000000000000}"/>
  </hyperlink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XDX191"/>
  <sheetViews>
    <sheetView showGridLines="0" zoomScale="80" zoomScaleNormal="80" workbookViewId="0">
      <pane xSplit="1" topLeftCell="B1" activePane="topRight" state="frozen"/>
      <selection pane="topRight"/>
    </sheetView>
  </sheetViews>
  <sheetFormatPr baseColWidth="10" defaultColWidth="11" defaultRowHeight="14.5"/>
  <cols>
    <col min="1" max="1" width="23.5" style="759" customWidth="1"/>
    <col min="2" max="2" width="11.08203125" style="759" customWidth="1"/>
    <col min="3" max="16384" width="11" style="759"/>
  </cols>
  <sheetData>
    <row r="1" spans="1:2" ht="14.5" customHeight="1">
      <c r="A1" s="758" t="s">
        <v>512</v>
      </c>
    </row>
    <row r="2" spans="1:2" ht="14.5" customHeight="1">
      <c r="A2" s="355"/>
    </row>
    <row r="3" spans="1:2" s="760" customFormat="1" ht="25" customHeight="1">
      <c r="A3" s="1120">
        <v>2024</v>
      </c>
      <c r="B3" s="1120"/>
    </row>
    <row r="4" spans="1:2" s="760" customFormat="1" ht="14.5" customHeight="1">
      <c r="A4" s="1123"/>
      <c r="B4" s="1123"/>
    </row>
    <row r="5" spans="1:2" s="760" customFormat="1" ht="59.5" customHeight="1">
      <c r="A5" s="1114" t="s">
        <v>643</v>
      </c>
      <c r="B5" s="1114"/>
    </row>
    <row r="6" spans="1:2" s="760" customFormat="1" ht="14.5" customHeight="1" thickBot="1">
      <c r="A6" s="1117" t="s">
        <v>273</v>
      </c>
      <c r="B6" s="587" t="s">
        <v>274</v>
      </c>
    </row>
    <row r="7" spans="1:2" s="760" customFormat="1" ht="14.5" customHeight="1" thickBot="1">
      <c r="A7" s="1118"/>
      <c r="B7" s="761" t="s">
        <v>275</v>
      </c>
    </row>
    <row r="8" spans="1:2" s="760" customFormat="1" ht="14.5" customHeight="1">
      <c r="A8" s="337" t="s">
        <v>64</v>
      </c>
      <c r="B8" s="52">
        <v>112631</v>
      </c>
    </row>
    <row r="9" spans="1:2" s="760" customFormat="1" ht="14.5" customHeight="1">
      <c r="A9" s="338" t="s">
        <v>65</v>
      </c>
      <c r="B9" s="53">
        <v>113724</v>
      </c>
    </row>
    <row r="10" spans="1:2" s="760" customFormat="1" ht="14.5" customHeight="1">
      <c r="A10" s="339" t="s">
        <v>66</v>
      </c>
      <c r="B10" s="54">
        <v>36648</v>
      </c>
    </row>
    <row r="11" spans="1:2" s="760" customFormat="1" ht="14.5" customHeight="1">
      <c r="A11" s="338" t="s">
        <v>67</v>
      </c>
      <c r="B11" s="53">
        <v>20405</v>
      </c>
    </row>
    <row r="12" spans="1:2" s="760" customFormat="1" ht="14.5" customHeight="1">
      <c r="A12" s="339" t="s">
        <v>68</v>
      </c>
      <c r="B12" s="54">
        <v>6382</v>
      </c>
    </row>
    <row r="13" spans="1:2" s="760" customFormat="1" ht="14.5" customHeight="1">
      <c r="A13" s="338" t="s">
        <v>69</v>
      </c>
      <c r="B13" s="53">
        <v>19019</v>
      </c>
    </row>
    <row r="14" spans="1:2" s="760" customFormat="1" ht="14.5" customHeight="1">
      <c r="A14" s="339" t="s">
        <v>70</v>
      </c>
      <c r="B14" s="54">
        <v>59522</v>
      </c>
    </row>
    <row r="15" spans="1:2" s="760" customFormat="1" ht="14.5" customHeight="1">
      <c r="A15" s="338" t="s">
        <v>71</v>
      </c>
      <c r="B15" s="53">
        <v>11947</v>
      </c>
    </row>
    <row r="16" spans="1:2" s="760" customFormat="1" ht="14.5" customHeight="1">
      <c r="A16" s="339" t="s">
        <v>72</v>
      </c>
      <c r="B16" s="54">
        <v>69083</v>
      </c>
    </row>
    <row r="17" spans="1:3" s="760" customFormat="1" ht="14.5" customHeight="1">
      <c r="A17" s="338" t="s">
        <v>73</v>
      </c>
      <c r="B17" s="53">
        <v>143135</v>
      </c>
    </row>
    <row r="18" spans="1:3" s="760" customFormat="1" ht="14.5" customHeight="1">
      <c r="A18" s="339" t="s">
        <v>74</v>
      </c>
      <c r="B18" s="54">
        <v>37738</v>
      </c>
    </row>
    <row r="19" spans="1:3" s="760" customFormat="1" ht="14.5" customHeight="1">
      <c r="A19" s="338" t="s">
        <v>75</v>
      </c>
      <c r="B19" s="53">
        <v>7918</v>
      </c>
    </row>
    <row r="20" spans="1:3" s="760" customFormat="1" ht="14.5" customHeight="1">
      <c r="A20" s="339" t="s">
        <v>76</v>
      </c>
      <c r="B20" s="54">
        <v>30651</v>
      </c>
    </row>
    <row r="21" spans="1:3" s="760" customFormat="1" ht="14.5" customHeight="1">
      <c r="A21" s="338" t="s">
        <v>77</v>
      </c>
      <c r="B21" s="53">
        <v>16277</v>
      </c>
    </row>
    <row r="22" spans="1:3" s="760" customFormat="1" ht="14.5" customHeight="1">
      <c r="A22" s="339" t="s">
        <v>78</v>
      </c>
      <c r="B22" s="382">
        <v>24828</v>
      </c>
    </row>
    <row r="23" spans="1:3" s="760" customFormat="1" ht="14.5" customHeight="1" thickBot="1">
      <c r="A23" s="338" t="s">
        <v>79</v>
      </c>
      <c r="B23" s="93">
        <v>15829</v>
      </c>
    </row>
    <row r="24" spans="1:3" s="760" customFormat="1" ht="14.5" customHeight="1">
      <c r="A24" s="340" t="s">
        <v>80</v>
      </c>
      <c r="B24" s="15">
        <v>593980</v>
      </c>
    </row>
    <row r="25" spans="1:3" s="760" customFormat="1" ht="14.5" customHeight="1">
      <c r="A25" s="341" t="s">
        <v>81</v>
      </c>
      <c r="B25" s="17">
        <v>131757</v>
      </c>
    </row>
    <row r="26" spans="1:3" s="760" customFormat="1" ht="14.5" customHeight="1">
      <c r="A26" s="342" t="s">
        <v>82</v>
      </c>
      <c r="B26" s="133">
        <v>725737</v>
      </c>
    </row>
    <row r="27" spans="1:3" s="760" customFormat="1" ht="14.5" customHeight="1">
      <c r="A27" s="1122" t="s">
        <v>519</v>
      </c>
      <c r="B27" s="1122"/>
      <c r="C27" s="762"/>
    </row>
    <row r="28" spans="1:3" s="760" customFormat="1" ht="80.150000000000006" customHeight="1">
      <c r="A28" s="1116" t="s">
        <v>644</v>
      </c>
      <c r="B28" s="1116"/>
      <c r="C28" s="742"/>
    </row>
    <row r="29" spans="1:3" ht="14.5" customHeight="1">
      <c r="A29" s="355"/>
    </row>
    <row r="30" spans="1:3" s="760" customFormat="1" ht="25" customHeight="1">
      <c r="A30" s="1120">
        <v>2023</v>
      </c>
      <c r="B30" s="1120"/>
    </row>
    <row r="31" spans="1:3" s="760" customFormat="1" ht="14.5" customHeight="1">
      <c r="A31" s="1123"/>
      <c r="B31" s="1123"/>
    </row>
    <row r="32" spans="1:3" s="760" customFormat="1" ht="60" customHeight="1">
      <c r="A32" s="1114" t="s">
        <v>645</v>
      </c>
      <c r="B32" s="1114"/>
    </row>
    <row r="33" spans="1:2" s="760" customFormat="1" ht="14.5" customHeight="1" thickBot="1">
      <c r="A33" s="1117" t="s">
        <v>273</v>
      </c>
      <c r="B33" s="587" t="s">
        <v>274</v>
      </c>
    </row>
    <row r="34" spans="1:2" s="760" customFormat="1" ht="14.5" customHeight="1" thickBot="1">
      <c r="A34" s="1118"/>
      <c r="B34" s="761" t="s">
        <v>275</v>
      </c>
    </row>
    <row r="35" spans="1:2" s="760" customFormat="1" ht="14.5" customHeight="1">
      <c r="A35" s="337" t="s">
        <v>64</v>
      </c>
      <c r="B35" s="52">
        <v>107779</v>
      </c>
    </row>
    <row r="36" spans="1:2" s="760" customFormat="1" ht="14.5" customHeight="1">
      <c r="A36" s="338" t="s">
        <v>65</v>
      </c>
      <c r="B36" s="53">
        <v>109193</v>
      </c>
    </row>
    <row r="37" spans="1:2" s="760" customFormat="1" ht="14.5" customHeight="1">
      <c r="A37" s="339" t="s">
        <v>66</v>
      </c>
      <c r="B37" s="54">
        <v>36204</v>
      </c>
    </row>
    <row r="38" spans="1:2" s="760" customFormat="1" ht="14.5" customHeight="1">
      <c r="A38" s="338" t="s">
        <v>67</v>
      </c>
      <c r="B38" s="53">
        <v>20150</v>
      </c>
    </row>
    <row r="39" spans="1:2" s="760" customFormat="1" ht="14.5" customHeight="1">
      <c r="A39" s="339" t="s">
        <v>68</v>
      </c>
      <c r="B39" s="54">
        <v>5932</v>
      </c>
    </row>
    <row r="40" spans="1:2" s="760" customFormat="1" ht="14.5" customHeight="1">
      <c r="A40" s="338" t="s">
        <v>69</v>
      </c>
      <c r="B40" s="53">
        <v>18200</v>
      </c>
    </row>
    <row r="41" spans="1:2" s="760" customFormat="1" ht="14.5" customHeight="1">
      <c r="A41" s="339" t="s">
        <v>70</v>
      </c>
      <c r="B41" s="54">
        <v>58111</v>
      </c>
    </row>
    <row r="42" spans="1:2" s="760" customFormat="1" ht="14.5" customHeight="1">
      <c r="A42" s="338" t="s">
        <v>71</v>
      </c>
      <c r="B42" s="53">
        <v>11835</v>
      </c>
    </row>
    <row r="43" spans="1:2" s="760" customFormat="1" ht="14.5" customHeight="1">
      <c r="A43" s="339" t="s">
        <v>72</v>
      </c>
      <c r="B43" s="54">
        <v>66744</v>
      </c>
    </row>
    <row r="44" spans="1:2" s="760" customFormat="1" ht="14.5" customHeight="1">
      <c r="A44" s="338" t="s">
        <v>73</v>
      </c>
      <c r="B44" s="53">
        <v>139220</v>
      </c>
    </row>
    <row r="45" spans="1:2" s="760" customFormat="1" ht="14.5" customHeight="1">
      <c r="A45" s="339" t="s">
        <v>74</v>
      </c>
      <c r="B45" s="54">
        <v>36505</v>
      </c>
    </row>
    <row r="46" spans="1:2" s="760" customFormat="1" ht="14.5" customHeight="1">
      <c r="A46" s="338" t="s">
        <v>75</v>
      </c>
      <c r="B46" s="53">
        <v>7409</v>
      </c>
    </row>
    <row r="47" spans="1:2" s="760" customFormat="1" ht="14.5" customHeight="1">
      <c r="A47" s="339" t="s">
        <v>76</v>
      </c>
      <c r="B47" s="54">
        <v>30946</v>
      </c>
    </row>
    <row r="48" spans="1:2" s="760" customFormat="1" ht="14.5" customHeight="1">
      <c r="A48" s="338" t="s">
        <v>77</v>
      </c>
      <c r="B48" s="53">
        <v>16364</v>
      </c>
    </row>
    <row r="49" spans="1:4" s="760" customFormat="1" ht="14.5" customHeight="1">
      <c r="A49" s="339" t="s">
        <v>78</v>
      </c>
      <c r="B49" s="382">
        <v>23865</v>
      </c>
    </row>
    <row r="50" spans="1:4" s="760" customFormat="1" ht="14.5" customHeight="1" thickBot="1">
      <c r="A50" s="338" t="s">
        <v>79</v>
      </c>
      <c r="B50" s="93">
        <v>16134</v>
      </c>
    </row>
    <row r="51" spans="1:4" s="760" customFormat="1" ht="14.5" customHeight="1">
      <c r="A51" s="340" t="s">
        <v>80</v>
      </c>
      <c r="B51" s="15">
        <v>572958</v>
      </c>
    </row>
    <row r="52" spans="1:4" s="760" customFormat="1" ht="14.5" customHeight="1">
      <c r="A52" s="341" t="s">
        <v>81</v>
      </c>
      <c r="B52" s="17">
        <v>131633</v>
      </c>
    </row>
    <row r="53" spans="1:4" s="760" customFormat="1" ht="14.5" customHeight="1">
      <c r="A53" s="342" t="s">
        <v>82</v>
      </c>
      <c r="B53" s="133">
        <v>704591</v>
      </c>
    </row>
    <row r="54" spans="1:4" s="760" customFormat="1" ht="14.5" customHeight="1">
      <c r="A54" s="1122" t="s">
        <v>519</v>
      </c>
      <c r="B54" s="1122"/>
      <c r="C54" s="762"/>
    </row>
    <row r="55" spans="1:4" s="760" customFormat="1" ht="79" customHeight="1">
      <c r="A55" s="1116" t="s">
        <v>646</v>
      </c>
      <c r="B55" s="1116"/>
      <c r="C55" s="742"/>
    </row>
    <row r="56" spans="1:4" ht="14.5" customHeight="1">
      <c r="A56" s="355"/>
    </row>
    <row r="57" spans="1:4" ht="14.5" customHeight="1"/>
    <row r="58" spans="1:4" ht="25" customHeight="1">
      <c r="A58" s="1120">
        <v>2022</v>
      </c>
      <c r="B58" s="1120"/>
    </row>
    <row r="59" spans="1:4" ht="14.5" customHeight="1">
      <c r="A59" s="119"/>
    </row>
    <row r="60" spans="1:4" ht="59.15" customHeight="1">
      <c r="A60" s="1114" t="s">
        <v>647</v>
      </c>
      <c r="B60" s="1114"/>
    </row>
    <row r="61" spans="1:4" ht="14.5" customHeight="1" thickBot="1">
      <c r="A61" s="1117" t="s">
        <v>273</v>
      </c>
      <c r="B61" s="587" t="s">
        <v>274</v>
      </c>
    </row>
    <row r="62" spans="1:4" ht="14.5" customHeight="1" thickBot="1">
      <c r="A62" s="1118"/>
      <c r="B62" s="761" t="s">
        <v>275</v>
      </c>
      <c r="D62" s="380"/>
    </row>
    <row r="63" spans="1:4" ht="14.5" customHeight="1">
      <c r="A63" s="337" t="s">
        <v>64</v>
      </c>
      <c r="B63" s="52">
        <v>103129</v>
      </c>
      <c r="D63" s="380"/>
    </row>
    <row r="64" spans="1:4" ht="14.5" customHeight="1">
      <c r="A64" s="338" t="s">
        <v>65</v>
      </c>
      <c r="B64" s="53">
        <v>105010</v>
      </c>
      <c r="D64" s="380"/>
    </row>
    <row r="65" spans="1:4" ht="14.5" customHeight="1">
      <c r="A65" s="339" t="s">
        <v>66</v>
      </c>
      <c r="B65" s="54">
        <v>35692</v>
      </c>
      <c r="D65" s="380"/>
    </row>
    <row r="66" spans="1:4" ht="14.5" customHeight="1">
      <c r="A66" s="338" t="s">
        <v>67</v>
      </c>
      <c r="B66" s="53">
        <v>19398</v>
      </c>
      <c r="D66" s="380"/>
    </row>
    <row r="67" spans="1:4" ht="14.5" customHeight="1">
      <c r="A67" s="339" t="s">
        <v>68</v>
      </c>
      <c r="B67" s="54">
        <v>5853</v>
      </c>
      <c r="D67" s="380"/>
    </row>
    <row r="68" spans="1:4" ht="14.5" customHeight="1">
      <c r="A68" s="338" t="s">
        <v>69</v>
      </c>
      <c r="B68" s="53">
        <v>18456</v>
      </c>
      <c r="D68" s="380"/>
    </row>
    <row r="69" spans="1:4" ht="14.5" customHeight="1">
      <c r="A69" s="339" t="s">
        <v>70</v>
      </c>
      <c r="B69" s="54">
        <v>55939</v>
      </c>
      <c r="D69" s="380"/>
    </row>
    <row r="70" spans="1:4" ht="14.5" customHeight="1">
      <c r="A70" s="338" t="s">
        <v>71</v>
      </c>
      <c r="B70" s="53">
        <v>11599</v>
      </c>
      <c r="D70" s="380"/>
    </row>
    <row r="71" spans="1:4" ht="14.5" customHeight="1">
      <c r="A71" s="339" t="s">
        <v>72</v>
      </c>
      <c r="B71" s="54">
        <v>64329</v>
      </c>
      <c r="D71" s="380"/>
    </row>
    <row r="72" spans="1:4" ht="14.5" customHeight="1">
      <c r="A72" s="338" t="s">
        <v>73</v>
      </c>
      <c r="B72" s="53">
        <v>135114</v>
      </c>
      <c r="D72" s="380"/>
    </row>
    <row r="73" spans="1:4" ht="14.5" customHeight="1">
      <c r="A73" s="339" t="s">
        <v>74</v>
      </c>
      <c r="B73" s="54">
        <v>35121</v>
      </c>
      <c r="D73" s="380"/>
    </row>
    <row r="74" spans="1:4" ht="14.5" customHeight="1">
      <c r="A74" s="338" t="s">
        <v>75</v>
      </c>
      <c r="B74" s="53">
        <v>7075</v>
      </c>
      <c r="D74" s="380"/>
    </row>
    <row r="75" spans="1:4" ht="14.5" customHeight="1">
      <c r="A75" s="339" t="s">
        <v>76</v>
      </c>
      <c r="B75" s="54">
        <v>30886</v>
      </c>
      <c r="D75" s="380"/>
    </row>
    <row r="76" spans="1:4" ht="14.5" customHeight="1">
      <c r="A76" s="338" t="s">
        <v>77</v>
      </c>
      <c r="B76" s="53">
        <v>16279</v>
      </c>
      <c r="D76" s="381"/>
    </row>
    <row r="77" spans="1:4" ht="14.5" customHeight="1">
      <c r="A77" s="339" t="s">
        <v>78</v>
      </c>
      <c r="B77" s="382">
        <v>23230</v>
      </c>
      <c r="D77" s="380"/>
    </row>
    <row r="78" spans="1:4" ht="14.5" customHeight="1" thickBot="1">
      <c r="A78" s="338" t="s">
        <v>79</v>
      </c>
      <c r="B78" s="93">
        <v>16001</v>
      </c>
      <c r="D78" s="380"/>
    </row>
    <row r="79" spans="1:4" ht="14.5" customHeight="1">
      <c r="A79" s="340" t="s">
        <v>80</v>
      </c>
      <c r="B79" s="15">
        <v>553256</v>
      </c>
      <c r="D79" s="380"/>
    </row>
    <row r="80" spans="1:4" ht="14.5" customHeight="1">
      <c r="A80" s="341" t="s">
        <v>81</v>
      </c>
      <c r="B80" s="17">
        <v>129855</v>
      </c>
      <c r="D80" s="383"/>
    </row>
    <row r="81" spans="1:5" ht="14.5" customHeight="1">
      <c r="A81" s="342" t="s">
        <v>82</v>
      </c>
      <c r="B81" s="133">
        <v>683111</v>
      </c>
    </row>
    <row r="82" spans="1:5" ht="14.5" customHeight="1">
      <c r="A82" s="1115" t="s">
        <v>519</v>
      </c>
      <c r="B82" s="1115"/>
      <c r="C82" s="743"/>
      <c r="D82" s="743"/>
    </row>
    <row r="83" spans="1:5" ht="78.650000000000006" customHeight="1">
      <c r="A83" s="1119" t="s">
        <v>648</v>
      </c>
      <c r="B83" s="1119"/>
      <c r="C83" s="742"/>
      <c r="D83" s="742"/>
    </row>
    <row r="84" spans="1:5" ht="14.5" customHeight="1"/>
    <row r="85" spans="1:5" ht="25" customHeight="1">
      <c r="A85" s="1120">
        <v>2021</v>
      </c>
      <c r="B85" s="1120"/>
    </row>
    <row r="86" spans="1:5" ht="14.5" customHeight="1">
      <c r="A86" s="119"/>
    </row>
    <row r="87" spans="1:5" ht="56.5" customHeight="1">
      <c r="A87" s="1114" t="s">
        <v>649</v>
      </c>
      <c r="B87" s="1114"/>
      <c r="E87" s="384"/>
    </row>
    <row r="88" spans="1:5" ht="14.5" customHeight="1" thickBot="1">
      <c r="A88" s="1117" t="s">
        <v>273</v>
      </c>
      <c r="B88" s="587" t="s">
        <v>274</v>
      </c>
      <c r="E88" s="384"/>
    </row>
    <row r="89" spans="1:5" ht="14.5" customHeight="1" thickBot="1">
      <c r="A89" s="1118"/>
      <c r="B89" s="761" t="s">
        <v>275</v>
      </c>
      <c r="D89" s="380"/>
      <c r="E89" s="384"/>
    </row>
    <row r="90" spans="1:5" ht="14.5" customHeight="1">
      <c r="A90" s="337" t="s">
        <v>64</v>
      </c>
      <c r="B90" s="52">
        <v>99803</v>
      </c>
      <c r="D90" s="380"/>
      <c r="E90" s="384"/>
    </row>
    <row r="91" spans="1:5" ht="14.5" customHeight="1">
      <c r="A91" s="338" t="s">
        <v>65</v>
      </c>
      <c r="B91" s="53">
        <v>100886</v>
      </c>
      <c r="D91" s="380"/>
      <c r="E91" s="384"/>
    </row>
    <row r="92" spans="1:5" ht="14.5" customHeight="1">
      <c r="A92" s="339" t="s">
        <v>66</v>
      </c>
      <c r="B92" s="54">
        <v>35076</v>
      </c>
      <c r="D92" s="380"/>
      <c r="E92" s="384"/>
    </row>
    <row r="93" spans="1:5" ht="14.5" customHeight="1">
      <c r="A93" s="338" t="s">
        <v>67</v>
      </c>
      <c r="B93" s="53">
        <v>19178</v>
      </c>
      <c r="D93" s="380"/>
      <c r="E93" s="384"/>
    </row>
    <row r="94" spans="1:5" ht="14.5" customHeight="1">
      <c r="A94" s="339" t="s">
        <v>68</v>
      </c>
      <c r="B94" s="54">
        <v>5843</v>
      </c>
      <c r="D94" s="380"/>
      <c r="E94" s="384"/>
    </row>
    <row r="95" spans="1:5" ht="14.5" customHeight="1">
      <c r="A95" s="338" t="s">
        <v>69</v>
      </c>
      <c r="B95" s="53">
        <v>17982</v>
      </c>
      <c r="D95" s="380"/>
      <c r="E95" s="384"/>
    </row>
    <row r="96" spans="1:5" ht="14.5" customHeight="1">
      <c r="A96" s="339" t="s">
        <v>70</v>
      </c>
      <c r="B96" s="54">
        <v>53738</v>
      </c>
      <c r="D96" s="380"/>
      <c r="E96" s="384"/>
    </row>
    <row r="97" spans="1:5" ht="14.5" customHeight="1">
      <c r="A97" s="338" t="s">
        <v>71</v>
      </c>
      <c r="B97" s="53">
        <v>11288</v>
      </c>
      <c r="D97" s="380"/>
      <c r="E97" s="384"/>
    </row>
    <row r="98" spans="1:5" ht="14.5" customHeight="1">
      <c r="A98" s="339" t="s">
        <v>72</v>
      </c>
      <c r="B98" s="54">
        <v>61661</v>
      </c>
      <c r="D98" s="380"/>
      <c r="E98" s="384"/>
    </row>
    <row r="99" spans="1:5" ht="14.5" customHeight="1">
      <c r="A99" s="338" t="s">
        <v>73</v>
      </c>
      <c r="B99" s="53">
        <v>130477</v>
      </c>
      <c r="D99" s="380"/>
      <c r="E99" s="384"/>
    </row>
    <row r="100" spans="1:5" ht="14.5" customHeight="1">
      <c r="A100" s="339" t="s">
        <v>74</v>
      </c>
      <c r="B100" s="54">
        <v>33813</v>
      </c>
      <c r="D100" s="380"/>
      <c r="E100" s="384"/>
    </row>
    <row r="101" spans="1:5" ht="14.5" customHeight="1">
      <c r="A101" s="338" t="s">
        <v>75</v>
      </c>
      <c r="B101" s="53">
        <v>6927</v>
      </c>
      <c r="D101" s="380"/>
      <c r="E101" s="384"/>
    </row>
    <row r="102" spans="1:5" ht="14.5" customHeight="1">
      <c r="A102" s="339" t="s">
        <v>76</v>
      </c>
      <c r="B102" s="54">
        <v>30774</v>
      </c>
      <c r="D102" s="380"/>
      <c r="E102" s="384"/>
    </row>
    <row r="103" spans="1:5" ht="14.5" customHeight="1">
      <c r="A103" s="338" t="s">
        <v>77</v>
      </c>
      <c r="B103" s="53">
        <v>16136</v>
      </c>
      <c r="D103" s="381"/>
      <c r="E103" s="384"/>
    </row>
    <row r="104" spans="1:5" ht="14.5" customHeight="1">
      <c r="A104" s="339" t="s">
        <v>78</v>
      </c>
      <c r="B104" s="382">
        <v>22071</v>
      </c>
      <c r="D104" s="380"/>
      <c r="E104" s="384"/>
    </row>
    <row r="105" spans="1:5" ht="14.5" customHeight="1" thickBot="1">
      <c r="A105" s="338" t="s">
        <v>79</v>
      </c>
      <c r="B105" s="93">
        <v>15895</v>
      </c>
      <c r="D105" s="380"/>
      <c r="E105" s="384"/>
    </row>
    <row r="106" spans="1:5" ht="14.5" customHeight="1">
      <c r="A106" s="340" t="s">
        <v>80</v>
      </c>
      <c r="B106" s="15">
        <v>533201</v>
      </c>
      <c r="D106" s="380"/>
      <c r="E106" s="384"/>
    </row>
    <row r="107" spans="1:5" ht="14.5" customHeight="1">
      <c r="A107" s="341" t="s">
        <v>81</v>
      </c>
      <c r="B107" s="17">
        <v>128347</v>
      </c>
      <c r="D107" s="383"/>
      <c r="E107" s="384"/>
    </row>
    <row r="108" spans="1:5" ht="14.5" customHeight="1">
      <c r="A108" s="342" t="s">
        <v>82</v>
      </c>
      <c r="B108" s="133">
        <v>661548</v>
      </c>
      <c r="E108" s="384"/>
    </row>
    <row r="109" spans="1:5" s="744" customFormat="1" ht="14.5" customHeight="1">
      <c r="A109" s="1115" t="s">
        <v>519</v>
      </c>
      <c r="B109" s="1115"/>
      <c r="C109" s="743"/>
      <c r="D109" s="743"/>
    </row>
    <row r="110" spans="1:5" ht="77.5" customHeight="1">
      <c r="A110" s="1119" t="s">
        <v>650</v>
      </c>
      <c r="B110" s="1119"/>
      <c r="C110" s="742"/>
      <c r="D110" s="742"/>
    </row>
    <row r="111" spans="1:5" ht="14.5" customHeight="1">
      <c r="A111" s="1121"/>
      <c r="B111" s="1121"/>
    </row>
    <row r="112" spans="1:5" ht="25" customHeight="1">
      <c r="A112" s="1120">
        <v>2020</v>
      </c>
      <c r="B112" s="1120"/>
    </row>
    <row r="113" spans="1:4" ht="14.5" customHeight="1">
      <c r="A113" s="119"/>
    </row>
    <row r="114" spans="1:4" ht="60" customHeight="1">
      <c r="A114" s="1114" t="s">
        <v>651</v>
      </c>
      <c r="B114" s="1114"/>
    </row>
    <row r="115" spans="1:4" ht="14.5" customHeight="1" thickBot="1">
      <c r="A115" s="1117" t="s">
        <v>273</v>
      </c>
      <c r="B115" s="587" t="s">
        <v>274</v>
      </c>
    </row>
    <row r="116" spans="1:4" ht="14.5" customHeight="1" thickBot="1">
      <c r="A116" s="1118"/>
      <c r="B116" s="761" t="s">
        <v>275</v>
      </c>
      <c r="D116" s="380"/>
    </row>
    <row r="117" spans="1:4" ht="14.5" customHeight="1">
      <c r="A117" s="337" t="s">
        <v>64</v>
      </c>
      <c r="B117" s="52">
        <v>96434</v>
      </c>
      <c r="D117" s="380"/>
    </row>
    <row r="118" spans="1:4" ht="14.5" customHeight="1">
      <c r="A118" s="338" t="s">
        <v>65</v>
      </c>
      <c r="B118" s="53">
        <v>97317</v>
      </c>
      <c r="D118" s="380"/>
    </row>
    <row r="119" spans="1:4" ht="14.5" customHeight="1">
      <c r="A119" s="339" t="s">
        <v>66</v>
      </c>
      <c r="B119" s="54">
        <v>34098</v>
      </c>
      <c r="D119" s="380"/>
    </row>
    <row r="120" spans="1:4" ht="14.5" customHeight="1">
      <c r="A120" s="338" t="s">
        <v>67</v>
      </c>
      <c r="B120" s="53">
        <v>18500</v>
      </c>
      <c r="D120" s="380"/>
    </row>
    <row r="121" spans="1:4" ht="14.5" customHeight="1">
      <c r="A121" s="339" t="s">
        <v>68</v>
      </c>
      <c r="B121" s="54">
        <v>5714</v>
      </c>
      <c r="D121" s="380"/>
    </row>
    <row r="122" spans="1:4" ht="14.5" customHeight="1">
      <c r="A122" s="338" t="s">
        <v>69</v>
      </c>
      <c r="B122" s="53">
        <v>17629</v>
      </c>
      <c r="D122" s="380"/>
    </row>
    <row r="123" spans="1:4" ht="14.5" customHeight="1">
      <c r="A123" s="339" t="s">
        <v>70</v>
      </c>
      <c r="B123" s="54">
        <v>51302</v>
      </c>
      <c r="D123" s="380"/>
    </row>
    <row r="124" spans="1:4" ht="14.5" customHeight="1">
      <c r="A124" s="338" t="s">
        <v>71</v>
      </c>
      <c r="B124" s="53">
        <v>11206</v>
      </c>
      <c r="D124" s="380"/>
    </row>
    <row r="125" spans="1:4" ht="14.5" customHeight="1">
      <c r="A125" s="339" t="s">
        <v>72</v>
      </c>
      <c r="B125" s="54">
        <v>58547</v>
      </c>
      <c r="D125" s="380"/>
    </row>
    <row r="126" spans="1:4" ht="14.5" customHeight="1">
      <c r="A126" s="338" t="s">
        <v>73</v>
      </c>
      <c r="B126" s="53">
        <v>124265</v>
      </c>
      <c r="D126" s="380"/>
    </row>
    <row r="127" spans="1:4" ht="14.5" customHeight="1">
      <c r="A127" s="339" t="s">
        <v>74</v>
      </c>
      <c r="B127" s="54">
        <v>32960</v>
      </c>
      <c r="D127" s="380"/>
    </row>
    <row r="128" spans="1:4" ht="14.5" customHeight="1">
      <c r="A128" s="338" t="s">
        <v>75</v>
      </c>
      <c r="B128" s="53">
        <v>6708</v>
      </c>
      <c r="D128" s="380"/>
    </row>
    <row r="129" spans="1:16352" ht="14.5" customHeight="1">
      <c r="A129" s="339" t="s">
        <v>76</v>
      </c>
      <c r="B129" s="54">
        <v>30191</v>
      </c>
      <c r="D129" s="380"/>
    </row>
    <row r="130" spans="1:16352" ht="14.5" customHeight="1">
      <c r="A130" s="338" t="s">
        <v>77</v>
      </c>
      <c r="B130" s="53">
        <v>16111</v>
      </c>
      <c r="D130" s="381"/>
    </row>
    <row r="131" spans="1:16352" ht="14.5" customHeight="1">
      <c r="A131" s="339" t="s">
        <v>78</v>
      </c>
      <c r="B131" s="54">
        <v>21039</v>
      </c>
      <c r="D131" s="380"/>
    </row>
    <row r="132" spans="1:16352" ht="14.5" customHeight="1" thickBot="1">
      <c r="A132" s="338" t="s">
        <v>79</v>
      </c>
      <c r="B132" s="93">
        <v>15609</v>
      </c>
      <c r="D132" s="380"/>
    </row>
    <row r="133" spans="1:16352" ht="14.5" customHeight="1">
      <c r="A133" s="340" t="s">
        <v>80</v>
      </c>
      <c r="B133" s="15">
        <v>511915</v>
      </c>
      <c r="D133" s="380"/>
    </row>
    <row r="134" spans="1:16352" ht="14.5" customHeight="1">
      <c r="A134" s="341" t="s">
        <v>81</v>
      </c>
      <c r="B134" s="17">
        <v>125715</v>
      </c>
      <c r="D134" s="383"/>
    </row>
    <row r="135" spans="1:16352" ht="14.5" customHeight="1">
      <c r="A135" s="342" t="s">
        <v>82</v>
      </c>
      <c r="B135" s="133">
        <v>637630</v>
      </c>
    </row>
    <row r="136" spans="1:16352" ht="14.5" customHeight="1">
      <c r="A136" s="1115" t="s">
        <v>519</v>
      </c>
      <c r="B136" s="1115"/>
      <c r="C136" s="743"/>
      <c r="D136" s="743"/>
    </row>
    <row r="137" spans="1:16352" s="744" customFormat="1" ht="77.5" customHeight="1">
      <c r="A137" s="1119" t="s">
        <v>652</v>
      </c>
      <c r="B137" s="1119"/>
      <c r="C137" s="742"/>
      <c r="D137" s="742"/>
      <c r="E137" s="743"/>
      <c r="F137" s="743"/>
      <c r="G137" s="743"/>
      <c r="H137" s="743"/>
      <c r="I137" s="743"/>
      <c r="J137" s="743"/>
      <c r="K137" s="743"/>
      <c r="L137" s="743"/>
      <c r="M137" s="743"/>
      <c r="N137" s="743"/>
      <c r="O137" s="743"/>
      <c r="P137" s="743"/>
      <c r="Q137" s="743"/>
      <c r="R137" s="743"/>
      <c r="S137" s="743"/>
      <c r="T137" s="743"/>
      <c r="U137" s="743"/>
      <c r="V137" s="743"/>
      <c r="W137" s="743"/>
      <c r="X137" s="743"/>
      <c r="Y137" s="743"/>
      <c r="Z137" s="743"/>
      <c r="AA137" s="743"/>
      <c r="AB137" s="743"/>
      <c r="AC137" s="743"/>
      <c r="AD137" s="743"/>
      <c r="AE137" s="743"/>
      <c r="AF137" s="743"/>
      <c r="AG137" s="743"/>
      <c r="AH137" s="743"/>
      <c r="AI137" s="743"/>
      <c r="AJ137" s="743"/>
      <c r="AK137" s="743"/>
      <c r="AL137" s="743"/>
      <c r="AM137" s="743"/>
      <c r="AN137" s="743"/>
      <c r="AO137" s="743"/>
      <c r="AP137" s="743"/>
      <c r="AQ137" s="743"/>
      <c r="AR137" s="743"/>
      <c r="AS137" s="743"/>
      <c r="AT137" s="743"/>
      <c r="AU137" s="743"/>
      <c r="AV137" s="743"/>
      <c r="AW137" s="743"/>
      <c r="AX137" s="743"/>
      <c r="AY137" s="743"/>
      <c r="AZ137" s="743"/>
      <c r="BA137" s="743"/>
      <c r="BB137" s="743"/>
      <c r="BC137" s="743"/>
      <c r="BD137" s="743"/>
      <c r="BE137" s="743"/>
      <c r="BF137" s="743"/>
      <c r="BG137" s="743"/>
      <c r="BH137" s="743"/>
      <c r="BI137" s="743"/>
      <c r="BJ137" s="743"/>
      <c r="BK137" s="743"/>
      <c r="BL137" s="743"/>
      <c r="BM137" s="743"/>
      <c r="BN137" s="743"/>
      <c r="BO137" s="743"/>
      <c r="BP137" s="743"/>
      <c r="BQ137" s="743"/>
      <c r="BR137" s="743"/>
      <c r="BS137" s="743"/>
      <c r="BT137" s="743"/>
      <c r="BU137" s="743"/>
      <c r="BV137" s="743"/>
      <c r="BW137" s="743"/>
      <c r="BX137" s="743"/>
      <c r="BY137" s="743"/>
      <c r="BZ137" s="743"/>
      <c r="CA137" s="743"/>
      <c r="CB137" s="743"/>
      <c r="CC137" s="743"/>
      <c r="CD137" s="743"/>
      <c r="CE137" s="743"/>
      <c r="CF137" s="743"/>
      <c r="CG137" s="743"/>
      <c r="CH137" s="743"/>
      <c r="CI137" s="743"/>
      <c r="CJ137" s="743"/>
      <c r="CK137" s="743"/>
      <c r="CL137" s="743"/>
      <c r="CM137" s="743"/>
      <c r="CN137" s="743"/>
      <c r="CO137" s="743"/>
      <c r="CP137" s="743"/>
      <c r="CQ137" s="743"/>
      <c r="CR137" s="743"/>
      <c r="CS137" s="743"/>
      <c r="CT137" s="743"/>
      <c r="CU137" s="743"/>
      <c r="CV137" s="743"/>
      <c r="CW137" s="743"/>
      <c r="CX137" s="743"/>
      <c r="CY137" s="743"/>
      <c r="CZ137" s="743"/>
      <c r="DA137" s="743"/>
      <c r="DB137" s="743"/>
      <c r="DC137" s="743"/>
      <c r="DD137" s="743"/>
      <c r="DE137" s="743"/>
      <c r="DF137" s="743"/>
      <c r="DG137" s="743"/>
      <c r="DH137" s="743"/>
      <c r="DI137" s="743"/>
      <c r="DJ137" s="743"/>
      <c r="DK137" s="743"/>
      <c r="DL137" s="743"/>
      <c r="DM137" s="743"/>
      <c r="DN137" s="743"/>
      <c r="DO137" s="743"/>
      <c r="DP137" s="743"/>
      <c r="DQ137" s="743"/>
      <c r="DR137" s="743"/>
      <c r="DS137" s="743"/>
      <c r="DT137" s="743"/>
      <c r="DU137" s="743"/>
      <c r="DV137" s="743"/>
      <c r="DW137" s="743"/>
      <c r="DX137" s="743"/>
      <c r="DY137" s="743"/>
      <c r="DZ137" s="743"/>
      <c r="EA137" s="743"/>
      <c r="EB137" s="743"/>
      <c r="EC137" s="743"/>
      <c r="ED137" s="743"/>
      <c r="EE137" s="743"/>
      <c r="EF137" s="743"/>
      <c r="EG137" s="743"/>
      <c r="EH137" s="743"/>
      <c r="EI137" s="743"/>
      <c r="EJ137" s="743"/>
      <c r="EK137" s="743"/>
      <c r="EL137" s="743"/>
      <c r="EM137" s="743"/>
      <c r="EN137" s="743"/>
      <c r="EO137" s="743"/>
      <c r="EP137" s="743"/>
      <c r="EQ137" s="743"/>
      <c r="ER137" s="743"/>
      <c r="ES137" s="743"/>
      <c r="ET137" s="743"/>
      <c r="EU137" s="743"/>
      <c r="EV137" s="743"/>
      <c r="EW137" s="743"/>
      <c r="EX137" s="743"/>
      <c r="EY137" s="743"/>
      <c r="EZ137" s="743"/>
      <c r="FA137" s="743"/>
      <c r="FB137" s="743"/>
      <c r="FC137" s="743"/>
      <c r="FD137" s="743"/>
      <c r="FE137" s="743"/>
      <c r="FF137" s="743"/>
      <c r="FG137" s="743"/>
      <c r="FH137" s="743"/>
      <c r="FI137" s="743"/>
      <c r="FJ137" s="743"/>
      <c r="FK137" s="743"/>
      <c r="FL137" s="743"/>
      <c r="FM137" s="743"/>
      <c r="FN137" s="743"/>
      <c r="FO137" s="743"/>
      <c r="FP137" s="743"/>
      <c r="FQ137" s="743"/>
      <c r="FR137" s="743"/>
      <c r="FS137" s="743"/>
      <c r="FT137" s="743"/>
      <c r="FU137" s="743"/>
      <c r="FV137" s="743"/>
      <c r="FW137" s="743"/>
      <c r="FX137" s="743"/>
      <c r="FY137" s="743"/>
      <c r="FZ137" s="743"/>
      <c r="GA137" s="743"/>
      <c r="GB137" s="743"/>
      <c r="GC137" s="743"/>
      <c r="GD137" s="743"/>
      <c r="GE137" s="743"/>
      <c r="GF137" s="743"/>
      <c r="GG137" s="743"/>
      <c r="GH137" s="743"/>
      <c r="GI137" s="743"/>
      <c r="GJ137" s="743"/>
      <c r="GK137" s="743"/>
      <c r="GL137" s="743"/>
      <c r="GM137" s="743"/>
      <c r="GN137" s="743"/>
      <c r="GO137" s="743"/>
      <c r="GP137" s="743"/>
      <c r="GQ137" s="743"/>
      <c r="GR137" s="743"/>
      <c r="GS137" s="743"/>
      <c r="GT137" s="743"/>
      <c r="GU137" s="743"/>
      <c r="GV137" s="743"/>
      <c r="GW137" s="743"/>
      <c r="GX137" s="743"/>
      <c r="GY137" s="743"/>
      <c r="GZ137" s="743"/>
      <c r="HA137" s="743"/>
      <c r="HB137" s="743"/>
      <c r="HC137" s="743"/>
      <c r="HD137" s="743"/>
      <c r="HE137" s="743"/>
      <c r="HF137" s="743"/>
      <c r="HG137" s="743"/>
      <c r="HH137" s="743"/>
      <c r="HI137" s="743"/>
      <c r="HJ137" s="743"/>
      <c r="HK137" s="743"/>
      <c r="HL137" s="743"/>
      <c r="HM137" s="743"/>
      <c r="HN137" s="743"/>
      <c r="HO137" s="743"/>
      <c r="HP137" s="743"/>
      <c r="HQ137" s="743"/>
      <c r="HR137" s="743"/>
      <c r="HS137" s="743"/>
      <c r="HT137" s="743"/>
      <c r="HU137" s="743"/>
      <c r="HV137" s="743"/>
      <c r="HW137" s="743"/>
      <c r="HX137" s="743"/>
      <c r="HY137" s="743"/>
      <c r="HZ137" s="743"/>
      <c r="IA137" s="743"/>
      <c r="IB137" s="743"/>
      <c r="IC137" s="743"/>
      <c r="ID137" s="743"/>
      <c r="IE137" s="743"/>
      <c r="IF137" s="743"/>
      <c r="IG137" s="743"/>
      <c r="IH137" s="743"/>
      <c r="II137" s="743"/>
      <c r="IJ137" s="743"/>
      <c r="IK137" s="743"/>
      <c r="IL137" s="743"/>
      <c r="IM137" s="743"/>
      <c r="IN137" s="743"/>
      <c r="IO137" s="743"/>
      <c r="IP137" s="743"/>
      <c r="IQ137" s="743"/>
      <c r="IR137" s="743"/>
      <c r="IS137" s="743"/>
      <c r="IT137" s="743"/>
      <c r="IU137" s="743"/>
      <c r="IV137" s="743"/>
      <c r="IW137" s="743"/>
      <c r="IX137" s="743"/>
      <c r="IY137" s="743"/>
      <c r="IZ137" s="743"/>
      <c r="JA137" s="743"/>
      <c r="JB137" s="743"/>
      <c r="JC137" s="743"/>
      <c r="JD137" s="743"/>
      <c r="JE137" s="743"/>
      <c r="JF137" s="743"/>
      <c r="JG137" s="743"/>
      <c r="JH137" s="743"/>
      <c r="JI137" s="743"/>
      <c r="JJ137" s="743"/>
      <c r="JK137" s="743"/>
      <c r="JL137" s="743"/>
      <c r="JM137" s="743"/>
      <c r="JN137" s="743"/>
      <c r="JO137" s="743"/>
      <c r="JP137" s="743"/>
      <c r="JQ137" s="743"/>
      <c r="JR137" s="743"/>
      <c r="JS137" s="743"/>
      <c r="JT137" s="743"/>
      <c r="JU137" s="743"/>
      <c r="JV137" s="743"/>
      <c r="JW137" s="743"/>
      <c r="JX137" s="743"/>
      <c r="JY137" s="743"/>
      <c r="JZ137" s="743"/>
      <c r="KA137" s="743"/>
      <c r="KB137" s="743"/>
      <c r="KC137" s="743"/>
      <c r="KD137" s="743"/>
      <c r="KE137" s="743"/>
      <c r="KF137" s="743"/>
      <c r="KG137" s="743"/>
      <c r="KH137" s="743"/>
      <c r="KI137" s="743"/>
      <c r="KJ137" s="743"/>
      <c r="KK137" s="743"/>
      <c r="KL137" s="743"/>
      <c r="KM137" s="743"/>
      <c r="KN137" s="743"/>
      <c r="KO137" s="743"/>
      <c r="KP137" s="743"/>
      <c r="KQ137" s="743"/>
      <c r="KR137" s="743"/>
      <c r="KS137" s="743"/>
      <c r="KT137" s="743"/>
      <c r="KU137" s="743"/>
      <c r="KV137" s="743"/>
      <c r="KW137" s="743"/>
      <c r="KX137" s="743"/>
      <c r="KY137" s="743"/>
      <c r="KZ137" s="743"/>
      <c r="LA137" s="743"/>
      <c r="LB137" s="743"/>
      <c r="LC137" s="743"/>
      <c r="LD137" s="743"/>
      <c r="LE137" s="743"/>
      <c r="LF137" s="743"/>
      <c r="LG137" s="743"/>
      <c r="LH137" s="743"/>
      <c r="LI137" s="743"/>
      <c r="LJ137" s="743"/>
      <c r="LK137" s="743"/>
      <c r="LL137" s="743"/>
      <c r="LM137" s="743"/>
      <c r="LN137" s="743"/>
      <c r="LO137" s="743"/>
      <c r="LP137" s="743"/>
      <c r="LQ137" s="743"/>
      <c r="LR137" s="743"/>
      <c r="LS137" s="743"/>
      <c r="LT137" s="743"/>
      <c r="LU137" s="743"/>
      <c r="LV137" s="743"/>
      <c r="LW137" s="743"/>
      <c r="LX137" s="743"/>
      <c r="LY137" s="743"/>
      <c r="LZ137" s="743"/>
      <c r="MA137" s="743"/>
      <c r="MB137" s="743"/>
      <c r="MC137" s="743"/>
      <c r="MD137" s="743"/>
      <c r="ME137" s="743"/>
      <c r="MF137" s="743"/>
      <c r="MG137" s="743"/>
      <c r="MH137" s="743"/>
      <c r="MI137" s="743"/>
      <c r="MJ137" s="743"/>
      <c r="MK137" s="743"/>
      <c r="ML137" s="743"/>
      <c r="MM137" s="743"/>
      <c r="MN137" s="743"/>
      <c r="MO137" s="743"/>
      <c r="MP137" s="743"/>
      <c r="MQ137" s="743"/>
      <c r="MR137" s="743"/>
      <c r="MS137" s="743"/>
      <c r="MT137" s="743"/>
      <c r="MU137" s="743"/>
      <c r="MV137" s="743"/>
      <c r="MW137" s="743"/>
      <c r="MX137" s="743"/>
      <c r="MY137" s="743"/>
      <c r="MZ137" s="743"/>
      <c r="NA137" s="743"/>
      <c r="NB137" s="743"/>
      <c r="NC137" s="743"/>
      <c r="ND137" s="743"/>
      <c r="NE137" s="743"/>
      <c r="NF137" s="743"/>
      <c r="NG137" s="743"/>
      <c r="NH137" s="743"/>
      <c r="NI137" s="743"/>
      <c r="NJ137" s="743"/>
      <c r="NK137" s="743"/>
      <c r="NL137" s="743"/>
      <c r="NM137" s="743"/>
      <c r="NN137" s="743"/>
      <c r="NO137" s="743"/>
      <c r="NP137" s="743"/>
      <c r="NQ137" s="743"/>
      <c r="NR137" s="743"/>
      <c r="NS137" s="743"/>
      <c r="NT137" s="743"/>
      <c r="NU137" s="743"/>
      <c r="NV137" s="743"/>
      <c r="NW137" s="743"/>
      <c r="NX137" s="743"/>
      <c r="NY137" s="743"/>
      <c r="NZ137" s="743"/>
      <c r="OA137" s="743"/>
      <c r="OB137" s="743"/>
      <c r="OC137" s="743"/>
      <c r="OD137" s="743"/>
      <c r="OE137" s="743"/>
      <c r="OF137" s="743"/>
      <c r="OG137" s="743"/>
      <c r="OH137" s="743"/>
      <c r="OI137" s="743"/>
      <c r="OJ137" s="743"/>
      <c r="OK137" s="743"/>
      <c r="OL137" s="743"/>
      <c r="OM137" s="743"/>
      <c r="ON137" s="743"/>
      <c r="OO137" s="743"/>
      <c r="OP137" s="743"/>
      <c r="OQ137" s="743"/>
      <c r="OR137" s="743"/>
      <c r="OS137" s="743"/>
      <c r="OT137" s="743"/>
      <c r="OU137" s="743"/>
      <c r="OV137" s="743"/>
      <c r="OW137" s="743"/>
      <c r="OX137" s="743"/>
      <c r="OY137" s="743"/>
      <c r="OZ137" s="743"/>
      <c r="PA137" s="743"/>
      <c r="PB137" s="743"/>
      <c r="PC137" s="743"/>
      <c r="PD137" s="743"/>
      <c r="PE137" s="743"/>
      <c r="PF137" s="743"/>
      <c r="PG137" s="743"/>
      <c r="PH137" s="743"/>
      <c r="PI137" s="743"/>
      <c r="PJ137" s="743"/>
      <c r="PK137" s="743"/>
      <c r="PL137" s="743"/>
      <c r="PM137" s="743"/>
      <c r="PN137" s="743"/>
      <c r="PO137" s="743"/>
      <c r="PP137" s="743"/>
      <c r="PQ137" s="743"/>
      <c r="PR137" s="743"/>
      <c r="PS137" s="743"/>
      <c r="PT137" s="743"/>
      <c r="PU137" s="743"/>
      <c r="PV137" s="743"/>
      <c r="PW137" s="743"/>
      <c r="PX137" s="743"/>
      <c r="PY137" s="743"/>
      <c r="PZ137" s="743"/>
      <c r="QA137" s="743"/>
      <c r="QB137" s="743"/>
      <c r="QC137" s="743"/>
      <c r="QD137" s="743"/>
      <c r="QE137" s="743"/>
      <c r="QF137" s="743"/>
      <c r="QG137" s="743"/>
      <c r="QH137" s="743"/>
      <c r="QI137" s="743"/>
      <c r="QJ137" s="743"/>
      <c r="QK137" s="743"/>
      <c r="QL137" s="743"/>
      <c r="QM137" s="743"/>
      <c r="QN137" s="743"/>
      <c r="QO137" s="743"/>
      <c r="QP137" s="743"/>
      <c r="QQ137" s="743"/>
      <c r="QR137" s="743"/>
      <c r="QS137" s="743"/>
      <c r="QT137" s="743"/>
      <c r="QU137" s="743"/>
      <c r="QV137" s="743"/>
      <c r="QW137" s="743"/>
      <c r="QX137" s="743"/>
      <c r="QY137" s="743"/>
      <c r="QZ137" s="743"/>
      <c r="RA137" s="743"/>
      <c r="RB137" s="743"/>
      <c r="RC137" s="743"/>
      <c r="RD137" s="743"/>
      <c r="RE137" s="743"/>
      <c r="RF137" s="743"/>
      <c r="RG137" s="743"/>
      <c r="RH137" s="743"/>
      <c r="RI137" s="743"/>
      <c r="RJ137" s="743"/>
      <c r="RK137" s="743"/>
      <c r="RL137" s="743"/>
      <c r="RM137" s="743"/>
      <c r="RN137" s="743"/>
      <c r="RO137" s="743"/>
      <c r="RP137" s="743"/>
      <c r="RQ137" s="743"/>
      <c r="RR137" s="743"/>
      <c r="RS137" s="743"/>
      <c r="RT137" s="743"/>
      <c r="RU137" s="743"/>
      <c r="RV137" s="743"/>
      <c r="RW137" s="743"/>
      <c r="RX137" s="743"/>
      <c r="RY137" s="743"/>
      <c r="RZ137" s="743"/>
      <c r="SA137" s="743"/>
      <c r="SB137" s="743"/>
      <c r="SC137" s="743"/>
      <c r="SD137" s="743"/>
      <c r="SE137" s="743"/>
      <c r="SF137" s="743"/>
      <c r="SG137" s="743"/>
      <c r="SH137" s="743"/>
      <c r="SI137" s="743"/>
      <c r="SJ137" s="743"/>
      <c r="SK137" s="743"/>
      <c r="SL137" s="743"/>
      <c r="SM137" s="743"/>
      <c r="SN137" s="743"/>
      <c r="SO137" s="743"/>
      <c r="SP137" s="743"/>
      <c r="SQ137" s="743"/>
      <c r="SR137" s="743"/>
      <c r="SS137" s="743"/>
      <c r="ST137" s="743"/>
      <c r="SU137" s="743"/>
      <c r="SV137" s="743"/>
      <c r="SW137" s="743"/>
      <c r="SX137" s="743"/>
      <c r="SY137" s="743"/>
      <c r="SZ137" s="743"/>
      <c r="TA137" s="743"/>
      <c r="TB137" s="743"/>
      <c r="TC137" s="743"/>
      <c r="TD137" s="743"/>
      <c r="TE137" s="743"/>
      <c r="TF137" s="743"/>
      <c r="TG137" s="743"/>
      <c r="TH137" s="743"/>
      <c r="TI137" s="743"/>
      <c r="TJ137" s="743"/>
      <c r="TK137" s="743"/>
      <c r="TL137" s="743"/>
      <c r="TM137" s="743"/>
      <c r="TN137" s="743"/>
      <c r="TO137" s="743"/>
      <c r="TP137" s="743"/>
      <c r="TQ137" s="743"/>
      <c r="TR137" s="743"/>
      <c r="TS137" s="743"/>
      <c r="TT137" s="743"/>
      <c r="TU137" s="743"/>
      <c r="TV137" s="743"/>
      <c r="TW137" s="743"/>
      <c r="TX137" s="743"/>
      <c r="TY137" s="743"/>
      <c r="TZ137" s="743"/>
      <c r="UA137" s="743"/>
      <c r="UB137" s="743"/>
      <c r="UC137" s="743"/>
      <c r="UD137" s="743"/>
      <c r="UE137" s="743"/>
      <c r="UF137" s="743"/>
      <c r="UG137" s="743"/>
      <c r="UH137" s="743"/>
      <c r="UI137" s="743"/>
      <c r="UJ137" s="743"/>
      <c r="UK137" s="743"/>
      <c r="UL137" s="743"/>
      <c r="UM137" s="743"/>
      <c r="UN137" s="743"/>
      <c r="UO137" s="743"/>
      <c r="UP137" s="743"/>
      <c r="UQ137" s="743"/>
      <c r="UR137" s="743"/>
      <c r="US137" s="743"/>
      <c r="UT137" s="743"/>
      <c r="UU137" s="743"/>
      <c r="UV137" s="743"/>
      <c r="UW137" s="743"/>
      <c r="UX137" s="743"/>
      <c r="UY137" s="743"/>
      <c r="UZ137" s="743"/>
      <c r="VA137" s="743"/>
      <c r="VB137" s="743"/>
      <c r="VC137" s="743"/>
      <c r="VD137" s="743"/>
      <c r="VE137" s="743"/>
      <c r="VF137" s="743"/>
      <c r="VG137" s="743"/>
      <c r="VH137" s="743"/>
      <c r="VI137" s="743"/>
      <c r="VJ137" s="743"/>
      <c r="VK137" s="743"/>
      <c r="VL137" s="743"/>
      <c r="VM137" s="743"/>
      <c r="VN137" s="743"/>
      <c r="VO137" s="743"/>
      <c r="VP137" s="743"/>
      <c r="VQ137" s="743"/>
      <c r="VR137" s="743"/>
      <c r="VS137" s="743"/>
      <c r="VT137" s="743"/>
      <c r="VU137" s="743"/>
      <c r="VV137" s="743"/>
      <c r="VW137" s="743"/>
      <c r="VX137" s="743"/>
      <c r="VY137" s="743"/>
      <c r="VZ137" s="743"/>
      <c r="WA137" s="743"/>
      <c r="WB137" s="743"/>
      <c r="WC137" s="743"/>
      <c r="WD137" s="743"/>
      <c r="WE137" s="743"/>
      <c r="WF137" s="743"/>
      <c r="WG137" s="743"/>
      <c r="WH137" s="743"/>
      <c r="WI137" s="743"/>
      <c r="WJ137" s="743"/>
      <c r="WK137" s="743"/>
      <c r="WL137" s="743"/>
      <c r="WM137" s="743"/>
      <c r="WN137" s="743"/>
      <c r="WO137" s="743"/>
      <c r="WP137" s="743"/>
      <c r="WQ137" s="743"/>
      <c r="WR137" s="743"/>
      <c r="WS137" s="743"/>
      <c r="WT137" s="743"/>
      <c r="WU137" s="743"/>
      <c r="WV137" s="743"/>
      <c r="WW137" s="743"/>
      <c r="WX137" s="743"/>
      <c r="WY137" s="743"/>
      <c r="WZ137" s="743"/>
      <c r="XA137" s="743"/>
      <c r="XB137" s="743"/>
      <c r="XC137" s="743"/>
      <c r="XD137" s="743"/>
      <c r="XE137" s="743"/>
      <c r="XF137" s="743"/>
      <c r="XG137" s="743"/>
      <c r="XH137" s="743"/>
      <c r="XI137" s="743"/>
      <c r="XJ137" s="743"/>
      <c r="XK137" s="743"/>
      <c r="XL137" s="743"/>
      <c r="XM137" s="743"/>
      <c r="XN137" s="743"/>
      <c r="XO137" s="743"/>
      <c r="XP137" s="743"/>
      <c r="XQ137" s="743"/>
      <c r="XR137" s="743"/>
      <c r="XS137" s="743"/>
      <c r="XT137" s="743"/>
      <c r="XU137" s="743"/>
      <c r="XV137" s="743"/>
      <c r="XW137" s="743"/>
      <c r="XX137" s="743"/>
      <c r="XY137" s="743"/>
      <c r="XZ137" s="743"/>
      <c r="YA137" s="743"/>
      <c r="YB137" s="743"/>
      <c r="YC137" s="743"/>
      <c r="YD137" s="743"/>
      <c r="YE137" s="743"/>
      <c r="YF137" s="743"/>
      <c r="YG137" s="743"/>
      <c r="YH137" s="743"/>
      <c r="YI137" s="743"/>
      <c r="YJ137" s="743"/>
      <c r="YK137" s="743"/>
      <c r="YL137" s="743"/>
      <c r="YM137" s="743"/>
      <c r="YN137" s="743"/>
      <c r="YO137" s="743"/>
      <c r="YP137" s="743"/>
      <c r="YQ137" s="743"/>
      <c r="YR137" s="743"/>
      <c r="YS137" s="743"/>
      <c r="YT137" s="743"/>
      <c r="YU137" s="743"/>
      <c r="YV137" s="743"/>
      <c r="YW137" s="743"/>
      <c r="YX137" s="743"/>
      <c r="YY137" s="743"/>
      <c r="YZ137" s="743"/>
      <c r="ZA137" s="743"/>
      <c r="ZB137" s="743"/>
      <c r="ZC137" s="743"/>
      <c r="ZD137" s="743"/>
      <c r="ZE137" s="743"/>
      <c r="ZF137" s="743"/>
      <c r="ZG137" s="743"/>
      <c r="ZH137" s="743"/>
      <c r="ZI137" s="743"/>
      <c r="ZJ137" s="743"/>
      <c r="ZK137" s="743"/>
      <c r="ZL137" s="743"/>
      <c r="ZM137" s="743"/>
      <c r="ZN137" s="743"/>
      <c r="ZO137" s="743"/>
      <c r="ZP137" s="743"/>
      <c r="ZQ137" s="743"/>
      <c r="ZR137" s="743"/>
      <c r="ZS137" s="743"/>
      <c r="ZT137" s="743"/>
      <c r="ZU137" s="743"/>
      <c r="ZV137" s="743"/>
      <c r="ZW137" s="743"/>
      <c r="ZX137" s="743"/>
      <c r="ZY137" s="743"/>
      <c r="ZZ137" s="743"/>
      <c r="AAA137" s="743"/>
      <c r="AAB137" s="743"/>
      <c r="AAC137" s="743"/>
      <c r="AAD137" s="743"/>
      <c r="AAE137" s="743"/>
      <c r="AAF137" s="743"/>
      <c r="AAG137" s="743"/>
      <c r="AAH137" s="743"/>
      <c r="AAI137" s="743"/>
      <c r="AAJ137" s="743"/>
      <c r="AAK137" s="743"/>
      <c r="AAL137" s="743"/>
      <c r="AAM137" s="743"/>
      <c r="AAN137" s="743"/>
      <c r="AAO137" s="743"/>
      <c r="AAP137" s="743"/>
      <c r="AAQ137" s="743"/>
      <c r="AAR137" s="743"/>
      <c r="AAS137" s="743"/>
      <c r="AAT137" s="743"/>
      <c r="AAU137" s="743"/>
      <c r="AAV137" s="743"/>
      <c r="AAW137" s="743"/>
      <c r="AAX137" s="743"/>
      <c r="AAY137" s="743"/>
      <c r="AAZ137" s="743"/>
      <c r="ABA137" s="743"/>
      <c r="ABB137" s="743"/>
      <c r="ABC137" s="743"/>
      <c r="ABD137" s="743"/>
      <c r="ABE137" s="743"/>
      <c r="ABF137" s="743"/>
      <c r="ABG137" s="743"/>
      <c r="ABH137" s="743"/>
      <c r="ABI137" s="743"/>
      <c r="ABJ137" s="743"/>
      <c r="ABK137" s="743"/>
      <c r="ABL137" s="743"/>
      <c r="ABM137" s="743"/>
      <c r="ABN137" s="743"/>
      <c r="ABO137" s="743"/>
      <c r="ABP137" s="743"/>
      <c r="ABQ137" s="743"/>
      <c r="ABR137" s="743"/>
      <c r="ABS137" s="743"/>
      <c r="ABT137" s="743"/>
      <c r="ABU137" s="743"/>
      <c r="ABV137" s="743"/>
      <c r="ABW137" s="743"/>
      <c r="ABX137" s="743"/>
      <c r="ABY137" s="743"/>
      <c r="ABZ137" s="743"/>
      <c r="ACA137" s="743"/>
      <c r="ACB137" s="743"/>
      <c r="ACC137" s="743"/>
      <c r="ACD137" s="743"/>
      <c r="ACE137" s="743"/>
      <c r="ACF137" s="743"/>
      <c r="ACG137" s="743"/>
      <c r="ACH137" s="743"/>
      <c r="ACI137" s="743"/>
      <c r="ACJ137" s="743"/>
      <c r="ACK137" s="743"/>
      <c r="ACL137" s="743"/>
      <c r="ACM137" s="743"/>
      <c r="ACN137" s="743"/>
      <c r="ACO137" s="743"/>
      <c r="ACP137" s="743"/>
      <c r="ACQ137" s="743"/>
      <c r="ACR137" s="743"/>
      <c r="ACS137" s="743"/>
      <c r="ACT137" s="743"/>
      <c r="ACU137" s="743"/>
      <c r="ACV137" s="743"/>
      <c r="ACW137" s="743"/>
      <c r="ACX137" s="743"/>
      <c r="ACY137" s="743"/>
      <c r="ACZ137" s="743"/>
      <c r="ADA137" s="743"/>
      <c r="ADB137" s="743"/>
      <c r="ADC137" s="743"/>
      <c r="ADD137" s="743"/>
      <c r="ADE137" s="743"/>
      <c r="ADF137" s="743"/>
      <c r="ADG137" s="743"/>
      <c r="ADH137" s="743"/>
      <c r="ADI137" s="743"/>
      <c r="ADJ137" s="743"/>
      <c r="ADK137" s="743"/>
      <c r="ADL137" s="743"/>
      <c r="ADM137" s="743"/>
      <c r="ADN137" s="743"/>
      <c r="ADO137" s="743"/>
      <c r="ADP137" s="743"/>
      <c r="ADQ137" s="743"/>
      <c r="ADR137" s="743"/>
      <c r="ADS137" s="743"/>
      <c r="ADT137" s="743"/>
      <c r="ADU137" s="743"/>
      <c r="ADV137" s="743"/>
      <c r="ADW137" s="743"/>
      <c r="ADX137" s="743"/>
      <c r="ADY137" s="743"/>
      <c r="ADZ137" s="743"/>
      <c r="AEA137" s="743"/>
      <c r="AEB137" s="743"/>
      <c r="AEC137" s="743"/>
      <c r="AED137" s="743"/>
      <c r="AEE137" s="743"/>
      <c r="AEF137" s="743"/>
      <c r="AEG137" s="743"/>
      <c r="AEH137" s="743"/>
      <c r="AEI137" s="743"/>
      <c r="AEJ137" s="743"/>
      <c r="AEK137" s="743"/>
      <c r="AEL137" s="743"/>
      <c r="AEM137" s="743"/>
      <c r="AEN137" s="743"/>
      <c r="AEO137" s="743"/>
      <c r="AEP137" s="743"/>
      <c r="AEQ137" s="743"/>
      <c r="AER137" s="743"/>
      <c r="AES137" s="743"/>
      <c r="AET137" s="743"/>
      <c r="AEU137" s="743"/>
      <c r="AEV137" s="743"/>
      <c r="AEW137" s="743"/>
      <c r="AEX137" s="743"/>
      <c r="AEY137" s="743"/>
      <c r="AEZ137" s="743"/>
      <c r="AFA137" s="743"/>
      <c r="AFB137" s="743"/>
      <c r="AFC137" s="743"/>
      <c r="AFD137" s="743"/>
      <c r="AFE137" s="743"/>
      <c r="AFF137" s="743"/>
      <c r="AFG137" s="743"/>
      <c r="AFH137" s="743"/>
      <c r="AFI137" s="743"/>
      <c r="AFJ137" s="743"/>
      <c r="AFK137" s="743"/>
      <c r="AFL137" s="743"/>
      <c r="AFM137" s="743"/>
      <c r="AFN137" s="743"/>
      <c r="AFO137" s="743"/>
      <c r="AFP137" s="743"/>
      <c r="AFQ137" s="743"/>
      <c r="AFR137" s="743"/>
      <c r="AFS137" s="743"/>
      <c r="AFT137" s="743"/>
      <c r="AFU137" s="743"/>
      <c r="AFV137" s="743"/>
      <c r="AFW137" s="743"/>
      <c r="AFX137" s="743"/>
      <c r="AFY137" s="743"/>
      <c r="AFZ137" s="743"/>
      <c r="AGA137" s="743"/>
      <c r="AGB137" s="743"/>
      <c r="AGC137" s="743"/>
      <c r="AGD137" s="743"/>
      <c r="AGE137" s="743"/>
      <c r="AGF137" s="743"/>
      <c r="AGG137" s="743"/>
      <c r="AGH137" s="743"/>
      <c r="AGI137" s="743"/>
      <c r="AGJ137" s="743"/>
      <c r="AGK137" s="743"/>
      <c r="AGL137" s="743"/>
      <c r="AGM137" s="743"/>
      <c r="AGN137" s="743"/>
      <c r="AGO137" s="743"/>
      <c r="AGP137" s="743"/>
      <c r="AGQ137" s="743"/>
      <c r="AGR137" s="743"/>
      <c r="AGS137" s="743"/>
      <c r="AGT137" s="743"/>
      <c r="AGU137" s="743"/>
      <c r="AGV137" s="743"/>
      <c r="AGW137" s="743"/>
      <c r="AGX137" s="743"/>
      <c r="AGY137" s="743"/>
      <c r="AGZ137" s="743"/>
      <c r="AHA137" s="743"/>
      <c r="AHB137" s="743"/>
      <c r="AHC137" s="743"/>
      <c r="AHD137" s="743"/>
      <c r="AHE137" s="743"/>
      <c r="AHF137" s="743"/>
      <c r="AHG137" s="743"/>
      <c r="AHH137" s="743"/>
      <c r="AHI137" s="743"/>
      <c r="AHJ137" s="743"/>
      <c r="AHK137" s="743"/>
      <c r="AHL137" s="743"/>
      <c r="AHM137" s="743"/>
      <c r="AHN137" s="743"/>
      <c r="AHO137" s="743"/>
      <c r="AHP137" s="743"/>
      <c r="AHQ137" s="743"/>
      <c r="AHR137" s="743"/>
      <c r="AHS137" s="743"/>
      <c r="AHT137" s="743"/>
      <c r="AHU137" s="743"/>
      <c r="AHV137" s="743"/>
      <c r="AHW137" s="743"/>
      <c r="AHX137" s="743"/>
      <c r="AHY137" s="743"/>
      <c r="AHZ137" s="743"/>
      <c r="AIA137" s="743"/>
      <c r="AIB137" s="743"/>
      <c r="AIC137" s="743"/>
      <c r="AID137" s="743"/>
      <c r="AIE137" s="743"/>
      <c r="AIF137" s="743"/>
      <c r="AIG137" s="743"/>
      <c r="AIH137" s="743"/>
      <c r="AII137" s="743"/>
      <c r="AIJ137" s="743"/>
      <c r="AIK137" s="743"/>
      <c r="AIL137" s="743"/>
      <c r="AIM137" s="743"/>
      <c r="AIN137" s="743"/>
      <c r="AIO137" s="743"/>
      <c r="AIP137" s="743"/>
      <c r="AIQ137" s="743"/>
      <c r="AIR137" s="743"/>
      <c r="AIS137" s="743"/>
      <c r="AIT137" s="743"/>
      <c r="AIU137" s="743"/>
      <c r="AIV137" s="743"/>
      <c r="AIW137" s="743"/>
      <c r="AIX137" s="743"/>
      <c r="AIY137" s="743"/>
      <c r="AIZ137" s="743"/>
      <c r="AJA137" s="743"/>
      <c r="AJB137" s="743"/>
      <c r="AJC137" s="743"/>
      <c r="AJD137" s="743"/>
      <c r="AJE137" s="743"/>
      <c r="AJF137" s="743"/>
      <c r="AJG137" s="743"/>
      <c r="AJH137" s="743"/>
      <c r="AJI137" s="743"/>
      <c r="AJJ137" s="743"/>
      <c r="AJK137" s="743"/>
      <c r="AJL137" s="743"/>
      <c r="AJM137" s="743"/>
      <c r="AJN137" s="743"/>
      <c r="AJO137" s="743"/>
      <c r="AJP137" s="743"/>
      <c r="AJQ137" s="743"/>
      <c r="AJR137" s="743"/>
      <c r="AJS137" s="743"/>
      <c r="AJT137" s="743"/>
      <c r="AJU137" s="743"/>
      <c r="AJV137" s="743"/>
      <c r="AJW137" s="743"/>
      <c r="AJX137" s="743"/>
      <c r="AJY137" s="743"/>
      <c r="AJZ137" s="743"/>
      <c r="AKA137" s="743"/>
      <c r="AKB137" s="743"/>
      <c r="AKC137" s="743"/>
      <c r="AKD137" s="743"/>
      <c r="AKE137" s="743"/>
      <c r="AKF137" s="743"/>
      <c r="AKG137" s="743"/>
      <c r="AKH137" s="743"/>
      <c r="AKI137" s="743"/>
      <c r="AKJ137" s="743"/>
      <c r="AKK137" s="743"/>
      <c r="AKL137" s="743"/>
      <c r="AKM137" s="743"/>
      <c r="AKN137" s="743"/>
      <c r="AKO137" s="743"/>
      <c r="AKP137" s="743"/>
      <c r="AKQ137" s="743"/>
      <c r="AKR137" s="743"/>
      <c r="AKS137" s="743"/>
      <c r="AKT137" s="743"/>
      <c r="AKU137" s="743"/>
      <c r="AKV137" s="743"/>
      <c r="AKW137" s="743"/>
      <c r="AKX137" s="743"/>
      <c r="AKY137" s="743"/>
      <c r="AKZ137" s="743"/>
      <c r="ALA137" s="743"/>
      <c r="ALB137" s="743"/>
      <c r="ALC137" s="743"/>
      <c r="ALD137" s="743"/>
      <c r="ALE137" s="743"/>
      <c r="ALF137" s="743"/>
      <c r="ALG137" s="743"/>
      <c r="ALH137" s="743"/>
      <c r="ALI137" s="743"/>
      <c r="ALJ137" s="743"/>
      <c r="ALK137" s="743"/>
      <c r="ALL137" s="743"/>
      <c r="ALM137" s="743"/>
      <c r="ALN137" s="743"/>
      <c r="ALO137" s="743"/>
      <c r="ALP137" s="743"/>
      <c r="ALQ137" s="743"/>
      <c r="ALR137" s="743"/>
      <c r="ALS137" s="743"/>
      <c r="ALT137" s="743"/>
      <c r="ALU137" s="743"/>
      <c r="ALV137" s="743"/>
      <c r="ALW137" s="743"/>
      <c r="ALX137" s="743"/>
      <c r="ALY137" s="743"/>
      <c r="ALZ137" s="743"/>
      <c r="AMA137" s="743"/>
      <c r="AMB137" s="743"/>
      <c r="AMC137" s="743"/>
      <c r="AMD137" s="743"/>
      <c r="AME137" s="743"/>
      <c r="AMF137" s="743"/>
      <c r="AMG137" s="743"/>
      <c r="AMH137" s="743"/>
      <c r="AMI137" s="743"/>
      <c r="AMJ137" s="743"/>
      <c r="AMK137" s="743"/>
      <c r="AML137" s="743"/>
      <c r="AMM137" s="743"/>
      <c r="AMN137" s="743"/>
      <c r="AMO137" s="743"/>
      <c r="AMP137" s="743"/>
      <c r="AMQ137" s="743"/>
      <c r="AMR137" s="743"/>
      <c r="AMS137" s="743"/>
      <c r="AMT137" s="743"/>
      <c r="AMU137" s="743"/>
      <c r="AMV137" s="743"/>
      <c r="AMW137" s="743"/>
      <c r="AMX137" s="743"/>
      <c r="AMY137" s="743"/>
      <c r="AMZ137" s="743"/>
      <c r="ANA137" s="743"/>
      <c r="ANB137" s="743"/>
      <c r="ANC137" s="743"/>
      <c r="AND137" s="743"/>
      <c r="ANE137" s="743"/>
      <c r="ANF137" s="743"/>
      <c r="ANG137" s="743"/>
      <c r="ANH137" s="743"/>
      <c r="ANI137" s="743"/>
      <c r="ANJ137" s="743"/>
      <c r="ANK137" s="743"/>
      <c r="ANL137" s="743"/>
      <c r="ANM137" s="743"/>
      <c r="ANN137" s="743"/>
      <c r="ANO137" s="743"/>
      <c r="ANP137" s="743"/>
      <c r="ANQ137" s="743"/>
      <c r="ANR137" s="743"/>
      <c r="ANS137" s="743"/>
      <c r="ANT137" s="743"/>
      <c r="ANU137" s="743"/>
      <c r="ANV137" s="743"/>
      <c r="ANW137" s="743"/>
      <c r="ANX137" s="743"/>
      <c r="ANY137" s="743"/>
      <c r="ANZ137" s="743"/>
      <c r="AOA137" s="743"/>
      <c r="AOB137" s="743"/>
      <c r="AOC137" s="743"/>
      <c r="AOD137" s="743"/>
      <c r="AOE137" s="743"/>
      <c r="AOF137" s="743"/>
      <c r="AOG137" s="743"/>
      <c r="AOH137" s="743"/>
      <c r="AOI137" s="743"/>
      <c r="AOJ137" s="743"/>
      <c r="AOK137" s="743"/>
      <c r="AOL137" s="743"/>
      <c r="AOM137" s="743"/>
      <c r="AON137" s="743"/>
      <c r="AOO137" s="743"/>
      <c r="AOP137" s="743"/>
      <c r="AOQ137" s="743"/>
      <c r="AOR137" s="743"/>
      <c r="AOS137" s="743"/>
      <c r="AOT137" s="743"/>
      <c r="AOU137" s="743"/>
      <c r="AOV137" s="743"/>
      <c r="AOW137" s="743"/>
      <c r="AOX137" s="743"/>
      <c r="AOY137" s="743"/>
      <c r="AOZ137" s="743"/>
      <c r="APA137" s="743"/>
      <c r="APB137" s="743"/>
      <c r="APC137" s="743"/>
      <c r="APD137" s="743"/>
      <c r="APE137" s="743"/>
      <c r="APF137" s="743"/>
      <c r="APG137" s="743"/>
      <c r="APH137" s="743"/>
      <c r="API137" s="743"/>
      <c r="APJ137" s="743"/>
      <c r="APK137" s="743"/>
      <c r="APL137" s="743"/>
      <c r="APM137" s="743"/>
      <c r="APN137" s="743"/>
      <c r="APO137" s="743"/>
      <c r="APP137" s="743"/>
      <c r="APQ137" s="743"/>
      <c r="APR137" s="743"/>
      <c r="APS137" s="743"/>
      <c r="APT137" s="743"/>
      <c r="APU137" s="743"/>
      <c r="APV137" s="743"/>
      <c r="APW137" s="743"/>
      <c r="APX137" s="743"/>
      <c r="APY137" s="743"/>
      <c r="APZ137" s="743"/>
      <c r="AQA137" s="743"/>
      <c r="AQB137" s="743"/>
      <c r="AQC137" s="743"/>
      <c r="AQD137" s="743"/>
      <c r="AQE137" s="743"/>
      <c r="AQF137" s="743"/>
      <c r="AQG137" s="743"/>
      <c r="AQH137" s="743"/>
      <c r="AQI137" s="743"/>
      <c r="AQJ137" s="743"/>
      <c r="AQK137" s="743"/>
      <c r="AQL137" s="743"/>
      <c r="AQM137" s="743"/>
      <c r="AQN137" s="743"/>
      <c r="AQO137" s="743"/>
      <c r="AQP137" s="743"/>
      <c r="AQQ137" s="743"/>
      <c r="AQR137" s="743"/>
      <c r="AQS137" s="743"/>
      <c r="AQT137" s="743"/>
      <c r="AQU137" s="743"/>
      <c r="AQV137" s="743"/>
      <c r="AQW137" s="743"/>
      <c r="AQX137" s="743"/>
      <c r="AQY137" s="743"/>
      <c r="AQZ137" s="743"/>
      <c r="ARA137" s="743"/>
      <c r="ARB137" s="743"/>
      <c r="ARC137" s="743"/>
      <c r="ARD137" s="743"/>
      <c r="ARE137" s="743"/>
      <c r="ARF137" s="743"/>
      <c r="ARG137" s="743"/>
      <c r="ARH137" s="743"/>
      <c r="ARI137" s="743"/>
      <c r="ARJ137" s="743"/>
      <c r="ARK137" s="743"/>
      <c r="ARL137" s="743"/>
      <c r="ARM137" s="743"/>
      <c r="ARN137" s="743"/>
      <c r="ARO137" s="743"/>
      <c r="ARP137" s="743"/>
      <c r="ARQ137" s="743"/>
      <c r="ARR137" s="743"/>
      <c r="ARS137" s="743"/>
      <c r="ART137" s="743"/>
      <c r="ARU137" s="743"/>
      <c r="ARV137" s="743"/>
      <c r="ARW137" s="743"/>
      <c r="ARX137" s="743"/>
      <c r="ARY137" s="743"/>
      <c r="ARZ137" s="743"/>
      <c r="ASA137" s="743"/>
      <c r="ASB137" s="743"/>
      <c r="ASC137" s="743"/>
      <c r="ASD137" s="743"/>
      <c r="ASE137" s="743"/>
      <c r="ASF137" s="743"/>
      <c r="ASG137" s="743"/>
      <c r="ASH137" s="743"/>
      <c r="ASI137" s="743"/>
      <c r="ASJ137" s="743"/>
      <c r="ASK137" s="743"/>
      <c r="ASL137" s="743"/>
      <c r="ASM137" s="743"/>
      <c r="ASN137" s="743"/>
      <c r="ASO137" s="743"/>
      <c r="ASP137" s="743"/>
      <c r="ASQ137" s="743"/>
      <c r="ASR137" s="743"/>
      <c r="ASS137" s="743"/>
      <c r="AST137" s="743"/>
      <c r="ASU137" s="743"/>
      <c r="ASV137" s="743"/>
      <c r="ASW137" s="743"/>
      <c r="ASX137" s="743"/>
      <c r="ASY137" s="743"/>
      <c r="ASZ137" s="743"/>
      <c r="ATA137" s="743"/>
      <c r="ATB137" s="743"/>
      <c r="ATC137" s="743"/>
      <c r="ATD137" s="743"/>
      <c r="ATE137" s="743"/>
      <c r="ATF137" s="743"/>
      <c r="ATG137" s="743"/>
      <c r="ATH137" s="743"/>
      <c r="ATI137" s="743"/>
      <c r="ATJ137" s="743"/>
      <c r="ATK137" s="743"/>
      <c r="ATL137" s="743"/>
      <c r="ATM137" s="743"/>
      <c r="ATN137" s="743"/>
      <c r="ATO137" s="743"/>
      <c r="ATP137" s="743"/>
      <c r="ATQ137" s="743"/>
      <c r="ATR137" s="743"/>
      <c r="ATS137" s="743"/>
      <c r="ATT137" s="743"/>
      <c r="ATU137" s="743"/>
      <c r="ATV137" s="743"/>
      <c r="ATW137" s="743"/>
      <c r="ATX137" s="743"/>
      <c r="ATY137" s="743"/>
      <c r="ATZ137" s="743"/>
      <c r="AUA137" s="743"/>
      <c r="AUB137" s="743"/>
      <c r="AUC137" s="743"/>
      <c r="AUD137" s="743"/>
      <c r="AUE137" s="743"/>
      <c r="AUF137" s="743"/>
      <c r="AUG137" s="743"/>
      <c r="AUH137" s="743"/>
      <c r="AUI137" s="743"/>
      <c r="AUJ137" s="743"/>
      <c r="AUK137" s="743"/>
      <c r="AUL137" s="743"/>
      <c r="AUM137" s="743"/>
      <c r="AUN137" s="743"/>
      <c r="AUO137" s="743"/>
      <c r="AUP137" s="743"/>
      <c r="AUQ137" s="743"/>
      <c r="AUR137" s="743"/>
      <c r="AUS137" s="743"/>
      <c r="AUT137" s="743"/>
      <c r="AUU137" s="743"/>
      <c r="AUV137" s="743"/>
      <c r="AUW137" s="743"/>
      <c r="AUX137" s="743"/>
      <c r="AUY137" s="743"/>
      <c r="AUZ137" s="743"/>
      <c r="AVA137" s="743"/>
      <c r="AVB137" s="743"/>
      <c r="AVC137" s="743"/>
      <c r="AVD137" s="743"/>
      <c r="AVE137" s="743"/>
      <c r="AVF137" s="743"/>
      <c r="AVG137" s="743"/>
      <c r="AVH137" s="743"/>
      <c r="AVI137" s="743"/>
      <c r="AVJ137" s="743"/>
      <c r="AVK137" s="743"/>
      <c r="AVL137" s="743"/>
      <c r="AVM137" s="743"/>
      <c r="AVN137" s="743"/>
      <c r="AVO137" s="743"/>
      <c r="AVP137" s="743"/>
      <c r="AVQ137" s="743"/>
      <c r="AVR137" s="743"/>
      <c r="AVS137" s="743"/>
      <c r="AVT137" s="743"/>
      <c r="AVU137" s="743"/>
      <c r="AVV137" s="743"/>
      <c r="AVW137" s="743"/>
      <c r="AVX137" s="743"/>
      <c r="AVY137" s="743"/>
      <c r="AVZ137" s="743"/>
      <c r="AWA137" s="743"/>
      <c r="AWB137" s="743"/>
      <c r="AWC137" s="743"/>
      <c r="AWD137" s="743"/>
      <c r="AWE137" s="743"/>
      <c r="AWF137" s="743"/>
      <c r="AWG137" s="743"/>
      <c r="AWH137" s="743"/>
      <c r="AWI137" s="743"/>
      <c r="AWJ137" s="743"/>
      <c r="AWK137" s="743"/>
      <c r="AWL137" s="743"/>
      <c r="AWM137" s="743"/>
      <c r="AWN137" s="743"/>
      <c r="AWO137" s="743"/>
      <c r="AWP137" s="743"/>
      <c r="AWQ137" s="743"/>
      <c r="AWR137" s="743"/>
      <c r="AWS137" s="743"/>
      <c r="AWT137" s="743"/>
      <c r="AWU137" s="743"/>
      <c r="AWV137" s="743"/>
      <c r="AWW137" s="743"/>
      <c r="AWX137" s="743"/>
      <c r="AWY137" s="743"/>
      <c r="AWZ137" s="743"/>
      <c r="AXA137" s="743"/>
      <c r="AXB137" s="743"/>
      <c r="AXC137" s="743"/>
      <c r="AXD137" s="743"/>
      <c r="AXE137" s="743"/>
      <c r="AXF137" s="743"/>
      <c r="AXG137" s="743"/>
      <c r="AXH137" s="743"/>
      <c r="AXI137" s="743"/>
      <c r="AXJ137" s="743"/>
      <c r="AXK137" s="743"/>
      <c r="AXL137" s="743"/>
      <c r="AXM137" s="743"/>
      <c r="AXN137" s="743"/>
      <c r="AXO137" s="743"/>
      <c r="AXP137" s="743"/>
      <c r="AXQ137" s="743"/>
      <c r="AXR137" s="743"/>
      <c r="AXS137" s="743"/>
      <c r="AXT137" s="743"/>
      <c r="AXU137" s="743"/>
      <c r="AXV137" s="743"/>
      <c r="AXW137" s="743"/>
      <c r="AXX137" s="743"/>
      <c r="AXY137" s="743"/>
      <c r="AXZ137" s="743"/>
      <c r="AYA137" s="743"/>
      <c r="AYB137" s="743"/>
      <c r="AYC137" s="743"/>
      <c r="AYD137" s="743"/>
      <c r="AYE137" s="743"/>
      <c r="AYF137" s="743"/>
      <c r="AYG137" s="743"/>
      <c r="AYH137" s="743"/>
      <c r="AYI137" s="743"/>
      <c r="AYJ137" s="743"/>
      <c r="AYK137" s="743"/>
      <c r="AYL137" s="743"/>
      <c r="AYM137" s="743"/>
      <c r="AYN137" s="743"/>
      <c r="AYO137" s="743"/>
      <c r="AYP137" s="743"/>
      <c r="AYQ137" s="743"/>
      <c r="AYR137" s="743"/>
      <c r="AYS137" s="743"/>
      <c r="AYT137" s="743"/>
      <c r="AYU137" s="743"/>
      <c r="AYV137" s="743"/>
      <c r="AYW137" s="743"/>
      <c r="AYX137" s="743"/>
      <c r="AYY137" s="743"/>
      <c r="AYZ137" s="743"/>
      <c r="AZA137" s="743"/>
      <c r="AZB137" s="743"/>
      <c r="AZC137" s="743"/>
      <c r="AZD137" s="743"/>
      <c r="AZE137" s="743"/>
      <c r="AZF137" s="743"/>
      <c r="AZG137" s="743"/>
      <c r="AZH137" s="743"/>
      <c r="AZI137" s="743"/>
      <c r="AZJ137" s="743"/>
      <c r="AZK137" s="743"/>
      <c r="AZL137" s="743"/>
      <c r="AZM137" s="743"/>
      <c r="AZN137" s="743"/>
      <c r="AZO137" s="743"/>
      <c r="AZP137" s="743"/>
      <c r="AZQ137" s="743"/>
      <c r="AZR137" s="743"/>
      <c r="AZS137" s="743"/>
      <c r="AZT137" s="743"/>
      <c r="AZU137" s="743"/>
      <c r="AZV137" s="743"/>
      <c r="AZW137" s="743"/>
      <c r="AZX137" s="743"/>
      <c r="AZY137" s="743"/>
      <c r="AZZ137" s="743"/>
      <c r="BAA137" s="743"/>
      <c r="BAB137" s="743"/>
      <c r="BAC137" s="743"/>
      <c r="BAD137" s="743"/>
      <c r="BAE137" s="743"/>
      <c r="BAF137" s="743"/>
      <c r="BAG137" s="743"/>
      <c r="BAH137" s="743"/>
      <c r="BAI137" s="743"/>
      <c r="BAJ137" s="743"/>
      <c r="BAK137" s="743"/>
      <c r="BAL137" s="743"/>
      <c r="BAM137" s="743"/>
      <c r="BAN137" s="743"/>
      <c r="BAO137" s="743"/>
      <c r="BAP137" s="743"/>
      <c r="BAQ137" s="743"/>
      <c r="BAR137" s="743"/>
      <c r="BAS137" s="743"/>
      <c r="BAT137" s="743"/>
      <c r="BAU137" s="743"/>
      <c r="BAV137" s="743"/>
      <c r="BAW137" s="743"/>
      <c r="BAX137" s="743"/>
      <c r="BAY137" s="743"/>
      <c r="BAZ137" s="743"/>
      <c r="BBA137" s="743"/>
      <c r="BBB137" s="743"/>
      <c r="BBC137" s="743"/>
      <c r="BBD137" s="743"/>
      <c r="BBE137" s="743"/>
      <c r="BBF137" s="743"/>
      <c r="BBG137" s="743"/>
      <c r="BBH137" s="743"/>
      <c r="BBI137" s="743"/>
      <c r="BBJ137" s="743"/>
      <c r="BBK137" s="743"/>
      <c r="BBL137" s="743"/>
      <c r="BBM137" s="743"/>
      <c r="BBN137" s="743"/>
      <c r="BBO137" s="743"/>
      <c r="BBP137" s="743"/>
      <c r="BBQ137" s="743"/>
      <c r="BBR137" s="743"/>
      <c r="BBS137" s="743"/>
      <c r="BBT137" s="743"/>
      <c r="BBU137" s="743"/>
      <c r="BBV137" s="743"/>
      <c r="BBW137" s="743"/>
      <c r="BBX137" s="743"/>
      <c r="BBY137" s="743"/>
      <c r="BBZ137" s="743"/>
      <c r="BCA137" s="743"/>
      <c r="BCB137" s="743"/>
      <c r="BCC137" s="743"/>
      <c r="BCD137" s="743"/>
      <c r="BCE137" s="743"/>
      <c r="BCF137" s="743"/>
      <c r="BCG137" s="743"/>
      <c r="BCH137" s="743"/>
      <c r="BCI137" s="743"/>
      <c r="BCJ137" s="743"/>
      <c r="BCK137" s="743"/>
      <c r="BCL137" s="743"/>
      <c r="BCM137" s="743"/>
      <c r="BCN137" s="743"/>
      <c r="BCO137" s="743"/>
      <c r="BCP137" s="743"/>
      <c r="BCQ137" s="743"/>
      <c r="BCR137" s="743"/>
      <c r="BCS137" s="743"/>
      <c r="BCT137" s="743"/>
      <c r="BCU137" s="743"/>
      <c r="BCV137" s="743"/>
      <c r="BCW137" s="743"/>
      <c r="BCX137" s="743"/>
      <c r="BCY137" s="743"/>
      <c r="BCZ137" s="743"/>
      <c r="BDA137" s="743"/>
      <c r="BDB137" s="743"/>
      <c r="BDC137" s="743"/>
      <c r="BDD137" s="743"/>
      <c r="BDE137" s="743"/>
      <c r="BDF137" s="743"/>
      <c r="BDG137" s="743"/>
      <c r="BDH137" s="743"/>
      <c r="BDI137" s="743"/>
      <c r="BDJ137" s="743"/>
      <c r="BDK137" s="743"/>
      <c r="BDL137" s="743"/>
      <c r="BDM137" s="743"/>
      <c r="BDN137" s="743"/>
      <c r="BDO137" s="743"/>
      <c r="BDP137" s="743"/>
      <c r="BDQ137" s="743"/>
      <c r="BDR137" s="743"/>
      <c r="BDS137" s="743"/>
      <c r="BDT137" s="743"/>
      <c r="BDU137" s="743"/>
      <c r="BDV137" s="743"/>
      <c r="BDW137" s="743"/>
      <c r="BDX137" s="743"/>
      <c r="BDY137" s="743"/>
      <c r="BDZ137" s="743"/>
      <c r="BEA137" s="743"/>
      <c r="BEB137" s="743"/>
      <c r="BEC137" s="743"/>
      <c r="BED137" s="743"/>
      <c r="BEE137" s="743"/>
      <c r="BEF137" s="743"/>
      <c r="BEG137" s="743"/>
      <c r="BEH137" s="743"/>
      <c r="BEI137" s="743"/>
      <c r="BEJ137" s="743"/>
      <c r="BEK137" s="743"/>
      <c r="BEL137" s="743"/>
      <c r="BEM137" s="743"/>
      <c r="BEN137" s="743"/>
      <c r="BEO137" s="743"/>
      <c r="BEP137" s="743"/>
      <c r="BEQ137" s="743"/>
      <c r="BER137" s="743"/>
      <c r="BES137" s="743"/>
      <c r="BET137" s="743"/>
      <c r="BEU137" s="743"/>
      <c r="BEV137" s="743"/>
      <c r="BEW137" s="743"/>
      <c r="BEX137" s="743"/>
      <c r="BEY137" s="743"/>
      <c r="BEZ137" s="743"/>
      <c r="BFA137" s="743"/>
      <c r="BFB137" s="743"/>
      <c r="BFC137" s="743"/>
      <c r="BFD137" s="743"/>
      <c r="BFE137" s="743"/>
      <c r="BFF137" s="743"/>
      <c r="BFG137" s="743"/>
      <c r="BFH137" s="743"/>
      <c r="BFI137" s="743"/>
      <c r="BFJ137" s="743"/>
      <c r="BFK137" s="743"/>
      <c r="BFL137" s="743"/>
      <c r="BFM137" s="743"/>
      <c r="BFN137" s="743"/>
      <c r="BFO137" s="743"/>
      <c r="BFP137" s="743"/>
      <c r="BFQ137" s="743"/>
      <c r="BFR137" s="743"/>
      <c r="BFS137" s="743"/>
      <c r="BFT137" s="743"/>
      <c r="BFU137" s="743"/>
      <c r="BFV137" s="743"/>
      <c r="BFW137" s="743"/>
      <c r="BFX137" s="743"/>
      <c r="BFY137" s="743"/>
      <c r="BFZ137" s="743"/>
      <c r="BGA137" s="743"/>
      <c r="BGB137" s="743"/>
      <c r="BGC137" s="743"/>
      <c r="BGD137" s="743"/>
      <c r="BGE137" s="743"/>
      <c r="BGF137" s="743"/>
      <c r="BGG137" s="743"/>
      <c r="BGH137" s="743"/>
      <c r="BGI137" s="743"/>
      <c r="BGJ137" s="743"/>
      <c r="BGK137" s="743"/>
      <c r="BGL137" s="743"/>
      <c r="BGM137" s="743"/>
      <c r="BGN137" s="743"/>
      <c r="BGO137" s="743"/>
      <c r="BGP137" s="743"/>
      <c r="BGQ137" s="743"/>
      <c r="BGR137" s="743"/>
      <c r="BGS137" s="743"/>
      <c r="BGT137" s="743"/>
      <c r="BGU137" s="743"/>
      <c r="BGV137" s="743"/>
      <c r="BGW137" s="743"/>
      <c r="BGX137" s="743"/>
      <c r="BGY137" s="743"/>
      <c r="BGZ137" s="743"/>
      <c r="BHA137" s="743"/>
      <c r="BHB137" s="743"/>
      <c r="BHC137" s="743"/>
      <c r="BHD137" s="743"/>
      <c r="BHE137" s="743"/>
      <c r="BHF137" s="743"/>
      <c r="BHG137" s="743"/>
      <c r="BHH137" s="743"/>
      <c r="BHI137" s="743"/>
      <c r="BHJ137" s="743"/>
      <c r="BHK137" s="743"/>
      <c r="BHL137" s="743"/>
      <c r="BHM137" s="743"/>
      <c r="BHN137" s="743"/>
      <c r="BHO137" s="743"/>
      <c r="BHP137" s="743"/>
      <c r="BHQ137" s="743"/>
      <c r="BHR137" s="743"/>
      <c r="BHS137" s="743"/>
      <c r="BHT137" s="743"/>
      <c r="BHU137" s="743"/>
      <c r="BHV137" s="743"/>
      <c r="BHW137" s="743"/>
      <c r="BHX137" s="743"/>
      <c r="BHY137" s="743"/>
      <c r="BHZ137" s="743"/>
      <c r="BIA137" s="743"/>
      <c r="BIB137" s="743"/>
      <c r="BIC137" s="743"/>
      <c r="BID137" s="743"/>
      <c r="BIE137" s="743"/>
      <c r="BIF137" s="743"/>
      <c r="BIG137" s="743"/>
      <c r="BIH137" s="743"/>
      <c r="BII137" s="743"/>
      <c r="BIJ137" s="743"/>
      <c r="BIK137" s="743"/>
      <c r="BIL137" s="743"/>
      <c r="BIM137" s="743"/>
      <c r="BIN137" s="743"/>
      <c r="BIO137" s="743"/>
      <c r="BIP137" s="743"/>
      <c r="BIQ137" s="743"/>
      <c r="BIR137" s="743"/>
      <c r="BIS137" s="743"/>
      <c r="BIT137" s="743"/>
      <c r="BIU137" s="743"/>
      <c r="BIV137" s="743"/>
      <c r="BIW137" s="743"/>
      <c r="BIX137" s="743"/>
      <c r="BIY137" s="743"/>
      <c r="BIZ137" s="743"/>
      <c r="BJA137" s="743"/>
      <c r="BJB137" s="743"/>
      <c r="BJC137" s="743"/>
      <c r="BJD137" s="743"/>
      <c r="BJE137" s="743"/>
      <c r="BJF137" s="743"/>
      <c r="BJG137" s="743"/>
      <c r="BJH137" s="743"/>
      <c r="BJI137" s="743"/>
      <c r="BJJ137" s="743"/>
      <c r="BJK137" s="743"/>
      <c r="BJL137" s="743"/>
      <c r="BJM137" s="743"/>
      <c r="BJN137" s="743"/>
      <c r="BJO137" s="743"/>
      <c r="BJP137" s="743"/>
      <c r="BJQ137" s="743"/>
      <c r="BJR137" s="743"/>
      <c r="BJS137" s="743"/>
      <c r="BJT137" s="743"/>
      <c r="BJU137" s="743"/>
      <c r="BJV137" s="743"/>
      <c r="BJW137" s="743"/>
      <c r="BJX137" s="743"/>
      <c r="BJY137" s="743"/>
      <c r="BJZ137" s="743"/>
      <c r="BKA137" s="743"/>
      <c r="BKB137" s="743"/>
      <c r="BKC137" s="743"/>
      <c r="BKD137" s="743"/>
      <c r="BKE137" s="743"/>
      <c r="BKF137" s="743"/>
      <c r="BKG137" s="743"/>
      <c r="BKH137" s="743"/>
      <c r="BKI137" s="743"/>
      <c r="BKJ137" s="743"/>
      <c r="BKK137" s="743"/>
      <c r="BKL137" s="743"/>
      <c r="BKM137" s="743"/>
      <c r="BKN137" s="743"/>
      <c r="BKO137" s="743"/>
      <c r="BKP137" s="743"/>
      <c r="BKQ137" s="743"/>
      <c r="BKR137" s="743"/>
      <c r="BKS137" s="743"/>
      <c r="BKT137" s="743"/>
      <c r="BKU137" s="743"/>
      <c r="BKV137" s="743"/>
      <c r="BKW137" s="743"/>
      <c r="BKX137" s="743"/>
      <c r="BKY137" s="743"/>
      <c r="BKZ137" s="743"/>
      <c r="BLA137" s="743"/>
      <c r="BLB137" s="743"/>
      <c r="BLC137" s="743"/>
      <c r="BLD137" s="743"/>
      <c r="BLE137" s="743"/>
      <c r="BLF137" s="743"/>
      <c r="BLG137" s="743"/>
      <c r="BLH137" s="743"/>
      <c r="BLI137" s="743"/>
      <c r="BLJ137" s="743"/>
      <c r="BLK137" s="743"/>
      <c r="BLL137" s="743"/>
      <c r="BLM137" s="743"/>
      <c r="BLN137" s="743"/>
      <c r="BLO137" s="743"/>
      <c r="BLP137" s="743"/>
      <c r="BLQ137" s="743"/>
      <c r="BLR137" s="743"/>
      <c r="BLS137" s="743"/>
      <c r="BLT137" s="743"/>
      <c r="BLU137" s="743"/>
      <c r="BLV137" s="743"/>
      <c r="BLW137" s="743"/>
      <c r="BLX137" s="743"/>
      <c r="BLY137" s="743"/>
      <c r="BLZ137" s="743"/>
      <c r="BMA137" s="743"/>
      <c r="BMB137" s="743"/>
      <c r="BMC137" s="743"/>
      <c r="BMD137" s="743"/>
      <c r="BME137" s="743"/>
      <c r="BMF137" s="743"/>
      <c r="BMG137" s="743"/>
      <c r="BMH137" s="743"/>
      <c r="BMI137" s="743"/>
      <c r="BMJ137" s="743"/>
      <c r="BMK137" s="743"/>
      <c r="BML137" s="743"/>
      <c r="BMM137" s="743"/>
      <c r="BMN137" s="743"/>
      <c r="BMO137" s="743"/>
      <c r="BMP137" s="743"/>
      <c r="BMQ137" s="743"/>
      <c r="BMR137" s="743"/>
      <c r="BMS137" s="743"/>
      <c r="BMT137" s="743"/>
      <c r="BMU137" s="743"/>
      <c r="BMV137" s="743"/>
      <c r="BMW137" s="743"/>
      <c r="BMX137" s="743"/>
      <c r="BMY137" s="743"/>
      <c r="BMZ137" s="743"/>
      <c r="BNA137" s="743"/>
      <c r="BNB137" s="743"/>
      <c r="BNC137" s="743"/>
      <c r="BND137" s="743"/>
      <c r="BNE137" s="743"/>
      <c r="BNF137" s="743"/>
      <c r="BNG137" s="743"/>
      <c r="BNH137" s="743"/>
      <c r="BNI137" s="743"/>
      <c r="BNJ137" s="743"/>
      <c r="BNK137" s="743"/>
      <c r="BNL137" s="743"/>
      <c r="BNM137" s="743"/>
      <c r="BNN137" s="743"/>
      <c r="BNO137" s="743"/>
      <c r="BNP137" s="743"/>
      <c r="BNQ137" s="743"/>
      <c r="BNR137" s="743"/>
      <c r="BNS137" s="743"/>
      <c r="BNT137" s="743"/>
      <c r="BNU137" s="743"/>
      <c r="BNV137" s="743"/>
      <c r="BNW137" s="743"/>
      <c r="BNX137" s="743"/>
      <c r="BNY137" s="743"/>
      <c r="BNZ137" s="743"/>
      <c r="BOA137" s="743"/>
      <c r="BOB137" s="743"/>
      <c r="BOC137" s="743"/>
      <c r="BOD137" s="743"/>
      <c r="BOE137" s="743"/>
      <c r="BOF137" s="743"/>
      <c r="BOG137" s="743"/>
      <c r="BOH137" s="743"/>
      <c r="BOI137" s="743"/>
      <c r="BOJ137" s="743"/>
      <c r="BOK137" s="743"/>
      <c r="BOL137" s="743"/>
      <c r="BOM137" s="743"/>
      <c r="BON137" s="743"/>
      <c r="BOO137" s="743"/>
      <c r="BOP137" s="743"/>
      <c r="BOQ137" s="743"/>
      <c r="BOR137" s="743"/>
      <c r="BOS137" s="743"/>
      <c r="BOT137" s="743"/>
      <c r="BOU137" s="743"/>
      <c r="BOV137" s="743"/>
      <c r="BOW137" s="743"/>
      <c r="BOX137" s="743"/>
      <c r="BOY137" s="743"/>
      <c r="BOZ137" s="743"/>
      <c r="BPA137" s="743"/>
      <c r="BPB137" s="743"/>
      <c r="BPC137" s="743"/>
      <c r="BPD137" s="743"/>
      <c r="BPE137" s="743"/>
      <c r="BPF137" s="743"/>
      <c r="BPG137" s="743"/>
      <c r="BPH137" s="743"/>
      <c r="BPI137" s="743"/>
      <c r="BPJ137" s="743"/>
      <c r="BPK137" s="743"/>
      <c r="BPL137" s="743"/>
      <c r="BPM137" s="743"/>
      <c r="BPN137" s="743"/>
      <c r="BPO137" s="743"/>
      <c r="BPP137" s="743"/>
      <c r="BPQ137" s="743"/>
      <c r="BPR137" s="743"/>
      <c r="BPS137" s="743"/>
      <c r="BPT137" s="743"/>
      <c r="BPU137" s="743"/>
      <c r="BPV137" s="743"/>
      <c r="BPW137" s="743"/>
      <c r="BPX137" s="743"/>
      <c r="BPY137" s="743"/>
      <c r="BPZ137" s="743"/>
      <c r="BQA137" s="743"/>
      <c r="BQB137" s="743"/>
      <c r="BQC137" s="743"/>
      <c r="BQD137" s="743"/>
      <c r="BQE137" s="743"/>
      <c r="BQF137" s="743"/>
      <c r="BQG137" s="743"/>
      <c r="BQH137" s="743"/>
      <c r="BQI137" s="743"/>
      <c r="BQJ137" s="743"/>
      <c r="BQK137" s="743"/>
      <c r="BQL137" s="743"/>
      <c r="BQM137" s="743"/>
      <c r="BQN137" s="743"/>
      <c r="BQO137" s="743"/>
      <c r="BQP137" s="743"/>
      <c r="BQQ137" s="743"/>
      <c r="BQR137" s="743"/>
      <c r="BQS137" s="743"/>
      <c r="BQT137" s="743"/>
      <c r="BQU137" s="743"/>
      <c r="BQV137" s="743"/>
      <c r="BQW137" s="743"/>
      <c r="BQX137" s="743"/>
      <c r="BQY137" s="743"/>
      <c r="BQZ137" s="743"/>
      <c r="BRA137" s="743"/>
      <c r="BRB137" s="743"/>
      <c r="BRC137" s="743"/>
      <c r="BRD137" s="743"/>
      <c r="BRE137" s="743"/>
      <c r="BRF137" s="743"/>
      <c r="BRG137" s="743"/>
      <c r="BRH137" s="743"/>
      <c r="BRI137" s="743"/>
      <c r="BRJ137" s="743"/>
      <c r="BRK137" s="743"/>
      <c r="BRL137" s="743"/>
      <c r="BRM137" s="743"/>
      <c r="BRN137" s="743"/>
      <c r="BRO137" s="743"/>
      <c r="BRP137" s="743"/>
      <c r="BRQ137" s="743"/>
      <c r="BRR137" s="743"/>
      <c r="BRS137" s="743"/>
      <c r="BRT137" s="743"/>
      <c r="BRU137" s="743"/>
      <c r="BRV137" s="743"/>
      <c r="BRW137" s="743"/>
      <c r="BRX137" s="743"/>
      <c r="BRY137" s="743"/>
      <c r="BRZ137" s="743"/>
      <c r="BSA137" s="743"/>
      <c r="BSB137" s="743"/>
      <c r="BSC137" s="743"/>
      <c r="BSD137" s="743"/>
      <c r="BSE137" s="743"/>
      <c r="BSF137" s="743"/>
      <c r="BSG137" s="743"/>
      <c r="BSH137" s="743"/>
      <c r="BSI137" s="743"/>
      <c r="BSJ137" s="743"/>
      <c r="BSK137" s="743"/>
      <c r="BSL137" s="743"/>
      <c r="BSM137" s="743"/>
      <c r="BSN137" s="743"/>
      <c r="BSO137" s="743"/>
      <c r="BSP137" s="743"/>
      <c r="BSQ137" s="743"/>
      <c r="BSR137" s="743"/>
      <c r="BSS137" s="743"/>
      <c r="BST137" s="743"/>
      <c r="BSU137" s="743"/>
      <c r="BSV137" s="743"/>
      <c r="BSW137" s="743"/>
      <c r="BSX137" s="743"/>
      <c r="BSY137" s="743"/>
      <c r="BSZ137" s="743"/>
      <c r="BTA137" s="743"/>
      <c r="BTB137" s="743"/>
      <c r="BTC137" s="743"/>
      <c r="BTD137" s="743"/>
      <c r="BTE137" s="743"/>
      <c r="BTF137" s="743"/>
      <c r="BTG137" s="743"/>
      <c r="BTH137" s="743"/>
      <c r="BTI137" s="743"/>
      <c r="BTJ137" s="743"/>
      <c r="BTK137" s="743"/>
      <c r="BTL137" s="743"/>
      <c r="BTM137" s="743"/>
      <c r="BTN137" s="743"/>
      <c r="BTO137" s="743"/>
      <c r="BTP137" s="743"/>
      <c r="BTQ137" s="743"/>
      <c r="BTR137" s="743"/>
      <c r="BTS137" s="743"/>
      <c r="BTT137" s="743"/>
      <c r="BTU137" s="743"/>
      <c r="BTV137" s="743"/>
      <c r="BTW137" s="743"/>
      <c r="BTX137" s="743"/>
      <c r="BTY137" s="743"/>
      <c r="BTZ137" s="743"/>
      <c r="BUA137" s="743"/>
      <c r="BUB137" s="743"/>
      <c r="BUC137" s="743"/>
      <c r="BUD137" s="743"/>
      <c r="BUE137" s="743"/>
      <c r="BUF137" s="743"/>
      <c r="BUG137" s="743"/>
      <c r="BUH137" s="743"/>
      <c r="BUI137" s="743"/>
      <c r="BUJ137" s="743"/>
      <c r="BUK137" s="743"/>
      <c r="BUL137" s="743"/>
      <c r="BUM137" s="743"/>
      <c r="BUN137" s="743"/>
      <c r="BUO137" s="743"/>
      <c r="BUP137" s="743"/>
      <c r="BUQ137" s="743"/>
      <c r="BUR137" s="743"/>
      <c r="BUS137" s="743"/>
      <c r="BUT137" s="743"/>
      <c r="BUU137" s="743"/>
      <c r="BUV137" s="743"/>
      <c r="BUW137" s="743"/>
      <c r="BUX137" s="743"/>
      <c r="BUY137" s="743"/>
      <c r="BUZ137" s="743"/>
      <c r="BVA137" s="743"/>
      <c r="BVB137" s="743"/>
      <c r="BVC137" s="743"/>
      <c r="BVD137" s="743"/>
      <c r="BVE137" s="743"/>
      <c r="BVF137" s="743"/>
      <c r="BVG137" s="743"/>
      <c r="BVH137" s="743"/>
      <c r="BVI137" s="743"/>
      <c r="BVJ137" s="743"/>
      <c r="BVK137" s="743"/>
      <c r="BVL137" s="743"/>
      <c r="BVM137" s="743"/>
      <c r="BVN137" s="743"/>
      <c r="BVO137" s="743"/>
      <c r="BVP137" s="743"/>
      <c r="BVQ137" s="743"/>
      <c r="BVR137" s="743"/>
      <c r="BVS137" s="743"/>
      <c r="BVT137" s="743"/>
      <c r="BVU137" s="743"/>
      <c r="BVV137" s="743"/>
      <c r="BVW137" s="743"/>
      <c r="BVX137" s="743"/>
      <c r="BVY137" s="743"/>
      <c r="BVZ137" s="743"/>
      <c r="BWA137" s="743"/>
      <c r="BWB137" s="743"/>
      <c r="BWC137" s="743"/>
      <c r="BWD137" s="743"/>
      <c r="BWE137" s="743"/>
      <c r="BWF137" s="743"/>
      <c r="BWG137" s="743"/>
      <c r="BWH137" s="743"/>
      <c r="BWI137" s="743"/>
      <c r="BWJ137" s="743"/>
      <c r="BWK137" s="743"/>
      <c r="BWL137" s="743"/>
      <c r="BWM137" s="743"/>
      <c r="BWN137" s="743"/>
      <c r="BWO137" s="743"/>
      <c r="BWP137" s="743"/>
      <c r="BWQ137" s="743"/>
      <c r="BWR137" s="743"/>
      <c r="BWS137" s="743"/>
      <c r="BWT137" s="743"/>
      <c r="BWU137" s="743"/>
      <c r="BWV137" s="743"/>
      <c r="BWW137" s="743"/>
      <c r="BWX137" s="743"/>
      <c r="BWY137" s="743"/>
      <c r="BWZ137" s="743"/>
      <c r="BXA137" s="743"/>
      <c r="BXB137" s="743"/>
      <c r="BXC137" s="743"/>
      <c r="BXD137" s="743"/>
      <c r="BXE137" s="743"/>
      <c r="BXF137" s="743"/>
      <c r="BXG137" s="743"/>
      <c r="BXH137" s="743"/>
      <c r="BXI137" s="743"/>
      <c r="BXJ137" s="743"/>
      <c r="BXK137" s="743"/>
      <c r="BXL137" s="743"/>
      <c r="BXM137" s="743"/>
      <c r="BXN137" s="743"/>
      <c r="BXO137" s="743"/>
      <c r="BXP137" s="743"/>
      <c r="BXQ137" s="743"/>
      <c r="BXR137" s="743"/>
      <c r="BXS137" s="743"/>
      <c r="BXT137" s="743"/>
      <c r="BXU137" s="743"/>
      <c r="BXV137" s="743"/>
      <c r="BXW137" s="743"/>
      <c r="BXX137" s="743"/>
      <c r="BXY137" s="743"/>
      <c r="BXZ137" s="743"/>
      <c r="BYA137" s="743"/>
      <c r="BYB137" s="743"/>
      <c r="BYC137" s="743"/>
      <c r="BYD137" s="743"/>
      <c r="BYE137" s="743"/>
      <c r="BYF137" s="743"/>
      <c r="BYG137" s="743"/>
      <c r="BYH137" s="743"/>
      <c r="BYI137" s="743"/>
      <c r="BYJ137" s="743"/>
      <c r="BYK137" s="743"/>
      <c r="BYL137" s="743"/>
      <c r="BYM137" s="743"/>
      <c r="BYN137" s="743"/>
      <c r="BYO137" s="743"/>
      <c r="BYP137" s="743"/>
      <c r="BYQ137" s="743"/>
      <c r="BYR137" s="743"/>
      <c r="BYS137" s="743"/>
      <c r="BYT137" s="743"/>
      <c r="BYU137" s="743"/>
      <c r="BYV137" s="743"/>
      <c r="BYW137" s="743"/>
      <c r="BYX137" s="743"/>
      <c r="BYY137" s="743"/>
      <c r="BYZ137" s="743"/>
      <c r="BZA137" s="743"/>
      <c r="BZB137" s="743"/>
      <c r="BZC137" s="743"/>
      <c r="BZD137" s="743"/>
      <c r="BZE137" s="743"/>
      <c r="BZF137" s="743"/>
      <c r="BZG137" s="743"/>
      <c r="BZH137" s="743"/>
      <c r="BZI137" s="743"/>
      <c r="BZJ137" s="743"/>
      <c r="BZK137" s="743"/>
      <c r="BZL137" s="743"/>
      <c r="BZM137" s="743"/>
      <c r="BZN137" s="743"/>
      <c r="BZO137" s="743"/>
      <c r="BZP137" s="743"/>
      <c r="BZQ137" s="743"/>
      <c r="BZR137" s="743"/>
      <c r="BZS137" s="743"/>
      <c r="BZT137" s="743"/>
      <c r="BZU137" s="743"/>
      <c r="BZV137" s="743"/>
      <c r="BZW137" s="743"/>
      <c r="BZX137" s="743"/>
      <c r="BZY137" s="743"/>
      <c r="BZZ137" s="743"/>
      <c r="CAA137" s="743"/>
      <c r="CAB137" s="743"/>
      <c r="CAC137" s="743"/>
      <c r="CAD137" s="743"/>
      <c r="CAE137" s="743"/>
      <c r="CAF137" s="743"/>
      <c r="CAG137" s="743"/>
      <c r="CAH137" s="743"/>
      <c r="CAI137" s="743"/>
      <c r="CAJ137" s="743"/>
      <c r="CAK137" s="743"/>
      <c r="CAL137" s="743"/>
      <c r="CAM137" s="743"/>
      <c r="CAN137" s="743"/>
      <c r="CAO137" s="743"/>
      <c r="CAP137" s="743"/>
      <c r="CAQ137" s="743"/>
      <c r="CAR137" s="743"/>
      <c r="CAS137" s="743"/>
      <c r="CAT137" s="743"/>
      <c r="CAU137" s="743"/>
      <c r="CAV137" s="743"/>
      <c r="CAW137" s="743"/>
      <c r="CAX137" s="743"/>
      <c r="CAY137" s="743"/>
      <c r="CAZ137" s="743"/>
      <c r="CBA137" s="743"/>
      <c r="CBB137" s="743"/>
      <c r="CBC137" s="743"/>
      <c r="CBD137" s="743"/>
      <c r="CBE137" s="743"/>
      <c r="CBF137" s="743"/>
      <c r="CBG137" s="743"/>
      <c r="CBH137" s="743"/>
      <c r="CBI137" s="743"/>
      <c r="CBJ137" s="743"/>
      <c r="CBK137" s="743"/>
      <c r="CBL137" s="743"/>
      <c r="CBM137" s="743"/>
      <c r="CBN137" s="743"/>
      <c r="CBO137" s="743"/>
      <c r="CBP137" s="743"/>
      <c r="CBQ137" s="743"/>
      <c r="CBR137" s="743"/>
      <c r="CBS137" s="743"/>
      <c r="CBT137" s="743"/>
      <c r="CBU137" s="743"/>
      <c r="CBV137" s="743"/>
      <c r="CBW137" s="743"/>
      <c r="CBX137" s="743"/>
      <c r="CBY137" s="743"/>
      <c r="CBZ137" s="743"/>
      <c r="CCA137" s="743"/>
      <c r="CCB137" s="743"/>
      <c r="CCC137" s="743"/>
      <c r="CCD137" s="743"/>
      <c r="CCE137" s="743"/>
      <c r="CCF137" s="743"/>
      <c r="CCG137" s="743"/>
      <c r="CCH137" s="743"/>
      <c r="CCI137" s="743"/>
      <c r="CCJ137" s="743"/>
      <c r="CCK137" s="743"/>
      <c r="CCL137" s="743"/>
      <c r="CCM137" s="743"/>
      <c r="CCN137" s="743"/>
      <c r="CCO137" s="743"/>
      <c r="CCP137" s="743"/>
      <c r="CCQ137" s="743"/>
      <c r="CCR137" s="743"/>
      <c r="CCS137" s="743"/>
      <c r="CCT137" s="743"/>
      <c r="CCU137" s="743"/>
      <c r="CCV137" s="743"/>
      <c r="CCW137" s="743"/>
      <c r="CCX137" s="743"/>
      <c r="CCY137" s="743"/>
      <c r="CCZ137" s="743"/>
      <c r="CDA137" s="743"/>
      <c r="CDB137" s="743"/>
      <c r="CDC137" s="743"/>
      <c r="CDD137" s="743"/>
      <c r="CDE137" s="743"/>
      <c r="CDF137" s="743"/>
      <c r="CDG137" s="743"/>
      <c r="CDH137" s="743"/>
      <c r="CDI137" s="743"/>
      <c r="CDJ137" s="743"/>
      <c r="CDK137" s="743"/>
      <c r="CDL137" s="743"/>
      <c r="CDM137" s="743"/>
      <c r="CDN137" s="743"/>
      <c r="CDO137" s="743"/>
      <c r="CDP137" s="743"/>
      <c r="CDQ137" s="743"/>
      <c r="CDR137" s="743"/>
      <c r="CDS137" s="743"/>
      <c r="CDT137" s="743"/>
      <c r="CDU137" s="743"/>
      <c r="CDV137" s="743"/>
      <c r="CDW137" s="743"/>
      <c r="CDX137" s="743"/>
      <c r="CDY137" s="743"/>
      <c r="CDZ137" s="743"/>
      <c r="CEA137" s="743"/>
      <c r="CEB137" s="743"/>
      <c r="CEC137" s="743"/>
      <c r="CED137" s="743"/>
      <c r="CEE137" s="743"/>
      <c r="CEF137" s="743"/>
      <c r="CEG137" s="743"/>
      <c r="CEH137" s="743"/>
      <c r="CEI137" s="743"/>
      <c r="CEJ137" s="743"/>
      <c r="CEK137" s="743"/>
      <c r="CEL137" s="743"/>
      <c r="CEM137" s="743"/>
      <c r="CEN137" s="743"/>
      <c r="CEO137" s="743"/>
      <c r="CEP137" s="743"/>
      <c r="CEQ137" s="743"/>
      <c r="CER137" s="743"/>
      <c r="CES137" s="743"/>
      <c r="CET137" s="743"/>
      <c r="CEU137" s="743"/>
      <c r="CEV137" s="743"/>
      <c r="CEW137" s="743"/>
      <c r="CEX137" s="743"/>
      <c r="CEY137" s="743"/>
      <c r="CEZ137" s="743"/>
      <c r="CFA137" s="743"/>
      <c r="CFB137" s="743"/>
      <c r="CFC137" s="743"/>
      <c r="CFD137" s="743"/>
      <c r="CFE137" s="743"/>
      <c r="CFF137" s="743"/>
      <c r="CFG137" s="743"/>
      <c r="CFH137" s="743"/>
      <c r="CFI137" s="743"/>
      <c r="CFJ137" s="743"/>
      <c r="CFK137" s="743"/>
      <c r="CFL137" s="743"/>
      <c r="CFM137" s="743"/>
      <c r="CFN137" s="743"/>
      <c r="CFO137" s="743"/>
      <c r="CFP137" s="743"/>
      <c r="CFQ137" s="743"/>
      <c r="CFR137" s="743"/>
      <c r="CFS137" s="743"/>
      <c r="CFT137" s="743"/>
      <c r="CFU137" s="743"/>
      <c r="CFV137" s="743"/>
      <c r="CFW137" s="743"/>
      <c r="CFX137" s="743"/>
      <c r="CFY137" s="743"/>
      <c r="CFZ137" s="743"/>
      <c r="CGA137" s="743"/>
      <c r="CGB137" s="743"/>
      <c r="CGC137" s="743"/>
      <c r="CGD137" s="743"/>
      <c r="CGE137" s="743"/>
      <c r="CGF137" s="743"/>
      <c r="CGG137" s="743"/>
      <c r="CGH137" s="743"/>
      <c r="CGI137" s="743"/>
      <c r="CGJ137" s="743"/>
      <c r="CGK137" s="743"/>
      <c r="CGL137" s="743"/>
      <c r="CGM137" s="743"/>
      <c r="CGN137" s="743"/>
      <c r="CGO137" s="743"/>
      <c r="CGP137" s="743"/>
      <c r="CGQ137" s="743"/>
      <c r="CGR137" s="743"/>
      <c r="CGS137" s="743"/>
      <c r="CGT137" s="743"/>
      <c r="CGU137" s="743"/>
      <c r="CGV137" s="743"/>
      <c r="CGW137" s="743"/>
      <c r="CGX137" s="743"/>
      <c r="CGY137" s="743"/>
      <c r="CGZ137" s="743"/>
      <c r="CHA137" s="743"/>
      <c r="CHB137" s="743"/>
      <c r="CHC137" s="743"/>
      <c r="CHD137" s="743"/>
      <c r="CHE137" s="743"/>
      <c r="CHF137" s="743"/>
      <c r="CHG137" s="743"/>
      <c r="CHH137" s="743"/>
      <c r="CHI137" s="743"/>
      <c r="CHJ137" s="743"/>
      <c r="CHK137" s="743"/>
      <c r="CHL137" s="743"/>
      <c r="CHM137" s="743"/>
      <c r="CHN137" s="743"/>
      <c r="CHO137" s="743"/>
      <c r="CHP137" s="743"/>
      <c r="CHQ137" s="743"/>
      <c r="CHR137" s="743"/>
      <c r="CHS137" s="743"/>
      <c r="CHT137" s="743"/>
      <c r="CHU137" s="743"/>
      <c r="CHV137" s="743"/>
      <c r="CHW137" s="743"/>
      <c r="CHX137" s="743"/>
      <c r="CHY137" s="743"/>
      <c r="CHZ137" s="743"/>
      <c r="CIA137" s="743"/>
      <c r="CIB137" s="743"/>
      <c r="CIC137" s="743"/>
      <c r="CID137" s="743"/>
      <c r="CIE137" s="743"/>
      <c r="CIF137" s="743"/>
      <c r="CIG137" s="743"/>
      <c r="CIH137" s="743"/>
      <c r="CII137" s="743"/>
      <c r="CIJ137" s="743"/>
      <c r="CIK137" s="743"/>
      <c r="CIL137" s="743"/>
      <c r="CIM137" s="743"/>
      <c r="CIN137" s="743"/>
      <c r="CIO137" s="743"/>
      <c r="CIP137" s="743"/>
      <c r="CIQ137" s="743"/>
      <c r="CIR137" s="743"/>
      <c r="CIS137" s="743"/>
      <c r="CIT137" s="743"/>
      <c r="CIU137" s="743"/>
      <c r="CIV137" s="743"/>
      <c r="CIW137" s="743"/>
      <c r="CIX137" s="743"/>
      <c r="CIY137" s="743"/>
      <c r="CIZ137" s="743"/>
      <c r="CJA137" s="743"/>
      <c r="CJB137" s="743"/>
      <c r="CJC137" s="743"/>
      <c r="CJD137" s="743"/>
      <c r="CJE137" s="743"/>
      <c r="CJF137" s="743"/>
      <c r="CJG137" s="743"/>
      <c r="CJH137" s="743"/>
      <c r="CJI137" s="743"/>
      <c r="CJJ137" s="743"/>
      <c r="CJK137" s="743"/>
      <c r="CJL137" s="743"/>
      <c r="CJM137" s="743"/>
      <c r="CJN137" s="743"/>
      <c r="CJO137" s="743"/>
      <c r="CJP137" s="743"/>
      <c r="CJQ137" s="743"/>
      <c r="CJR137" s="743"/>
      <c r="CJS137" s="743"/>
      <c r="CJT137" s="743"/>
      <c r="CJU137" s="743"/>
      <c r="CJV137" s="743"/>
      <c r="CJW137" s="743"/>
      <c r="CJX137" s="743"/>
      <c r="CJY137" s="743"/>
      <c r="CJZ137" s="743"/>
      <c r="CKA137" s="743"/>
      <c r="CKB137" s="743"/>
      <c r="CKC137" s="743"/>
      <c r="CKD137" s="743"/>
      <c r="CKE137" s="743"/>
      <c r="CKF137" s="743"/>
      <c r="CKG137" s="743"/>
      <c r="CKH137" s="743"/>
      <c r="CKI137" s="743"/>
      <c r="CKJ137" s="743"/>
      <c r="CKK137" s="743"/>
      <c r="CKL137" s="743"/>
      <c r="CKM137" s="743"/>
      <c r="CKN137" s="743"/>
      <c r="CKO137" s="743"/>
      <c r="CKP137" s="743"/>
      <c r="CKQ137" s="743"/>
      <c r="CKR137" s="743"/>
      <c r="CKS137" s="743"/>
      <c r="CKT137" s="743"/>
      <c r="CKU137" s="743"/>
      <c r="CKV137" s="743"/>
      <c r="CKW137" s="743"/>
      <c r="CKX137" s="743"/>
      <c r="CKY137" s="743"/>
      <c r="CKZ137" s="743"/>
      <c r="CLA137" s="743"/>
      <c r="CLB137" s="743"/>
      <c r="CLC137" s="743"/>
      <c r="CLD137" s="743"/>
      <c r="CLE137" s="743"/>
      <c r="CLF137" s="743"/>
      <c r="CLG137" s="743"/>
      <c r="CLH137" s="743"/>
      <c r="CLI137" s="743"/>
      <c r="CLJ137" s="743"/>
      <c r="CLK137" s="743"/>
      <c r="CLL137" s="743"/>
      <c r="CLM137" s="743"/>
      <c r="CLN137" s="743"/>
      <c r="CLO137" s="743"/>
      <c r="CLP137" s="743"/>
      <c r="CLQ137" s="743"/>
      <c r="CLR137" s="743"/>
      <c r="CLS137" s="743"/>
      <c r="CLT137" s="743"/>
      <c r="CLU137" s="743"/>
      <c r="CLV137" s="743"/>
      <c r="CLW137" s="743"/>
      <c r="CLX137" s="743"/>
      <c r="CLY137" s="743"/>
      <c r="CLZ137" s="743"/>
      <c r="CMA137" s="743"/>
      <c r="CMB137" s="743"/>
      <c r="CMC137" s="743"/>
      <c r="CMD137" s="743"/>
      <c r="CME137" s="743"/>
      <c r="CMF137" s="743"/>
      <c r="CMG137" s="743"/>
      <c r="CMH137" s="743"/>
      <c r="CMI137" s="743"/>
      <c r="CMJ137" s="743"/>
      <c r="CMK137" s="743"/>
      <c r="CML137" s="743"/>
      <c r="CMM137" s="743"/>
      <c r="CMN137" s="743"/>
      <c r="CMO137" s="743"/>
      <c r="CMP137" s="743"/>
      <c r="CMQ137" s="743"/>
      <c r="CMR137" s="743"/>
      <c r="CMS137" s="743"/>
      <c r="CMT137" s="743"/>
      <c r="CMU137" s="743"/>
      <c r="CMV137" s="743"/>
      <c r="CMW137" s="743"/>
      <c r="CMX137" s="743"/>
      <c r="CMY137" s="743"/>
      <c r="CMZ137" s="743"/>
      <c r="CNA137" s="743"/>
      <c r="CNB137" s="743"/>
      <c r="CNC137" s="743"/>
      <c r="CND137" s="743"/>
      <c r="CNE137" s="743"/>
      <c r="CNF137" s="743"/>
      <c r="CNG137" s="743"/>
      <c r="CNH137" s="743"/>
      <c r="CNI137" s="743"/>
      <c r="CNJ137" s="743"/>
      <c r="CNK137" s="743"/>
      <c r="CNL137" s="743"/>
      <c r="CNM137" s="743"/>
      <c r="CNN137" s="743"/>
      <c r="CNO137" s="743"/>
      <c r="CNP137" s="743"/>
      <c r="CNQ137" s="743"/>
      <c r="CNR137" s="743"/>
      <c r="CNS137" s="743"/>
      <c r="CNT137" s="743"/>
      <c r="CNU137" s="743"/>
      <c r="CNV137" s="743"/>
      <c r="CNW137" s="743"/>
      <c r="CNX137" s="743"/>
      <c r="CNY137" s="743"/>
      <c r="CNZ137" s="743"/>
      <c r="COA137" s="743"/>
      <c r="COB137" s="743"/>
      <c r="COC137" s="743"/>
      <c r="COD137" s="743"/>
      <c r="COE137" s="743"/>
      <c r="COF137" s="743"/>
      <c r="COG137" s="743"/>
      <c r="COH137" s="743"/>
      <c r="COI137" s="743"/>
      <c r="COJ137" s="743"/>
      <c r="COK137" s="743"/>
      <c r="COL137" s="743"/>
      <c r="COM137" s="743"/>
      <c r="CON137" s="743"/>
      <c r="COO137" s="743"/>
      <c r="COP137" s="743"/>
      <c r="COQ137" s="743"/>
      <c r="COR137" s="743"/>
      <c r="COS137" s="743"/>
      <c r="COT137" s="743"/>
      <c r="COU137" s="743"/>
      <c r="COV137" s="743"/>
      <c r="COW137" s="743"/>
      <c r="COX137" s="743"/>
      <c r="COY137" s="743"/>
      <c r="COZ137" s="743"/>
      <c r="CPA137" s="743"/>
      <c r="CPB137" s="743"/>
      <c r="CPC137" s="743"/>
      <c r="CPD137" s="743"/>
      <c r="CPE137" s="743"/>
      <c r="CPF137" s="743"/>
      <c r="CPG137" s="743"/>
      <c r="CPH137" s="743"/>
      <c r="CPI137" s="743"/>
      <c r="CPJ137" s="743"/>
      <c r="CPK137" s="743"/>
      <c r="CPL137" s="743"/>
      <c r="CPM137" s="743"/>
      <c r="CPN137" s="743"/>
      <c r="CPO137" s="743"/>
      <c r="CPP137" s="743"/>
      <c r="CPQ137" s="743"/>
      <c r="CPR137" s="743"/>
      <c r="CPS137" s="743"/>
      <c r="CPT137" s="743"/>
      <c r="CPU137" s="743"/>
      <c r="CPV137" s="743"/>
      <c r="CPW137" s="743"/>
      <c r="CPX137" s="743"/>
      <c r="CPY137" s="743"/>
      <c r="CPZ137" s="743"/>
      <c r="CQA137" s="743"/>
      <c r="CQB137" s="743"/>
      <c r="CQC137" s="743"/>
      <c r="CQD137" s="743"/>
      <c r="CQE137" s="743"/>
      <c r="CQF137" s="743"/>
      <c r="CQG137" s="743"/>
      <c r="CQH137" s="743"/>
      <c r="CQI137" s="743"/>
      <c r="CQJ137" s="743"/>
      <c r="CQK137" s="743"/>
      <c r="CQL137" s="743"/>
      <c r="CQM137" s="743"/>
      <c r="CQN137" s="743"/>
      <c r="CQO137" s="743"/>
      <c r="CQP137" s="743"/>
      <c r="CQQ137" s="743"/>
      <c r="CQR137" s="743"/>
      <c r="CQS137" s="743"/>
      <c r="CQT137" s="743"/>
      <c r="CQU137" s="743"/>
      <c r="CQV137" s="743"/>
      <c r="CQW137" s="743"/>
      <c r="CQX137" s="743"/>
      <c r="CQY137" s="743"/>
      <c r="CQZ137" s="743"/>
      <c r="CRA137" s="743"/>
      <c r="CRB137" s="743"/>
      <c r="CRC137" s="743"/>
      <c r="CRD137" s="743"/>
      <c r="CRE137" s="743"/>
      <c r="CRF137" s="743"/>
      <c r="CRG137" s="743"/>
      <c r="CRH137" s="743"/>
      <c r="CRI137" s="743"/>
      <c r="CRJ137" s="743"/>
      <c r="CRK137" s="743"/>
      <c r="CRL137" s="743"/>
      <c r="CRM137" s="743"/>
      <c r="CRN137" s="743"/>
      <c r="CRO137" s="743"/>
      <c r="CRP137" s="743"/>
      <c r="CRQ137" s="743"/>
      <c r="CRR137" s="743"/>
      <c r="CRS137" s="743"/>
      <c r="CRT137" s="743"/>
      <c r="CRU137" s="743"/>
      <c r="CRV137" s="743"/>
      <c r="CRW137" s="743"/>
      <c r="CRX137" s="743"/>
      <c r="CRY137" s="743"/>
      <c r="CRZ137" s="743"/>
      <c r="CSA137" s="743"/>
      <c r="CSB137" s="743"/>
      <c r="CSC137" s="743"/>
      <c r="CSD137" s="743"/>
      <c r="CSE137" s="743"/>
      <c r="CSF137" s="743"/>
      <c r="CSG137" s="743"/>
      <c r="CSH137" s="743"/>
      <c r="CSI137" s="743"/>
      <c r="CSJ137" s="743"/>
      <c r="CSK137" s="743"/>
      <c r="CSL137" s="743"/>
      <c r="CSM137" s="743"/>
      <c r="CSN137" s="743"/>
      <c r="CSO137" s="743"/>
      <c r="CSP137" s="743"/>
      <c r="CSQ137" s="743"/>
      <c r="CSR137" s="743"/>
      <c r="CSS137" s="743"/>
      <c r="CST137" s="743"/>
      <c r="CSU137" s="743"/>
      <c r="CSV137" s="743"/>
      <c r="CSW137" s="743"/>
      <c r="CSX137" s="743"/>
      <c r="CSY137" s="743"/>
      <c r="CSZ137" s="743"/>
      <c r="CTA137" s="743"/>
      <c r="CTB137" s="743"/>
      <c r="CTC137" s="743"/>
      <c r="CTD137" s="743"/>
      <c r="CTE137" s="743"/>
      <c r="CTF137" s="743"/>
      <c r="CTG137" s="743"/>
      <c r="CTH137" s="743"/>
      <c r="CTI137" s="743"/>
      <c r="CTJ137" s="743"/>
      <c r="CTK137" s="743"/>
      <c r="CTL137" s="743"/>
      <c r="CTM137" s="743"/>
      <c r="CTN137" s="743"/>
      <c r="CTO137" s="743"/>
      <c r="CTP137" s="743"/>
      <c r="CTQ137" s="743"/>
      <c r="CTR137" s="743"/>
      <c r="CTS137" s="743"/>
      <c r="CTT137" s="743"/>
      <c r="CTU137" s="743"/>
      <c r="CTV137" s="743"/>
      <c r="CTW137" s="743"/>
      <c r="CTX137" s="743"/>
      <c r="CTY137" s="743"/>
      <c r="CTZ137" s="743"/>
      <c r="CUA137" s="743"/>
      <c r="CUB137" s="743"/>
      <c r="CUC137" s="743"/>
      <c r="CUD137" s="743"/>
      <c r="CUE137" s="743"/>
      <c r="CUF137" s="743"/>
      <c r="CUG137" s="743"/>
      <c r="CUH137" s="743"/>
      <c r="CUI137" s="743"/>
      <c r="CUJ137" s="743"/>
      <c r="CUK137" s="743"/>
      <c r="CUL137" s="743"/>
      <c r="CUM137" s="743"/>
      <c r="CUN137" s="743"/>
      <c r="CUO137" s="743"/>
      <c r="CUP137" s="743"/>
      <c r="CUQ137" s="743"/>
      <c r="CUR137" s="743"/>
      <c r="CUS137" s="743"/>
      <c r="CUT137" s="743"/>
      <c r="CUU137" s="743"/>
      <c r="CUV137" s="743"/>
      <c r="CUW137" s="743"/>
      <c r="CUX137" s="743"/>
      <c r="CUY137" s="743"/>
      <c r="CUZ137" s="743"/>
      <c r="CVA137" s="743"/>
      <c r="CVB137" s="743"/>
      <c r="CVC137" s="743"/>
      <c r="CVD137" s="743"/>
      <c r="CVE137" s="743"/>
      <c r="CVF137" s="743"/>
      <c r="CVG137" s="743"/>
      <c r="CVH137" s="743"/>
      <c r="CVI137" s="743"/>
      <c r="CVJ137" s="743"/>
      <c r="CVK137" s="743"/>
      <c r="CVL137" s="743"/>
      <c r="CVM137" s="743"/>
      <c r="CVN137" s="743"/>
      <c r="CVO137" s="743"/>
      <c r="CVP137" s="743"/>
      <c r="CVQ137" s="743"/>
      <c r="CVR137" s="743"/>
      <c r="CVS137" s="743"/>
      <c r="CVT137" s="743"/>
      <c r="CVU137" s="743"/>
      <c r="CVV137" s="743"/>
      <c r="CVW137" s="743"/>
      <c r="CVX137" s="743"/>
      <c r="CVY137" s="743"/>
      <c r="CVZ137" s="743"/>
      <c r="CWA137" s="743"/>
      <c r="CWB137" s="743"/>
      <c r="CWC137" s="743"/>
      <c r="CWD137" s="743"/>
      <c r="CWE137" s="743"/>
      <c r="CWF137" s="743"/>
      <c r="CWG137" s="743"/>
      <c r="CWH137" s="743"/>
      <c r="CWI137" s="743"/>
      <c r="CWJ137" s="743"/>
      <c r="CWK137" s="743"/>
      <c r="CWL137" s="743"/>
      <c r="CWM137" s="743"/>
      <c r="CWN137" s="743"/>
      <c r="CWO137" s="743"/>
      <c r="CWP137" s="743"/>
      <c r="CWQ137" s="743"/>
      <c r="CWR137" s="743"/>
      <c r="CWS137" s="743"/>
      <c r="CWT137" s="743"/>
      <c r="CWU137" s="743"/>
      <c r="CWV137" s="743"/>
      <c r="CWW137" s="743"/>
      <c r="CWX137" s="743"/>
      <c r="CWY137" s="743"/>
      <c r="CWZ137" s="743"/>
      <c r="CXA137" s="743"/>
      <c r="CXB137" s="743"/>
      <c r="CXC137" s="743"/>
      <c r="CXD137" s="743"/>
      <c r="CXE137" s="743"/>
      <c r="CXF137" s="743"/>
      <c r="CXG137" s="743"/>
      <c r="CXH137" s="743"/>
      <c r="CXI137" s="743"/>
      <c r="CXJ137" s="743"/>
      <c r="CXK137" s="743"/>
      <c r="CXL137" s="743"/>
      <c r="CXM137" s="743"/>
      <c r="CXN137" s="743"/>
      <c r="CXO137" s="743"/>
      <c r="CXP137" s="743"/>
      <c r="CXQ137" s="743"/>
      <c r="CXR137" s="743"/>
      <c r="CXS137" s="743"/>
      <c r="CXT137" s="743"/>
      <c r="CXU137" s="743"/>
      <c r="CXV137" s="743"/>
      <c r="CXW137" s="743"/>
      <c r="CXX137" s="743"/>
      <c r="CXY137" s="743"/>
      <c r="CXZ137" s="743"/>
      <c r="CYA137" s="743"/>
      <c r="CYB137" s="743"/>
      <c r="CYC137" s="743"/>
      <c r="CYD137" s="743"/>
      <c r="CYE137" s="743"/>
      <c r="CYF137" s="743"/>
      <c r="CYG137" s="743"/>
      <c r="CYH137" s="743"/>
      <c r="CYI137" s="743"/>
      <c r="CYJ137" s="743"/>
      <c r="CYK137" s="743"/>
      <c r="CYL137" s="743"/>
      <c r="CYM137" s="743"/>
      <c r="CYN137" s="743"/>
      <c r="CYO137" s="743"/>
      <c r="CYP137" s="743"/>
      <c r="CYQ137" s="743"/>
      <c r="CYR137" s="743"/>
      <c r="CYS137" s="743"/>
      <c r="CYT137" s="743"/>
      <c r="CYU137" s="743"/>
      <c r="CYV137" s="743"/>
      <c r="CYW137" s="743"/>
      <c r="CYX137" s="743"/>
      <c r="CYY137" s="743"/>
      <c r="CYZ137" s="743"/>
      <c r="CZA137" s="743"/>
      <c r="CZB137" s="743"/>
      <c r="CZC137" s="743"/>
      <c r="CZD137" s="743"/>
      <c r="CZE137" s="743"/>
      <c r="CZF137" s="743"/>
      <c r="CZG137" s="743"/>
      <c r="CZH137" s="743"/>
      <c r="CZI137" s="743"/>
      <c r="CZJ137" s="743"/>
      <c r="CZK137" s="743"/>
      <c r="CZL137" s="743"/>
      <c r="CZM137" s="743"/>
      <c r="CZN137" s="743"/>
      <c r="CZO137" s="743"/>
      <c r="CZP137" s="743"/>
      <c r="CZQ137" s="743"/>
      <c r="CZR137" s="743"/>
      <c r="CZS137" s="743"/>
      <c r="CZT137" s="743"/>
      <c r="CZU137" s="743"/>
      <c r="CZV137" s="743"/>
      <c r="CZW137" s="743"/>
      <c r="CZX137" s="743"/>
      <c r="CZY137" s="743"/>
      <c r="CZZ137" s="743"/>
      <c r="DAA137" s="743"/>
      <c r="DAB137" s="743"/>
      <c r="DAC137" s="743"/>
      <c r="DAD137" s="743"/>
      <c r="DAE137" s="743"/>
      <c r="DAF137" s="743"/>
      <c r="DAG137" s="743"/>
      <c r="DAH137" s="743"/>
      <c r="DAI137" s="743"/>
      <c r="DAJ137" s="743"/>
      <c r="DAK137" s="743"/>
      <c r="DAL137" s="743"/>
      <c r="DAM137" s="743"/>
      <c r="DAN137" s="743"/>
      <c r="DAO137" s="743"/>
      <c r="DAP137" s="743"/>
      <c r="DAQ137" s="743"/>
      <c r="DAR137" s="743"/>
      <c r="DAS137" s="743"/>
      <c r="DAT137" s="743"/>
      <c r="DAU137" s="743"/>
      <c r="DAV137" s="743"/>
      <c r="DAW137" s="743"/>
      <c r="DAX137" s="743"/>
      <c r="DAY137" s="743"/>
      <c r="DAZ137" s="743"/>
      <c r="DBA137" s="743"/>
      <c r="DBB137" s="743"/>
      <c r="DBC137" s="743"/>
      <c r="DBD137" s="743"/>
      <c r="DBE137" s="743"/>
      <c r="DBF137" s="743"/>
      <c r="DBG137" s="743"/>
      <c r="DBH137" s="743"/>
      <c r="DBI137" s="743"/>
      <c r="DBJ137" s="743"/>
      <c r="DBK137" s="743"/>
      <c r="DBL137" s="743"/>
      <c r="DBM137" s="743"/>
      <c r="DBN137" s="743"/>
      <c r="DBO137" s="743"/>
      <c r="DBP137" s="743"/>
      <c r="DBQ137" s="743"/>
      <c r="DBR137" s="743"/>
      <c r="DBS137" s="743"/>
      <c r="DBT137" s="743"/>
      <c r="DBU137" s="743"/>
      <c r="DBV137" s="743"/>
      <c r="DBW137" s="743"/>
      <c r="DBX137" s="743"/>
      <c r="DBY137" s="743"/>
      <c r="DBZ137" s="743"/>
      <c r="DCA137" s="743"/>
      <c r="DCB137" s="743"/>
      <c r="DCC137" s="743"/>
      <c r="DCD137" s="743"/>
      <c r="DCE137" s="743"/>
      <c r="DCF137" s="743"/>
      <c r="DCG137" s="743"/>
      <c r="DCH137" s="743"/>
      <c r="DCI137" s="743"/>
      <c r="DCJ137" s="743"/>
      <c r="DCK137" s="743"/>
      <c r="DCL137" s="743"/>
      <c r="DCM137" s="743"/>
      <c r="DCN137" s="743"/>
      <c r="DCO137" s="743"/>
      <c r="DCP137" s="743"/>
      <c r="DCQ137" s="743"/>
      <c r="DCR137" s="743"/>
      <c r="DCS137" s="743"/>
      <c r="DCT137" s="743"/>
      <c r="DCU137" s="743"/>
      <c r="DCV137" s="743"/>
      <c r="DCW137" s="743"/>
      <c r="DCX137" s="743"/>
      <c r="DCY137" s="743"/>
      <c r="DCZ137" s="743"/>
      <c r="DDA137" s="743"/>
      <c r="DDB137" s="743"/>
      <c r="DDC137" s="743"/>
      <c r="DDD137" s="743"/>
      <c r="DDE137" s="743"/>
      <c r="DDF137" s="743"/>
      <c r="DDG137" s="743"/>
      <c r="DDH137" s="743"/>
      <c r="DDI137" s="743"/>
      <c r="DDJ137" s="743"/>
      <c r="DDK137" s="743"/>
      <c r="DDL137" s="743"/>
      <c r="DDM137" s="743"/>
      <c r="DDN137" s="743"/>
      <c r="DDO137" s="743"/>
      <c r="DDP137" s="743"/>
      <c r="DDQ137" s="743"/>
      <c r="DDR137" s="743"/>
      <c r="DDS137" s="743"/>
      <c r="DDT137" s="743"/>
      <c r="DDU137" s="743"/>
      <c r="DDV137" s="743"/>
      <c r="DDW137" s="743"/>
      <c r="DDX137" s="743"/>
      <c r="DDY137" s="743"/>
      <c r="DDZ137" s="743"/>
      <c r="DEA137" s="743"/>
      <c r="DEB137" s="743"/>
      <c r="DEC137" s="743"/>
      <c r="DED137" s="743"/>
      <c r="DEE137" s="743"/>
      <c r="DEF137" s="743"/>
      <c r="DEG137" s="743"/>
      <c r="DEH137" s="743"/>
      <c r="DEI137" s="743"/>
      <c r="DEJ137" s="743"/>
      <c r="DEK137" s="743"/>
      <c r="DEL137" s="743"/>
      <c r="DEM137" s="743"/>
      <c r="DEN137" s="743"/>
      <c r="DEO137" s="743"/>
      <c r="DEP137" s="743"/>
      <c r="DEQ137" s="743"/>
      <c r="DER137" s="743"/>
      <c r="DES137" s="743"/>
      <c r="DET137" s="743"/>
      <c r="DEU137" s="743"/>
      <c r="DEV137" s="743"/>
      <c r="DEW137" s="743"/>
      <c r="DEX137" s="743"/>
      <c r="DEY137" s="743"/>
      <c r="DEZ137" s="743"/>
      <c r="DFA137" s="743"/>
      <c r="DFB137" s="743"/>
      <c r="DFC137" s="743"/>
      <c r="DFD137" s="743"/>
      <c r="DFE137" s="743"/>
      <c r="DFF137" s="743"/>
      <c r="DFG137" s="743"/>
      <c r="DFH137" s="743"/>
      <c r="DFI137" s="743"/>
      <c r="DFJ137" s="743"/>
      <c r="DFK137" s="743"/>
      <c r="DFL137" s="743"/>
      <c r="DFM137" s="743"/>
      <c r="DFN137" s="743"/>
      <c r="DFO137" s="743"/>
      <c r="DFP137" s="743"/>
      <c r="DFQ137" s="743"/>
      <c r="DFR137" s="743"/>
      <c r="DFS137" s="743"/>
      <c r="DFT137" s="743"/>
      <c r="DFU137" s="743"/>
      <c r="DFV137" s="743"/>
      <c r="DFW137" s="743"/>
      <c r="DFX137" s="743"/>
      <c r="DFY137" s="743"/>
      <c r="DFZ137" s="743"/>
      <c r="DGA137" s="743"/>
      <c r="DGB137" s="743"/>
      <c r="DGC137" s="743"/>
      <c r="DGD137" s="743"/>
      <c r="DGE137" s="743"/>
      <c r="DGF137" s="743"/>
      <c r="DGG137" s="743"/>
      <c r="DGH137" s="743"/>
      <c r="DGI137" s="743"/>
      <c r="DGJ137" s="743"/>
      <c r="DGK137" s="743"/>
      <c r="DGL137" s="743"/>
      <c r="DGM137" s="743"/>
      <c r="DGN137" s="743"/>
      <c r="DGO137" s="743"/>
      <c r="DGP137" s="743"/>
      <c r="DGQ137" s="743"/>
      <c r="DGR137" s="743"/>
      <c r="DGS137" s="743"/>
      <c r="DGT137" s="743"/>
      <c r="DGU137" s="743"/>
      <c r="DGV137" s="743"/>
      <c r="DGW137" s="743"/>
      <c r="DGX137" s="743"/>
      <c r="DGY137" s="743"/>
      <c r="DGZ137" s="743"/>
      <c r="DHA137" s="743"/>
      <c r="DHB137" s="743"/>
      <c r="DHC137" s="743"/>
      <c r="DHD137" s="743"/>
      <c r="DHE137" s="743"/>
      <c r="DHF137" s="743"/>
      <c r="DHG137" s="743"/>
      <c r="DHH137" s="743"/>
      <c r="DHI137" s="743"/>
      <c r="DHJ137" s="743"/>
      <c r="DHK137" s="743"/>
      <c r="DHL137" s="743"/>
      <c r="DHM137" s="743"/>
      <c r="DHN137" s="743"/>
      <c r="DHO137" s="743"/>
      <c r="DHP137" s="743"/>
      <c r="DHQ137" s="743"/>
      <c r="DHR137" s="743"/>
      <c r="DHS137" s="743"/>
      <c r="DHT137" s="743"/>
      <c r="DHU137" s="743"/>
      <c r="DHV137" s="743"/>
      <c r="DHW137" s="743"/>
      <c r="DHX137" s="743"/>
      <c r="DHY137" s="743"/>
      <c r="DHZ137" s="743"/>
      <c r="DIA137" s="743"/>
      <c r="DIB137" s="743"/>
      <c r="DIC137" s="743"/>
      <c r="DID137" s="743"/>
      <c r="DIE137" s="743"/>
      <c r="DIF137" s="743"/>
      <c r="DIG137" s="743"/>
      <c r="DIH137" s="743"/>
      <c r="DII137" s="743"/>
      <c r="DIJ137" s="743"/>
      <c r="DIK137" s="743"/>
      <c r="DIL137" s="743"/>
      <c r="DIM137" s="743"/>
      <c r="DIN137" s="743"/>
      <c r="DIO137" s="743"/>
      <c r="DIP137" s="743"/>
      <c r="DIQ137" s="743"/>
      <c r="DIR137" s="743"/>
      <c r="DIS137" s="743"/>
      <c r="DIT137" s="743"/>
      <c r="DIU137" s="743"/>
      <c r="DIV137" s="743"/>
      <c r="DIW137" s="743"/>
      <c r="DIX137" s="743"/>
      <c r="DIY137" s="743"/>
      <c r="DIZ137" s="743"/>
      <c r="DJA137" s="743"/>
      <c r="DJB137" s="743"/>
      <c r="DJC137" s="743"/>
      <c r="DJD137" s="743"/>
      <c r="DJE137" s="743"/>
      <c r="DJF137" s="743"/>
      <c r="DJG137" s="743"/>
      <c r="DJH137" s="743"/>
      <c r="DJI137" s="743"/>
      <c r="DJJ137" s="743"/>
      <c r="DJK137" s="743"/>
      <c r="DJL137" s="743"/>
      <c r="DJM137" s="743"/>
      <c r="DJN137" s="743"/>
      <c r="DJO137" s="743"/>
      <c r="DJP137" s="743"/>
      <c r="DJQ137" s="743"/>
      <c r="DJR137" s="743"/>
      <c r="DJS137" s="743"/>
      <c r="DJT137" s="743"/>
      <c r="DJU137" s="743"/>
      <c r="DJV137" s="743"/>
      <c r="DJW137" s="743"/>
      <c r="DJX137" s="743"/>
      <c r="DJY137" s="743"/>
      <c r="DJZ137" s="743"/>
      <c r="DKA137" s="743"/>
      <c r="DKB137" s="743"/>
      <c r="DKC137" s="743"/>
      <c r="DKD137" s="743"/>
      <c r="DKE137" s="743"/>
      <c r="DKF137" s="743"/>
      <c r="DKG137" s="743"/>
      <c r="DKH137" s="743"/>
      <c r="DKI137" s="743"/>
      <c r="DKJ137" s="743"/>
      <c r="DKK137" s="743"/>
      <c r="DKL137" s="743"/>
      <c r="DKM137" s="743"/>
      <c r="DKN137" s="743"/>
      <c r="DKO137" s="743"/>
      <c r="DKP137" s="743"/>
      <c r="DKQ137" s="743"/>
      <c r="DKR137" s="743"/>
      <c r="DKS137" s="743"/>
      <c r="DKT137" s="743"/>
      <c r="DKU137" s="743"/>
      <c r="DKV137" s="743"/>
      <c r="DKW137" s="743"/>
      <c r="DKX137" s="743"/>
      <c r="DKY137" s="743"/>
      <c r="DKZ137" s="743"/>
      <c r="DLA137" s="743"/>
      <c r="DLB137" s="743"/>
      <c r="DLC137" s="743"/>
      <c r="DLD137" s="743"/>
      <c r="DLE137" s="743"/>
      <c r="DLF137" s="743"/>
      <c r="DLG137" s="743"/>
      <c r="DLH137" s="743"/>
      <c r="DLI137" s="743"/>
      <c r="DLJ137" s="743"/>
      <c r="DLK137" s="743"/>
      <c r="DLL137" s="743"/>
      <c r="DLM137" s="743"/>
      <c r="DLN137" s="743"/>
      <c r="DLO137" s="743"/>
      <c r="DLP137" s="743"/>
      <c r="DLQ137" s="743"/>
      <c r="DLR137" s="743"/>
      <c r="DLS137" s="743"/>
      <c r="DLT137" s="743"/>
      <c r="DLU137" s="743"/>
      <c r="DLV137" s="743"/>
      <c r="DLW137" s="743"/>
      <c r="DLX137" s="743"/>
      <c r="DLY137" s="743"/>
      <c r="DLZ137" s="743"/>
      <c r="DMA137" s="743"/>
      <c r="DMB137" s="743"/>
      <c r="DMC137" s="743"/>
      <c r="DMD137" s="743"/>
      <c r="DME137" s="743"/>
      <c r="DMF137" s="743"/>
      <c r="DMG137" s="743"/>
      <c r="DMH137" s="743"/>
      <c r="DMI137" s="743"/>
      <c r="DMJ137" s="743"/>
      <c r="DMK137" s="743"/>
      <c r="DML137" s="743"/>
      <c r="DMM137" s="743"/>
      <c r="DMN137" s="743"/>
      <c r="DMO137" s="743"/>
      <c r="DMP137" s="743"/>
      <c r="DMQ137" s="743"/>
      <c r="DMR137" s="743"/>
      <c r="DMS137" s="743"/>
      <c r="DMT137" s="743"/>
      <c r="DMU137" s="743"/>
      <c r="DMV137" s="743"/>
      <c r="DMW137" s="743"/>
      <c r="DMX137" s="743"/>
      <c r="DMY137" s="743"/>
      <c r="DMZ137" s="743"/>
      <c r="DNA137" s="743"/>
      <c r="DNB137" s="743"/>
      <c r="DNC137" s="743"/>
      <c r="DND137" s="743"/>
      <c r="DNE137" s="743"/>
      <c r="DNF137" s="743"/>
      <c r="DNG137" s="743"/>
      <c r="DNH137" s="743"/>
      <c r="DNI137" s="743"/>
      <c r="DNJ137" s="743"/>
      <c r="DNK137" s="743"/>
      <c r="DNL137" s="743"/>
      <c r="DNM137" s="743"/>
      <c r="DNN137" s="743"/>
      <c r="DNO137" s="743"/>
      <c r="DNP137" s="743"/>
      <c r="DNQ137" s="743"/>
      <c r="DNR137" s="743"/>
      <c r="DNS137" s="743"/>
      <c r="DNT137" s="743"/>
      <c r="DNU137" s="743"/>
      <c r="DNV137" s="743"/>
      <c r="DNW137" s="743"/>
      <c r="DNX137" s="743"/>
      <c r="DNY137" s="743"/>
      <c r="DNZ137" s="743"/>
      <c r="DOA137" s="743"/>
      <c r="DOB137" s="743"/>
      <c r="DOC137" s="743"/>
      <c r="DOD137" s="743"/>
      <c r="DOE137" s="743"/>
      <c r="DOF137" s="743"/>
      <c r="DOG137" s="743"/>
      <c r="DOH137" s="743"/>
      <c r="DOI137" s="743"/>
      <c r="DOJ137" s="743"/>
      <c r="DOK137" s="743"/>
      <c r="DOL137" s="743"/>
      <c r="DOM137" s="743"/>
      <c r="DON137" s="743"/>
      <c r="DOO137" s="743"/>
      <c r="DOP137" s="743"/>
      <c r="DOQ137" s="743"/>
      <c r="DOR137" s="743"/>
      <c r="DOS137" s="743"/>
      <c r="DOT137" s="743"/>
      <c r="DOU137" s="743"/>
      <c r="DOV137" s="743"/>
      <c r="DOW137" s="743"/>
      <c r="DOX137" s="743"/>
      <c r="DOY137" s="743"/>
      <c r="DOZ137" s="743"/>
      <c r="DPA137" s="743"/>
      <c r="DPB137" s="743"/>
      <c r="DPC137" s="743"/>
      <c r="DPD137" s="743"/>
      <c r="DPE137" s="743"/>
      <c r="DPF137" s="743"/>
      <c r="DPG137" s="743"/>
      <c r="DPH137" s="743"/>
      <c r="DPI137" s="743"/>
      <c r="DPJ137" s="743"/>
      <c r="DPK137" s="743"/>
      <c r="DPL137" s="743"/>
      <c r="DPM137" s="743"/>
      <c r="DPN137" s="743"/>
      <c r="DPO137" s="743"/>
      <c r="DPP137" s="743"/>
      <c r="DPQ137" s="743"/>
      <c r="DPR137" s="743"/>
      <c r="DPS137" s="743"/>
      <c r="DPT137" s="743"/>
      <c r="DPU137" s="743"/>
      <c r="DPV137" s="743"/>
      <c r="DPW137" s="743"/>
      <c r="DPX137" s="743"/>
      <c r="DPY137" s="743"/>
      <c r="DPZ137" s="743"/>
      <c r="DQA137" s="743"/>
      <c r="DQB137" s="743"/>
      <c r="DQC137" s="743"/>
      <c r="DQD137" s="743"/>
      <c r="DQE137" s="743"/>
      <c r="DQF137" s="743"/>
      <c r="DQG137" s="743"/>
      <c r="DQH137" s="743"/>
      <c r="DQI137" s="743"/>
      <c r="DQJ137" s="743"/>
      <c r="DQK137" s="743"/>
      <c r="DQL137" s="743"/>
      <c r="DQM137" s="743"/>
      <c r="DQN137" s="743"/>
      <c r="DQO137" s="743"/>
      <c r="DQP137" s="743"/>
      <c r="DQQ137" s="743"/>
      <c r="DQR137" s="743"/>
      <c r="DQS137" s="743"/>
      <c r="DQT137" s="743"/>
      <c r="DQU137" s="743"/>
      <c r="DQV137" s="743"/>
      <c r="DQW137" s="743"/>
      <c r="DQX137" s="743"/>
      <c r="DQY137" s="743"/>
      <c r="DQZ137" s="743"/>
      <c r="DRA137" s="743"/>
      <c r="DRB137" s="743"/>
      <c r="DRC137" s="743"/>
      <c r="DRD137" s="743"/>
      <c r="DRE137" s="743"/>
      <c r="DRF137" s="743"/>
      <c r="DRG137" s="743"/>
      <c r="DRH137" s="743"/>
      <c r="DRI137" s="743"/>
      <c r="DRJ137" s="743"/>
      <c r="DRK137" s="743"/>
      <c r="DRL137" s="743"/>
      <c r="DRM137" s="743"/>
      <c r="DRN137" s="743"/>
      <c r="DRO137" s="743"/>
      <c r="DRP137" s="743"/>
      <c r="DRQ137" s="743"/>
      <c r="DRR137" s="743"/>
      <c r="DRS137" s="743"/>
      <c r="DRT137" s="743"/>
      <c r="DRU137" s="743"/>
      <c r="DRV137" s="743"/>
      <c r="DRW137" s="743"/>
      <c r="DRX137" s="743"/>
      <c r="DRY137" s="743"/>
      <c r="DRZ137" s="743"/>
      <c r="DSA137" s="743"/>
      <c r="DSB137" s="743"/>
      <c r="DSC137" s="743"/>
      <c r="DSD137" s="743"/>
      <c r="DSE137" s="743"/>
      <c r="DSF137" s="743"/>
      <c r="DSG137" s="743"/>
      <c r="DSH137" s="743"/>
      <c r="DSI137" s="743"/>
      <c r="DSJ137" s="743"/>
      <c r="DSK137" s="743"/>
      <c r="DSL137" s="743"/>
      <c r="DSM137" s="743"/>
      <c r="DSN137" s="743"/>
      <c r="DSO137" s="743"/>
      <c r="DSP137" s="743"/>
      <c r="DSQ137" s="743"/>
      <c r="DSR137" s="743"/>
      <c r="DSS137" s="743"/>
      <c r="DST137" s="743"/>
      <c r="DSU137" s="743"/>
      <c r="DSV137" s="743"/>
      <c r="DSW137" s="743"/>
      <c r="DSX137" s="743"/>
      <c r="DSY137" s="743"/>
      <c r="DSZ137" s="743"/>
      <c r="DTA137" s="743"/>
      <c r="DTB137" s="743"/>
      <c r="DTC137" s="743"/>
      <c r="DTD137" s="743"/>
      <c r="DTE137" s="743"/>
      <c r="DTF137" s="743"/>
      <c r="DTG137" s="743"/>
      <c r="DTH137" s="743"/>
      <c r="DTI137" s="743"/>
      <c r="DTJ137" s="743"/>
      <c r="DTK137" s="743"/>
      <c r="DTL137" s="743"/>
      <c r="DTM137" s="743"/>
      <c r="DTN137" s="743"/>
      <c r="DTO137" s="743"/>
      <c r="DTP137" s="743"/>
      <c r="DTQ137" s="743"/>
      <c r="DTR137" s="743"/>
      <c r="DTS137" s="743"/>
      <c r="DTT137" s="743"/>
      <c r="DTU137" s="743"/>
      <c r="DTV137" s="743"/>
      <c r="DTW137" s="743"/>
      <c r="DTX137" s="743"/>
      <c r="DTY137" s="743"/>
      <c r="DTZ137" s="743"/>
      <c r="DUA137" s="743"/>
      <c r="DUB137" s="743"/>
      <c r="DUC137" s="743"/>
      <c r="DUD137" s="743"/>
      <c r="DUE137" s="743"/>
      <c r="DUF137" s="743"/>
      <c r="DUG137" s="743"/>
      <c r="DUH137" s="743"/>
      <c r="DUI137" s="743"/>
      <c r="DUJ137" s="743"/>
      <c r="DUK137" s="743"/>
      <c r="DUL137" s="743"/>
      <c r="DUM137" s="743"/>
      <c r="DUN137" s="743"/>
      <c r="DUO137" s="743"/>
      <c r="DUP137" s="743"/>
      <c r="DUQ137" s="743"/>
      <c r="DUR137" s="743"/>
      <c r="DUS137" s="743"/>
      <c r="DUT137" s="743"/>
      <c r="DUU137" s="743"/>
      <c r="DUV137" s="743"/>
      <c r="DUW137" s="743"/>
      <c r="DUX137" s="743"/>
      <c r="DUY137" s="743"/>
      <c r="DUZ137" s="743"/>
      <c r="DVA137" s="743"/>
      <c r="DVB137" s="743"/>
      <c r="DVC137" s="743"/>
      <c r="DVD137" s="743"/>
      <c r="DVE137" s="743"/>
      <c r="DVF137" s="743"/>
      <c r="DVG137" s="743"/>
      <c r="DVH137" s="743"/>
      <c r="DVI137" s="743"/>
      <c r="DVJ137" s="743"/>
      <c r="DVK137" s="743"/>
      <c r="DVL137" s="743"/>
      <c r="DVM137" s="743"/>
      <c r="DVN137" s="743"/>
      <c r="DVO137" s="743"/>
      <c r="DVP137" s="743"/>
      <c r="DVQ137" s="743"/>
      <c r="DVR137" s="743"/>
      <c r="DVS137" s="743"/>
      <c r="DVT137" s="743"/>
      <c r="DVU137" s="743"/>
      <c r="DVV137" s="743"/>
      <c r="DVW137" s="743"/>
      <c r="DVX137" s="743"/>
      <c r="DVY137" s="743"/>
      <c r="DVZ137" s="743"/>
      <c r="DWA137" s="743"/>
      <c r="DWB137" s="743"/>
      <c r="DWC137" s="743"/>
      <c r="DWD137" s="743"/>
      <c r="DWE137" s="743"/>
      <c r="DWF137" s="743"/>
      <c r="DWG137" s="743"/>
      <c r="DWH137" s="743"/>
      <c r="DWI137" s="743"/>
      <c r="DWJ137" s="743"/>
      <c r="DWK137" s="743"/>
      <c r="DWL137" s="743"/>
      <c r="DWM137" s="743"/>
      <c r="DWN137" s="743"/>
      <c r="DWO137" s="743"/>
      <c r="DWP137" s="743"/>
      <c r="DWQ137" s="743"/>
      <c r="DWR137" s="743"/>
      <c r="DWS137" s="743"/>
      <c r="DWT137" s="743"/>
      <c r="DWU137" s="743"/>
      <c r="DWV137" s="743"/>
      <c r="DWW137" s="743"/>
      <c r="DWX137" s="743"/>
      <c r="DWY137" s="743"/>
      <c r="DWZ137" s="743"/>
      <c r="DXA137" s="743"/>
      <c r="DXB137" s="743"/>
      <c r="DXC137" s="743"/>
      <c r="DXD137" s="743"/>
      <c r="DXE137" s="743"/>
      <c r="DXF137" s="743"/>
      <c r="DXG137" s="743"/>
      <c r="DXH137" s="743"/>
      <c r="DXI137" s="743"/>
      <c r="DXJ137" s="743"/>
      <c r="DXK137" s="743"/>
      <c r="DXL137" s="743"/>
      <c r="DXM137" s="743"/>
      <c r="DXN137" s="743"/>
      <c r="DXO137" s="743"/>
      <c r="DXP137" s="743"/>
      <c r="DXQ137" s="743"/>
      <c r="DXR137" s="743"/>
      <c r="DXS137" s="743"/>
      <c r="DXT137" s="743"/>
      <c r="DXU137" s="743"/>
      <c r="DXV137" s="743"/>
      <c r="DXW137" s="743"/>
      <c r="DXX137" s="743"/>
      <c r="DXY137" s="743"/>
      <c r="DXZ137" s="743"/>
      <c r="DYA137" s="743"/>
      <c r="DYB137" s="743"/>
      <c r="DYC137" s="743"/>
      <c r="DYD137" s="743"/>
      <c r="DYE137" s="743"/>
      <c r="DYF137" s="743"/>
      <c r="DYG137" s="743"/>
      <c r="DYH137" s="743"/>
      <c r="DYI137" s="743"/>
      <c r="DYJ137" s="743"/>
      <c r="DYK137" s="743"/>
      <c r="DYL137" s="743"/>
      <c r="DYM137" s="743"/>
      <c r="DYN137" s="743"/>
      <c r="DYO137" s="743"/>
      <c r="DYP137" s="743"/>
      <c r="DYQ137" s="743"/>
      <c r="DYR137" s="743"/>
      <c r="DYS137" s="743"/>
      <c r="DYT137" s="743"/>
      <c r="DYU137" s="743"/>
      <c r="DYV137" s="743"/>
      <c r="DYW137" s="743"/>
      <c r="DYX137" s="743"/>
      <c r="DYY137" s="743"/>
      <c r="DYZ137" s="743"/>
      <c r="DZA137" s="743"/>
      <c r="DZB137" s="743"/>
      <c r="DZC137" s="743"/>
      <c r="DZD137" s="743"/>
      <c r="DZE137" s="743"/>
      <c r="DZF137" s="743"/>
      <c r="DZG137" s="743"/>
      <c r="DZH137" s="743"/>
      <c r="DZI137" s="743"/>
      <c r="DZJ137" s="743"/>
      <c r="DZK137" s="743"/>
      <c r="DZL137" s="743"/>
      <c r="DZM137" s="743"/>
      <c r="DZN137" s="743"/>
      <c r="DZO137" s="743"/>
      <c r="DZP137" s="743"/>
      <c r="DZQ137" s="743"/>
      <c r="DZR137" s="743"/>
      <c r="DZS137" s="743"/>
      <c r="DZT137" s="743"/>
      <c r="DZU137" s="743"/>
      <c r="DZV137" s="743"/>
      <c r="DZW137" s="743"/>
      <c r="DZX137" s="743"/>
      <c r="DZY137" s="743"/>
      <c r="DZZ137" s="743"/>
      <c r="EAA137" s="743"/>
      <c r="EAB137" s="743"/>
      <c r="EAC137" s="743"/>
      <c r="EAD137" s="743"/>
      <c r="EAE137" s="743"/>
      <c r="EAF137" s="743"/>
      <c r="EAG137" s="743"/>
      <c r="EAH137" s="743"/>
      <c r="EAI137" s="743"/>
      <c r="EAJ137" s="743"/>
      <c r="EAK137" s="743"/>
      <c r="EAL137" s="743"/>
      <c r="EAM137" s="743"/>
      <c r="EAN137" s="743"/>
      <c r="EAO137" s="743"/>
      <c r="EAP137" s="743"/>
      <c r="EAQ137" s="743"/>
      <c r="EAR137" s="743"/>
      <c r="EAS137" s="743"/>
      <c r="EAT137" s="743"/>
      <c r="EAU137" s="743"/>
      <c r="EAV137" s="743"/>
      <c r="EAW137" s="743"/>
      <c r="EAX137" s="743"/>
      <c r="EAY137" s="743"/>
      <c r="EAZ137" s="743"/>
      <c r="EBA137" s="743"/>
      <c r="EBB137" s="743"/>
      <c r="EBC137" s="743"/>
      <c r="EBD137" s="743"/>
      <c r="EBE137" s="743"/>
      <c r="EBF137" s="743"/>
      <c r="EBG137" s="743"/>
      <c r="EBH137" s="743"/>
      <c r="EBI137" s="743"/>
      <c r="EBJ137" s="743"/>
      <c r="EBK137" s="743"/>
      <c r="EBL137" s="743"/>
      <c r="EBM137" s="743"/>
      <c r="EBN137" s="743"/>
      <c r="EBO137" s="743"/>
      <c r="EBP137" s="743"/>
      <c r="EBQ137" s="743"/>
      <c r="EBR137" s="743"/>
      <c r="EBS137" s="743"/>
      <c r="EBT137" s="743"/>
      <c r="EBU137" s="743"/>
      <c r="EBV137" s="743"/>
      <c r="EBW137" s="743"/>
      <c r="EBX137" s="743"/>
      <c r="EBY137" s="743"/>
      <c r="EBZ137" s="743"/>
      <c r="ECA137" s="743"/>
      <c r="ECB137" s="743"/>
      <c r="ECC137" s="743"/>
      <c r="ECD137" s="743"/>
      <c r="ECE137" s="743"/>
      <c r="ECF137" s="743"/>
      <c r="ECG137" s="743"/>
      <c r="ECH137" s="743"/>
      <c r="ECI137" s="743"/>
      <c r="ECJ137" s="743"/>
      <c r="ECK137" s="743"/>
      <c r="ECL137" s="743"/>
      <c r="ECM137" s="743"/>
      <c r="ECN137" s="743"/>
      <c r="ECO137" s="743"/>
      <c r="ECP137" s="743"/>
      <c r="ECQ137" s="743"/>
      <c r="ECR137" s="743"/>
      <c r="ECS137" s="743"/>
      <c r="ECT137" s="743"/>
      <c r="ECU137" s="743"/>
      <c r="ECV137" s="743"/>
      <c r="ECW137" s="743"/>
      <c r="ECX137" s="743"/>
      <c r="ECY137" s="743"/>
      <c r="ECZ137" s="743"/>
      <c r="EDA137" s="743"/>
      <c r="EDB137" s="743"/>
      <c r="EDC137" s="743"/>
      <c r="EDD137" s="743"/>
      <c r="EDE137" s="743"/>
      <c r="EDF137" s="743"/>
      <c r="EDG137" s="743"/>
      <c r="EDH137" s="743"/>
      <c r="EDI137" s="743"/>
      <c r="EDJ137" s="743"/>
      <c r="EDK137" s="743"/>
      <c r="EDL137" s="743"/>
      <c r="EDM137" s="743"/>
      <c r="EDN137" s="743"/>
      <c r="EDO137" s="743"/>
      <c r="EDP137" s="743"/>
      <c r="EDQ137" s="743"/>
      <c r="EDR137" s="743"/>
      <c r="EDS137" s="743"/>
      <c r="EDT137" s="743"/>
      <c r="EDU137" s="743"/>
      <c r="EDV137" s="743"/>
      <c r="EDW137" s="743"/>
      <c r="EDX137" s="743"/>
      <c r="EDY137" s="743"/>
      <c r="EDZ137" s="743"/>
      <c r="EEA137" s="743"/>
      <c r="EEB137" s="743"/>
      <c r="EEC137" s="743"/>
      <c r="EED137" s="743"/>
      <c r="EEE137" s="743"/>
      <c r="EEF137" s="743"/>
      <c r="EEG137" s="743"/>
      <c r="EEH137" s="743"/>
      <c r="EEI137" s="743"/>
      <c r="EEJ137" s="743"/>
      <c r="EEK137" s="743"/>
      <c r="EEL137" s="743"/>
      <c r="EEM137" s="743"/>
      <c r="EEN137" s="743"/>
      <c r="EEO137" s="743"/>
      <c r="EEP137" s="743"/>
      <c r="EEQ137" s="743"/>
      <c r="EER137" s="743"/>
      <c r="EES137" s="743"/>
      <c r="EET137" s="743"/>
      <c r="EEU137" s="743"/>
      <c r="EEV137" s="743"/>
      <c r="EEW137" s="743"/>
      <c r="EEX137" s="743"/>
      <c r="EEY137" s="743"/>
      <c r="EEZ137" s="743"/>
      <c r="EFA137" s="743"/>
      <c r="EFB137" s="743"/>
      <c r="EFC137" s="743"/>
      <c r="EFD137" s="743"/>
      <c r="EFE137" s="743"/>
      <c r="EFF137" s="743"/>
      <c r="EFG137" s="743"/>
      <c r="EFH137" s="743"/>
      <c r="EFI137" s="743"/>
      <c r="EFJ137" s="743"/>
      <c r="EFK137" s="743"/>
      <c r="EFL137" s="743"/>
      <c r="EFM137" s="743"/>
      <c r="EFN137" s="743"/>
      <c r="EFO137" s="743"/>
      <c r="EFP137" s="743"/>
      <c r="EFQ137" s="743"/>
      <c r="EFR137" s="743"/>
      <c r="EFS137" s="743"/>
      <c r="EFT137" s="743"/>
      <c r="EFU137" s="743"/>
      <c r="EFV137" s="743"/>
      <c r="EFW137" s="743"/>
      <c r="EFX137" s="743"/>
      <c r="EFY137" s="743"/>
      <c r="EFZ137" s="743"/>
      <c r="EGA137" s="743"/>
      <c r="EGB137" s="743"/>
      <c r="EGC137" s="743"/>
      <c r="EGD137" s="743"/>
      <c r="EGE137" s="743"/>
      <c r="EGF137" s="743"/>
      <c r="EGG137" s="743"/>
      <c r="EGH137" s="743"/>
      <c r="EGI137" s="743"/>
      <c r="EGJ137" s="743"/>
      <c r="EGK137" s="743"/>
      <c r="EGL137" s="743"/>
      <c r="EGM137" s="743"/>
      <c r="EGN137" s="743"/>
      <c r="EGO137" s="743"/>
      <c r="EGP137" s="743"/>
      <c r="EGQ137" s="743"/>
      <c r="EGR137" s="743"/>
      <c r="EGS137" s="743"/>
      <c r="EGT137" s="743"/>
      <c r="EGU137" s="743"/>
      <c r="EGV137" s="743"/>
      <c r="EGW137" s="743"/>
      <c r="EGX137" s="743"/>
      <c r="EGY137" s="743"/>
      <c r="EGZ137" s="743"/>
      <c r="EHA137" s="743"/>
      <c r="EHB137" s="743"/>
      <c r="EHC137" s="743"/>
      <c r="EHD137" s="743"/>
      <c r="EHE137" s="743"/>
      <c r="EHF137" s="743"/>
      <c r="EHG137" s="743"/>
      <c r="EHH137" s="743"/>
      <c r="EHI137" s="743"/>
      <c r="EHJ137" s="743"/>
      <c r="EHK137" s="743"/>
      <c r="EHL137" s="743"/>
      <c r="EHM137" s="743"/>
      <c r="EHN137" s="743"/>
      <c r="EHO137" s="743"/>
      <c r="EHP137" s="743"/>
      <c r="EHQ137" s="743"/>
      <c r="EHR137" s="743"/>
      <c r="EHS137" s="743"/>
      <c r="EHT137" s="743"/>
      <c r="EHU137" s="743"/>
      <c r="EHV137" s="743"/>
      <c r="EHW137" s="743"/>
      <c r="EHX137" s="743"/>
      <c r="EHY137" s="743"/>
      <c r="EHZ137" s="743"/>
      <c r="EIA137" s="743"/>
      <c r="EIB137" s="743"/>
      <c r="EIC137" s="743"/>
      <c r="EID137" s="743"/>
      <c r="EIE137" s="743"/>
      <c r="EIF137" s="743"/>
      <c r="EIG137" s="743"/>
      <c r="EIH137" s="743"/>
      <c r="EII137" s="743"/>
      <c r="EIJ137" s="743"/>
      <c r="EIK137" s="743"/>
      <c r="EIL137" s="743"/>
      <c r="EIM137" s="743"/>
      <c r="EIN137" s="743"/>
      <c r="EIO137" s="743"/>
      <c r="EIP137" s="743"/>
      <c r="EIQ137" s="743"/>
      <c r="EIR137" s="743"/>
      <c r="EIS137" s="743"/>
      <c r="EIT137" s="743"/>
      <c r="EIU137" s="743"/>
      <c r="EIV137" s="743"/>
      <c r="EIW137" s="743"/>
      <c r="EIX137" s="743"/>
      <c r="EIY137" s="743"/>
      <c r="EIZ137" s="743"/>
      <c r="EJA137" s="743"/>
      <c r="EJB137" s="743"/>
      <c r="EJC137" s="743"/>
      <c r="EJD137" s="743"/>
      <c r="EJE137" s="743"/>
      <c r="EJF137" s="743"/>
      <c r="EJG137" s="743"/>
      <c r="EJH137" s="743"/>
      <c r="EJI137" s="743"/>
      <c r="EJJ137" s="743"/>
      <c r="EJK137" s="743"/>
      <c r="EJL137" s="743"/>
      <c r="EJM137" s="743"/>
      <c r="EJN137" s="743"/>
      <c r="EJO137" s="743"/>
      <c r="EJP137" s="743"/>
      <c r="EJQ137" s="743"/>
      <c r="EJR137" s="743"/>
      <c r="EJS137" s="743"/>
      <c r="EJT137" s="743"/>
      <c r="EJU137" s="743"/>
      <c r="EJV137" s="743"/>
      <c r="EJW137" s="743"/>
      <c r="EJX137" s="743"/>
      <c r="EJY137" s="743"/>
      <c r="EJZ137" s="743"/>
      <c r="EKA137" s="743"/>
      <c r="EKB137" s="743"/>
      <c r="EKC137" s="743"/>
      <c r="EKD137" s="743"/>
      <c r="EKE137" s="743"/>
      <c r="EKF137" s="743"/>
      <c r="EKG137" s="743"/>
      <c r="EKH137" s="743"/>
      <c r="EKI137" s="743"/>
      <c r="EKJ137" s="743"/>
      <c r="EKK137" s="743"/>
      <c r="EKL137" s="743"/>
      <c r="EKM137" s="743"/>
      <c r="EKN137" s="743"/>
      <c r="EKO137" s="743"/>
      <c r="EKP137" s="743"/>
      <c r="EKQ137" s="743"/>
      <c r="EKR137" s="743"/>
      <c r="EKS137" s="743"/>
      <c r="EKT137" s="743"/>
      <c r="EKU137" s="743"/>
      <c r="EKV137" s="743"/>
      <c r="EKW137" s="743"/>
      <c r="EKX137" s="743"/>
      <c r="EKY137" s="743"/>
      <c r="EKZ137" s="743"/>
      <c r="ELA137" s="743"/>
      <c r="ELB137" s="743"/>
      <c r="ELC137" s="743"/>
      <c r="ELD137" s="743"/>
      <c r="ELE137" s="743"/>
      <c r="ELF137" s="743"/>
      <c r="ELG137" s="743"/>
      <c r="ELH137" s="743"/>
      <c r="ELI137" s="743"/>
      <c r="ELJ137" s="743"/>
      <c r="ELK137" s="743"/>
      <c r="ELL137" s="743"/>
      <c r="ELM137" s="743"/>
      <c r="ELN137" s="743"/>
      <c r="ELO137" s="743"/>
      <c r="ELP137" s="743"/>
      <c r="ELQ137" s="743"/>
      <c r="ELR137" s="743"/>
      <c r="ELS137" s="743"/>
      <c r="ELT137" s="743"/>
      <c r="ELU137" s="743"/>
      <c r="ELV137" s="743"/>
      <c r="ELW137" s="743"/>
      <c r="ELX137" s="743"/>
      <c r="ELY137" s="743"/>
      <c r="ELZ137" s="743"/>
      <c r="EMA137" s="743"/>
      <c r="EMB137" s="743"/>
      <c r="EMC137" s="743"/>
      <c r="EMD137" s="743"/>
      <c r="EME137" s="743"/>
      <c r="EMF137" s="743"/>
      <c r="EMG137" s="743"/>
      <c r="EMH137" s="743"/>
      <c r="EMI137" s="743"/>
      <c r="EMJ137" s="743"/>
      <c r="EMK137" s="743"/>
      <c r="EML137" s="743"/>
      <c r="EMM137" s="743"/>
      <c r="EMN137" s="743"/>
      <c r="EMO137" s="743"/>
      <c r="EMP137" s="743"/>
      <c r="EMQ137" s="743"/>
      <c r="EMR137" s="743"/>
      <c r="EMS137" s="743"/>
      <c r="EMT137" s="743"/>
      <c r="EMU137" s="743"/>
      <c r="EMV137" s="743"/>
      <c r="EMW137" s="743"/>
      <c r="EMX137" s="743"/>
      <c r="EMY137" s="743"/>
      <c r="EMZ137" s="743"/>
      <c r="ENA137" s="743"/>
      <c r="ENB137" s="743"/>
      <c r="ENC137" s="743"/>
      <c r="END137" s="743"/>
      <c r="ENE137" s="743"/>
      <c r="ENF137" s="743"/>
      <c r="ENG137" s="743"/>
      <c r="ENH137" s="743"/>
      <c r="ENI137" s="743"/>
      <c r="ENJ137" s="743"/>
      <c r="ENK137" s="743"/>
      <c r="ENL137" s="743"/>
      <c r="ENM137" s="743"/>
      <c r="ENN137" s="743"/>
      <c r="ENO137" s="743"/>
      <c r="ENP137" s="743"/>
      <c r="ENQ137" s="743"/>
      <c r="ENR137" s="743"/>
      <c r="ENS137" s="743"/>
      <c r="ENT137" s="743"/>
      <c r="ENU137" s="743"/>
      <c r="ENV137" s="743"/>
      <c r="ENW137" s="743"/>
      <c r="ENX137" s="743"/>
      <c r="ENY137" s="743"/>
      <c r="ENZ137" s="743"/>
      <c r="EOA137" s="743"/>
      <c r="EOB137" s="743"/>
      <c r="EOC137" s="743"/>
      <c r="EOD137" s="743"/>
      <c r="EOE137" s="743"/>
      <c r="EOF137" s="743"/>
      <c r="EOG137" s="743"/>
      <c r="EOH137" s="743"/>
      <c r="EOI137" s="743"/>
      <c r="EOJ137" s="743"/>
      <c r="EOK137" s="743"/>
      <c r="EOL137" s="743"/>
      <c r="EOM137" s="743"/>
      <c r="EON137" s="743"/>
      <c r="EOO137" s="743"/>
      <c r="EOP137" s="743"/>
      <c r="EOQ137" s="743"/>
      <c r="EOR137" s="743"/>
      <c r="EOS137" s="743"/>
      <c r="EOT137" s="743"/>
      <c r="EOU137" s="743"/>
      <c r="EOV137" s="743"/>
      <c r="EOW137" s="743"/>
      <c r="EOX137" s="743"/>
      <c r="EOY137" s="743"/>
      <c r="EOZ137" s="743"/>
      <c r="EPA137" s="743"/>
      <c r="EPB137" s="743"/>
      <c r="EPC137" s="743"/>
      <c r="EPD137" s="743"/>
      <c r="EPE137" s="743"/>
      <c r="EPF137" s="743"/>
      <c r="EPG137" s="743"/>
      <c r="EPH137" s="743"/>
      <c r="EPI137" s="743"/>
      <c r="EPJ137" s="743"/>
      <c r="EPK137" s="743"/>
      <c r="EPL137" s="743"/>
      <c r="EPM137" s="743"/>
      <c r="EPN137" s="743"/>
      <c r="EPO137" s="743"/>
      <c r="EPP137" s="743"/>
      <c r="EPQ137" s="743"/>
      <c r="EPR137" s="743"/>
      <c r="EPS137" s="743"/>
      <c r="EPT137" s="743"/>
      <c r="EPU137" s="743"/>
      <c r="EPV137" s="743"/>
      <c r="EPW137" s="743"/>
      <c r="EPX137" s="743"/>
      <c r="EPY137" s="743"/>
      <c r="EPZ137" s="743"/>
      <c r="EQA137" s="743"/>
      <c r="EQB137" s="743"/>
      <c r="EQC137" s="743"/>
      <c r="EQD137" s="743"/>
      <c r="EQE137" s="743"/>
      <c r="EQF137" s="743"/>
      <c r="EQG137" s="743"/>
      <c r="EQH137" s="743"/>
      <c r="EQI137" s="743"/>
      <c r="EQJ137" s="743"/>
      <c r="EQK137" s="743"/>
      <c r="EQL137" s="743"/>
      <c r="EQM137" s="743"/>
      <c r="EQN137" s="743"/>
      <c r="EQO137" s="743"/>
      <c r="EQP137" s="743"/>
      <c r="EQQ137" s="743"/>
      <c r="EQR137" s="743"/>
      <c r="EQS137" s="743"/>
      <c r="EQT137" s="743"/>
      <c r="EQU137" s="743"/>
      <c r="EQV137" s="743"/>
      <c r="EQW137" s="743"/>
      <c r="EQX137" s="743"/>
      <c r="EQY137" s="743"/>
      <c r="EQZ137" s="743"/>
      <c r="ERA137" s="743"/>
      <c r="ERB137" s="743"/>
      <c r="ERC137" s="743"/>
      <c r="ERD137" s="743"/>
      <c r="ERE137" s="743"/>
      <c r="ERF137" s="743"/>
      <c r="ERG137" s="743"/>
      <c r="ERH137" s="743"/>
      <c r="ERI137" s="743"/>
      <c r="ERJ137" s="743"/>
      <c r="ERK137" s="743"/>
      <c r="ERL137" s="743"/>
      <c r="ERM137" s="743"/>
      <c r="ERN137" s="743"/>
      <c r="ERO137" s="743"/>
      <c r="ERP137" s="743"/>
      <c r="ERQ137" s="743"/>
      <c r="ERR137" s="743"/>
      <c r="ERS137" s="743"/>
      <c r="ERT137" s="743"/>
      <c r="ERU137" s="743"/>
      <c r="ERV137" s="743"/>
      <c r="ERW137" s="743"/>
      <c r="ERX137" s="743"/>
      <c r="ERY137" s="743"/>
      <c r="ERZ137" s="743"/>
      <c r="ESA137" s="743"/>
      <c r="ESB137" s="743"/>
      <c r="ESC137" s="743"/>
      <c r="ESD137" s="743"/>
      <c r="ESE137" s="743"/>
      <c r="ESF137" s="743"/>
      <c r="ESG137" s="743"/>
      <c r="ESH137" s="743"/>
      <c r="ESI137" s="743"/>
      <c r="ESJ137" s="743"/>
      <c r="ESK137" s="743"/>
      <c r="ESL137" s="743"/>
      <c r="ESM137" s="743"/>
      <c r="ESN137" s="743"/>
      <c r="ESO137" s="743"/>
      <c r="ESP137" s="743"/>
      <c r="ESQ137" s="743"/>
      <c r="ESR137" s="743"/>
      <c r="ESS137" s="743"/>
      <c r="EST137" s="743"/>
      <c r="ESU137" s="743"/>
      <c r="ESV137" s="743"/>
      <c r="ESW137" s="743"/>
      <c r="ESX137" s="743"/>
      <c r="ESY137" s="743"/>
      <c r="ESZ137" s="743"/>
      <c r="ETA137" s="743"/>
      <c r="ETB137" s="743"/>
      <c r="ETC137" s="743"/>
      <c r="ETD137" s="743"/>
      <c r="ETE137" s="743"/>
      <c r="ETF137" s="743"/>
      <c r="ETG137" s="743"/>
      <c r="ETH137" s="743"/>
      <c r="ETI137" s="743"/>
      <c r="ETJ137" s="743"/>
      <c r="ETK137" s="743"/>
      <c r="ETL137" s="743"/>
      <c r="ETM137" s="743"/>
      <c r="ETN137" s="743"/>
      <c r="ETO137" s="743"/>
      <c r="ETP137" s="743"/>
      <c r="ETQ137" s="743"/>
      <c r="ETR137" s="743"/>
      <c r="ETS137" s="743"/>
      <c r="ETT137" s="743"/>
      <c r="ETU137" s="743"/>
      <c r="ETV137" s="743"/>
      <c r="ETW137" s="743"/>
      <c r="ETX137" s="743"/>
      <c r="ETY137" s="743"/>
      <c r="ETZ137" s="743"/>
      <c r="EUA137" s="743"/>
      <c r="EUB137" s="743"/>
      <c r="EUC137" s="743"/>
      <c r="EUD137" s="743"/>
      <c r="EUE137" s="743"/>
      <c r="EUF137" s="743"/>
      <c r="EUG137" s="743"/>
      <c r="EUH137" s="743"/>
      <c r="EUI137" s="743"/>
      <c r="EUJ137" s="743"/>
      <c r="EUK137" s="743"/>
      <c r="EUL137" s="743"/>
      <c r="EUM137" s="743"/>
      <c r="EUN137" s="743"/>
      <c r="EUO137" s="743"/>
      <c r="EUP137" s="743"/>
      <c r="EUQ137" s="743"/>
      <c r="EUR137" s="743"/>
      <c r="EUS137" s="743"/>
      <c r="EUT137" s="743"/>
      <c r="EUU137" s="743"/>
      <c r="EUV137" s="743"/>
      <c r="EUW137" s="743"/>
      <c r="EUX137" s="743"/>
      <c r="EUY137" s="743"/>
      <c r="EUZ137" s="743"/>
      <c r="EVA137" s="743"/>
      <c r="EVB137" s="743"/>
      <c r="EVC137" s="743"/>
      <c r="EVD137" s="743"/>
      <c r="EVE137" s="743"/>
      <c r="EVF137" s="743"/>
      <c r="EVG137" s="743"/>
      <c r="EVH137" s="743"/>
      <c r="EVI137" s="743"/>
      <c r="EVJ137" s="743"/>
      <c r="EVK137" s="743"/>
      <c r="EVL137" s="743"/>
      <c r="EVM137" s="743"/>
      <c r="EVN137" s="743"/>
      <c r="EVO137" s="743"/>
      <c r="EVP137" s="743"/>
      <c r="EVQ137" s="743"/>
      <c r="EVR137" s="743"/>
      <c r="EVS137" s="743"/>
      <c r="EVT137" s="743"/>
      <c r="EVU137" s="743"/>
      <c r="EVV137" s="743"/>
      <c r="EVW137" s="743"/>
      <c r="EVX137" s="743"/>
      <c r="EVY137" s="743"/>
      <c r="EVZ137" s="743"/>
      <c r="EWA137" s="743"/>
      <c r="EWB137" s="743"/>
      <c r="EWC137" s="743"/>
      <c r="EWD137" s="743"/>
      <c r="EWE137" s="743"/>
      <c r="EWF137" s="743"/>
      <c r="EWG137" s="743"/>
      <c r="EWH137" s="743"/>
      <c r="EWI137" s="743"/>
      <c r="EWJ137" s="743"/>
      <c r="EWK137" s="743"/>
      <c r="EWL137" s="743"/>
      <c r="EWM137" s="743"/>
      <c r="EWN137" s="743"/>
      <c r="EWO137" s="743"/>
      <c r="EWP137" s="743"/>
      <c r="EWQ137" s="743"/>
      <c r="EWR137" s="743"/>
      <c r="EWS137" s="743"/>
      <c r="EWT137" s="743"/>
      <c r="EWU137" s="743"/>
      <c r="EWV137" s="743"/>
      <c r="EWW137" s="743"/>
      <c r="EWX137" s="743"/>
      <c r="EWY137" s="743"/>
      <c r="EWZ137" s="743"/>
      <c r="EXA137" s="743"/>
      <c r="EXB137" s="743"/>
      <c r="EXC137" s="743"/>
      <c r="EXD137" s="743"/>
      <c r="EXE137" s="743"/>
      <c r="EXF137" s="743"/>
      <c r="EXG137" s="743"/>
      <c r="EXH137" s="743"/>
      <c r="EXI137" s="743"/>
      <c r="EXJ137" s="743"/>
      <c r="EXK137" s="743"/>
      <c r="EXL137" s="743"/>
      <c r="EXM137" s="743"/>
      <c r="EXN137" s="743"/>
      <c r="EXO137" s="743"/>
      <c r="EXP137" s="743"/>
      <c r="EXQ137" s="743"/>
      <c r="EXR137" s="743"/>
      <c r="EXS137" s="743"/>
      <c r="EXT137" s="743"/>
      <c r="EXU137" s="743"/>
      <c r="EXV137" s="743"/>
      <c r="EXW137" s="743"/>
      <c r="EXX137" s="743"/>
      <c r="EXY137" s="743"/>
      <c r="EXZ137" s="743"/>
      <c r="EYA137" s="743"/>
      <c r="EYB137" s="743"/>
      <c r="EYC137" s="743"/>
      <c r="EYD137" s="743"/>
      <c r="EYE137" s="743"/>
      <c r="EYF137" s="743"/>
      <c r="EYG137" s="743"/>
      <c r="EYH137" s="743"/>
      <c r="EYI137" s="743"/>
      <c r="EYJ137" s="743"/>
      <c r="EYK137" s="743"/>
      <c r="EYL137" s="743"/>
      <c r="EYM137" s="743"/>
      <c r="EYN137" s="743"/>
      <c r="EYO137" s="743"/>
      <c r="EYP137" s="743"/>
      <c r="EYQ137" s="743"/>
      <c r="EYR137" s="743"/>
      <c r="EYS137" s="743"/>
      <c r="EYT137" s="743"/>
      <c r="EYU137" s="743"/>
      <c r="EYV137" s="743"/>
      <c r="EYW137" s="743"/>
      <c r="EYX137" s="743"/>
      <c r="EYY137" s="743"/>
      <c r="EYZ137" s="743"/>
      <c r="EZA137" s="743"/>
      <c r="EZB137" s="743"/>
      <c r="EZC137" s="743"/>
      <c r="EZD137" s="743"/>
      <c r="EZE137" s="743"/>
      <c r="EZF137" s="743"/>
      <c r="EZG137" s="743"/>
      <c r="EZH137" s="743"/>
      <c r="EZI137" s="743"/>
      <c r="EZJ137" s="743"/>
      <c r="EZK137" s="743"/>
      <c r="EZL137" s="743"/>
      <c r="EZM137" s="743"/>
      <c r="EZN137" s="743"/>
      <c r="EZO137" s="743"/>
      <c r="EZP137" s="743"/>
      <c r="EZQ137" s="743"/>
      <c r="EZR137" s="743"/>
      <c r="EZS137" s="743"/>
      <c r="EZT137" s="743"/>
      <c r="EZU137" s="743"/>
      <c r="EZV137" s="743"/>
      <c r="EZW137" s="743"/>
      <c r="EZX137" s="743"/>
      <c r="EZY137" s="743"/>
      <c r="EZZ137" s="743"/>
      <c r="FAA137" s="743"/>
      <c r="FAB137" s="743"/>
      <c r="FAC137" s="743"/>
      <c r="FAD137" s="743"/>
      <c r="FAE137" s="743"/>
      <c r="FAF137" s="743"/>
      <c r="FAG137" s="743"/>
      <c r="FAH137" s="743"/>
      <c r="FAI137" s="743"/>
      <c r="FAJ137" s="743"/>
      <c r="FAK137" s="743"/>
      <c r="FAL137" s="743"/>
      <c r="FAM137" s="743"/>
      <c r="FAN137" s="743"/>
      <c r="FAO137" s="743"/>
      <c r="FAP137" s="743"/>
      <c r="FAQ137" s="743"/>
      <c r="FAR137" s="743"/>
      <c r="FAS137" s="743"/>
      <c r="FAT137" s="743"/>
      <c r="FAU137" s="743"/>
      <c r="FAV137" s="743"/>
      <c r="FAW137" s="743"/>
      <c r="FAX137" s="743"/>
      <c r="FAY137" s="743"/>
      <c r="FAZ137" s="743"/>
      <c r="FBA137" s="743"/>
      <c r="FBB137" s="743"/>
      <c r="FBC137" s="743"/>
      <c r="FBD137" s="743"/>
      <c r="FBE137" s="743"/>
      <c r="FBF137" s="743"/>
      <c r="FBG137" s="743"/>
      <c r="FBH137" s="743"/>
      <c r="FBI137" s="743"/>
      <c r="FBJ137" s="743"/>
      <c r="FBK137" s="743"/>
      <c r="FBL137" s="743"/>
      <c r="FBM137" s="743"/>
      <c r="FBN137" s="743"/>
      <c r="FBO137" s="743"/>
      <c r="FBP137" s="743"/>
      <c r="FBQ137" s="743"/>
      <c r="FBR137" s="743"/>
      <c r="FBS137" s="743"/>
      <c r="FBT137" s="743"/>
      <c r="FBU137" s="743"/>
      <c r="FBV137" s="743"/>
      <c r="FBW137" s="743"/>
      <c r="FBX137" s="743"/>
      <c r="FBY137" s="743"/>
      <c r="FBZ137" s="743"/>
      <c r="FCA137" s="743"/>
      <c r="FCB137" s="743"/>
      <c r="FCC137" s="743"/>
      <c r="FCD137" s="743"/>
      <c r="FCE137" s="743"/>
      <c r="FCF137" s="743"/>
      <c r="FCG137" s="743"/>
      <c r="FCH137" s="743"/>
      <c r="FCI137" s="743"/>
      <c r="FCJ137" s="743"/>
      <c r="FCK137" s="743"/>
      <c r="FCL137" s="743"/>
      <c r="FCM137" s="743"/>
      <c r="FCN137" s="743"/>
      <c r="FCO137" s="743"/>
      <c r="FCP137" s="743"/>
      <c r="FCQ137" s="743"/>
      <c r="FCR137" s="743"/>
      <c r="FCS137" s="743"/>
      <c r="FCT137" s="743"/>
      <c r="FCU137" s="743"/>
      <c r="FCV137" s="743"/>
      <c r="FCW137" s="743"/>
      <c r="FCX137" s="743"/>
      <c r="FCY137" s="743"/>
      <c r="FCZ137" s="743"/>
      <c r="FDA137" s="743"/>
      <c r="FDB137" s="743"/>
      <c r="FDC137" s="743"/>
      <c r="FDD137" s="743"/>
      <c r="FDE137" s="743"/>
      <c r="FDF137" s="743"/>
      <c r="FDG137" s="743"/>
      <c r="FDH137" s="743"/>
      <c r="FDI137" s="743"/>
      <c r="FDJ137" s="743"/>
      <c r="FDK137" s="743"/>
      <c r="FDL137" s="743"/>
      <c r="FDM137" s="743"/>
      <c r="FDN137" s="743"/>
      <c r="FDO137" s="743"/>
      <c r="FDP137" s="743"/>
      <c r="FDQ137" s="743"/>
      <c r="FDR137" s="743"/>
      <c r="FDS137" s="743"/>
      <c r="FDT137" s="743"/>
      <c r="FDU137" s="743"/>
      <c r="FDV137" s="743"/>
      <c r="FDW137" s="743"/>
      <c r="FDX137" s="743"/>
      <c r="FDY137" s="743"/>
      <c r="FDZ137" s="743"/>
      <c r="FEA137" s="743"/>
      <c r="FEB137" s="743"/>
      <c r="FEC137" s="743"/>
      <c r="FED137" s="743"/>
      <c r="FEE137" s="743"/>
      <c r="FEF137" s="743"/>
      <c r="FEG137" s="743"/>
      <c r="FEH137" s="743"/>
      <c r="FEI137" s="743"/>
      <c r="FEJ137" s="743"/>
      <c r="FEK137" s="743"/>
      <c r="FEL137" s="743"/>
      <c r="FEM137" s="743"/>
      <c r="FEN137" s="743"/>
      <c r="FEO137" s="743"/>
      <c r="FEP137" s="743"/>
      <c r="FEQ137" s="743"/>
      <c r="FER137" s="743"/>
      <c r="FES137" s="743"/>
      <c r="FET137" s="743"/>
      <c r="FEU137" s="743"/>
      <c r="FEV137" s="743"/>
      <c r="FEW137" s="743"/>
      <c r="FEX137" s="743"/>
      <c r="FEY137" s="743"/>
      <c r="FEZ137" s="743"/>
      <c r="FFA137" s="743"/>
      <c r="FFB137" s="743"/>
      <c r="FFC137" s="743"/>
      <c r="FFD137" s="743"/>
      <c r="FFE137" s="743"/>
      <c r="FFF137" s="743"/>
      <c r="FFG137" s="743"/>
      <c r="FFH137" s="743"/>
      <c r="FFI137" s="743"/>
      <c r="FFJ137" s="743"/>
      <c r="FFK137" s="743"/>
      <c r="FFL137" s="743"/>
      <c r="FFM137" s="743"/>
      <c r="FFN137" s="743"/>
      <c r="FFO137" s="743"/>
      <c r="FFP137" s="743"/>
      <c r="FFQ137" s="743"/>
      <c r="FFR137" s="743"/>
      <c r="FFS137" s="743"/>
      <c r="FFT137" s="743"/>
      <c r="FFU137" s="743"/>
      <c r="FFV137" s="743"/>
      <c r="FFW137" s="743"/>
      <c r="FFX137" s="743"/>
      <c r="FFY137" s="743"/>
      <c r="FFZ137" s="743"/>
      <c r="FGA137" s="743"/>
      <c r="FGB137" s="743"/>
      <c r="FGC137" s="743"/>
      <c r="FGD137" s="743"/>
      <c r="FGE137" s="743"/>
      <c r="FGF137" s="743"/>
      <c r="FGG137" s="743"/>
      <c r="FGH137" s="743"/>
      <c r="FGI137" s="743"/>
      <c r="FGJ137" s="743"/>
      <c r="FGK137" s="743"/>
      <c r="FGL137" s="743"/>
      <c r="FGM137" s="743"/>
      <c r="FGN137" s="743"/>
      <c r="FGO137" s="743"/>
      <c r="FGP137" s="743"/>
      <c r="FGQ137" s="743"/>
      <c r="FGR137" s="743"/>
      <c r="FGS137" s="743"/>
      <c r="FGT137" s="743"/>
      <c r="FGU137" s="743"/>
      <c r="FGV137" s="743"/>
      <c r="FGW137" s="743"/>
      <c r="FGX137" s="743"/>
      <c r="FGY137" s="743"/>
      <c r="FGZ137" s="743"/>
      <c r="FHA137" s="743"/>
      <c r="FHB137" s="743"/>
      <c r="FHC137" s="743"/>
      <c r="FHD137" s="743"/>
      <c r="FHE137" s="743"/>
      <c r="FHF137" s="743"/>
      <c r="FHG137" s="743"/>
      <c r="FHH137" s="743"/>
      <c r="FHI137" s="743"/>
      <c r="FHJ137" s="743"/>
      <c r="FHK137" s="743"/>
      <c r="FHL137" s="743"/>
      <c r="FHM137" s="743"/>
      <c r="FHN137" s="743"/>
      <c r="FHO137" s="743"/>
      <c r="FHP137" s="743"/>
      <c r="FHQ137" s="743"/>
      <c r="FHR137" s="743"/>
      <c r="FHS137" s="743"/>
      <c r="FHT137" s="743"/>
      <c r="FHU137" s="743"/>
      <c r="FHV137" s="743"/>
      <c r="FHW137" s="743"/>
      <c r="FHX137" s="743"/>
      <c r="FHY137" s="743"/>
      <c r="FHZ137" s="743"/>
      <c r="FIA137" s="743"/>
      <c r="FIB137" s="743"/>
      <c r="FIC137" s="743"/>
      <c r="FID137" s="743"/>
      <c r="FIE137" s="743"/>
      <c r="FIF137" s="743"/>
      <c r="FIG137" s="743"/>
      <c r="FIH137" s="743"/>
      <c r="FII137" s="743"/>
      <c r="FIJ137" s="743"/>
      <c r="FIK137" s="743"/>
      <c r="FIL137" s="743"/>
      <c r="FIM137" s="743"/>
      <c r="FIN137" s="743"/>
      <c r="FIO137" s="743"/>
      <c r="FIP137" s="743"/>
      <c r="FIQ137" s="743"/>
      <c r="FIR137" s="743"/>
      <c r="FIS137" s="743"/>
      <c r="FIT137" s="743"/>
      <c r="FIU137" s="743"/>
      <c r="FIV137" s="743"/>
      <c r="FIW137" s="743"/>
      <c r="FIX137" s="743"/>
      <c r="FIY137" s="743"/>
      <c r="FIZ137" s="743"/>
      <c r="FJA137" s="743"/>
      <c r="FJB137" s="743"/>
      <c r="FJC137" s="743"/>
      <c r="FJD137" s="743"/>
      <c r="FJE137" s="743"/>
      <c r="FJF137" s="743"/>
      <c r="FJG137" s="743"/>
      <c r="FJH137" s="743"/>
      <c r="FJI137" s="743"/>
      <c r="FJJ137" s="743"/>
      <c r="FJK137" s="743"/>
      <c r="FJL137" s="743"/>
      <c r="FJM137" s="743"/>
      <c r="FJN137" s="743"/>
      <c r="FJO137" s="743"/>
      <c r="FJP137" s="743"/>
      <c r="FJQ137" s="743"/>
      <c r="FJR137" s="743"/>
      <c r="FJS137" s="743"/>
      <c r="FJT137" s="743"/>
      <c r="FJU137" s="743"/>
      <c r="FJV137" s="743"/>
      <c r="FJW137" s="743"/>
      <c r="FJX137" s="743"/>
      <c r="FJY137" s="743"/>
      <c r="FJZ137" s="743"/>
      <c r="FKA137" s="743"/>
      <c r="FKB137" s="743"/>
      <c r="FKC137" s="743"/>
      <c r="FKD137" s="743"/>
      <c r="FKE137" s="743"/>
      <c r="FKF137" s="743"/>
      <c r="FKG137" s="743"/>
      <c r="FKH137" s="743"/>
      <c r="FKI137" s="743"/>
      <c r="FKJ137" s="743"/>
      <c r="FKK137" s="743"/>
      <c r="FKL137" s="743"/>
      <c r="FKM137" s="743"/>
      <c r="FKN137" s="743"/>
      <c r="FKO137" s="743"/>
      <c r="FKP137" s="743"/>
      <c r="FKQ137" s="743"/>
      <c r="FKR137" s="743"/>
      <c r="FKS137" s="743"/>
      <c r="FKT137" s="743"/>
      <c r="FKU137" s="743"/>
      <c r="FKV137" s="743"/>
      <c r="FKW137" s="743"/>
      <c r="FKX137" s="743"/>
      <c r="FKY137" s="743"/>
      <c r="FKZ137" s="743"/>
      <c r="FLA137" s="743"/>
      <c r="FLB137" s="743"/>
      <c r="FLC137" s="743"/>
      <c r="FLD137" s="743"/>
      <c r="FLE137" s="743"/>
      <c r="FLF137" s="743"/>
      <c r="FLG137" s="743"/>
      <c r="FLH137" s="743"/>
      <c r="FLI137" s="743"/>
      <c r="FLJ137" s="743"/>
      <c r="FLK137" s="743"/>
      <c r="FLL137" s="743"/>
      <c r="FLM137" s="743"/>
      <c r="FLN137" s="743"/>
      <c r="FLO137" s="743"/>
      <c r="FLP137" s="743"/>
      <c r="FLQ137" s="743"/>
      <c r="FLR137" s="743"/>
      <c r="FLS137" s="743"/>
      <c r="FLT137" s="743"/>
      <c r="FLU137" s="743"/>
      <c r="FLV137" s="743"/>
      <c r="FLW137" s="743"/>
      <c r="FLX137" s="743"/>
      <c r="FLY137" s="743"/>
      <c r="FLZ137" s="743"/>
      <c r="FMA137" s="743"/>
      <c r="FMB137" s="743"/>
      <c r="FMC137" s="743"/>
      <c r="FMD137" s="743"/>
      <c r="FME137" s="743"/>
      <c r="FMF137" s="743"/>
      <c r="FMG137" s="743"/>
      <c r="FMH137" s="743"/>
      <c r="FMI137" s="743"/>
      <c r="FMJ137" s="743"/>
      <c r="FMK137" s="743"/>
      <c r="FML137" s="743"/>
      <c r="FMM137" s="743"/>
      <c r="FMN137" s="743"/>
      <c r="FMO137" s="743"/>
      <c r="FMP137" s="743"/>
      <c r="FMQ137" s="743"/>
      <c r="FMR137" s="743"/>
      <c r="FMS137" s="743"/>
      <c r="FMT137" s="743"/>
      <c r="FMU137" s="743"/>
      <c r="FMV137" s="743"/>
      <c r="FMW137" s="743"/>
      <c r="FMX137" s="743"/>
      <c r="FMY137" s="743"/>
      <c r="FMZ137" s="743"/>
      <c r="FNA137" s="743"/>
      <c r="FNB137" s="743"/>
      <c r="FNC137" s="743"/>
      <c r="FND137" s="743"/>
      <c r="FNE137" s="743"/>
      <c r="FNF137" s="743"/>
      <c r="FNG137" s="743"/>
      <c r="FNH137" s="743"/>
      <c r="FNI137" s="743"/>
      <c r="FNJ137" s="743"/>
      <c r="FNK137" s="743"/>
      <c r="FNL137" s="743"/>
      <c r="FNM137" s="743"/>
      <c r="FNN137" s="743"/>
      <c r="FNO137" s="743"/>
      <c r="FNP137" s="743"/>
      <c r="FNQ137" s="743"/>
      <c r="FNR137" s="743"/>
      <c r="FNS137" s="743"/>
      <c r="FNT137" s="743"/>
      <c r="FNU137" s="743"/>
      <c r="FNV137" s="743"/>
      <c r="FNW137" s="743"/>
      <c r="FNX137" s="743"/>
      <c r="FNY137" s="743"/>
      <c r="FNZ137" s="743"/>
      <c r="FOA137" s="743"/>
      <c r="FOB137" s="743"/>
      <c r="FOC137" s="743"/>
      <c r="FOD137" s="743"/>
      <c r="FOE137" s="743"/>
      <c r="FOF137" s="743"/>
      <c r="FOG137" s="743"/>
      <c r="FOH137" s="743"/>
      <c r="FOI137" s="743"/>
      <c r="FOJ137" s="743"/>
      <c r="FOK137" s="743"/>
      <c r="FOL137" s="743"/>
      <c r="FOM137" s="743"/>
      <c r="FON137" s="743"/>
      <c r="FOO137" s="743"/>
      <c r="FOP137" s="743"/>
      <c r="FOQ137" s="743"/>
      <c r="FOR137" s="743"/>
      <c r="FOS137" s="743"/>
      <c r="FOT137" s="743"/>
      <c r="FOU137" s="743"/>
      <c r="FOV137" s="743"/>
      <c r="FOW137" s="743"/>
      <c r="FOX137" s="743"/>
      <c r="FOY137" s="743"/>
      <c r="FOZ137" s="743"/>
      <c r="FPA137" s="743"/>
      <c r="FPB137" s="743"/>
      <c r="FPC137" s="743"/>
      <c r="FPD137" s="743"/>
      <c r="FPE137" s="743"/>
      <c r="FPF137" s="743"/>
      <c r="FPG137" s="743"/>
      <c r="FPH137" s="743"/>
      <c r="FPI137" s="743"/>
      <c r="FPJ137" s="743"/>
      <c r="FPK137" s="743"/>
      <c r="FPL137" s="743"/>
      <c r="FPM137" s="743"/>
      <c r="FPN137" s="743"/>
      <c r="FPO137" s="743"/>
      <c r="FPP137" s="743"/>
      <c r="FPQ137" s="743"/>
      <c r="FPR137" s="743"/>
      <c r="FPS137" s="743"/>
      <c r="FPT137" s="743"/>
      <c r="FPU137" s="743"/>
      <c r="FPV137" s="743"/>
      <c r="FPW137" s="743"/>
      <c r="FPX137" s="743"/>
      <c r="FPY137" s="743"/>
      <c r="FPZ137" s="743"/>
      <c r="FQA137" s="743"/>
      <c r="FQB137" s="743"/>
      <c r="FQC137" s="743"/>
      <c r="FQD137" s="743"/>
      <c r="FQE137" s="743"/>
      <c r="FQF137" s="743"/>
      <c r="FQG137" s="743"/>
      <c r="FQH137" s="743"/>
      <c r="FQI137" s="743"/>
      <c r="FQJ137" s="743"/>
      <c r="FQK137" s="743"/>
      <c r="FQL137" s="743"/>
      <c r="FQM137" s="743"/>
      <c r="FQN137" s="743"/>
      <c r="FQO137" s="743"/>
      <c r="FQP137" s="743"/>
      <c r="FQQ137" s="743"/>
      <c r="FQR137" s="743"/>
      <c r="FQS137" s="743"/>
      <c r="FQT137" s="743"/>
      <c r="FQU137" s="743"/>
      <c r="FQV137" s="743"/>
      <c r="FQW137" s="743"/>
      <c r="FQX137" s="743"/>
      <c r="FQY137" s="743"/>
      <c r="FQZ137" s="743"/>
      <c r="FRA137" s="743"/>
      <c r="FRB137" s="743"/>
      <c r="FRC137" s="743"/>
      <c r="FRD137" s="743"/>
      <c r="FRE137" s="743"/>
      <c r="FRF137" s="743"/>
      <c r="FRG137" s="743"/>
      <c r="FRH137" s="743"/>
      <c r="FRI137" s="743"/>
      <c r="FRJ137" s="743"/>
      <c r="FRK137" s="743"/>
      <c r="FRL137" s="743"/>
      <c r="FRM137" s="743"/>
      <c r="FRN137" s="743"/>
      <c r="FRO137" s="743"/>
      <c r="FRP137" s="743"/>
      <c r="FRQ137" s="743"/>
      <c r="FRR137" s="743"/>
      <c r="FRS137" s="743"/>
      <c r="FRT137" s="743"/>
      <c r="FRU137" s="743"/>
      <c r="FRV137" s="743"/>
      <c r="FRW137" s="743"/>
      <c r="FRX137" s="743"/>
      <c r="FRY137" s="743"/>
      <c r="FRZ137" s="743"/>
      <c r="FSA137" s="743"/>
      <c r="FSB137" s="743"/>
      <c r="FSC137" s="743"/>
      <c r="FSD137" s="743"/>
      <c r="FSE137" s="743"/>
      <c r="FSF137" s="743"/>
      <c r="FSG137" s="743"/>
      <c r="FSH137" s="743"/>
      <c r="FSI137" s="743"/>
      <c r="FSJ137" s="743"/>
      <c r="FSK137" s="743"/>
      <c r="FSL137" s="743"/>
      <c r="FSM137" s="743"/>
      <c r="FSN137" s="743"/>
      <c r="FSO137" s="743"/>
      <c r="FSP137" s="743"/>
      <c r="FSQ137" s="743"/>
      <c r="FSR137" s="743"/>
      <c r="FSS137" s="743"/>
      <c r="FST137" s="743"/>
      <c r="FSU137" s="743"/>
      <c r="FSV137" s="743"/>
      <c r="FSW137" s="743"/>
      <c r="FSX137" s="743"/>
      <c r="FSY137" s="743"/>
      <c r="FSZ137" s="743"/>
      <c r="FTA137" s="743"/>
      <c r="FTB137" s="743"/>
      <c r="FTC137" s="743"/>
      <c r="FTD137" s="743"/>
      <c r="FTE137" s="743"/>
      <c r="FTF137" s="743"/>
      <c r="FTG137" s="743"/>
      <c r="FTH137" s="743"/>
      <c r="FTI137" s="743"/>
      <c r="FTJ137" s="743"/>
      <c r="FTK137" s="743"/>
      <c r="FTL137" s="743"/>
      <c r="FTM137" s="743"/>
      <c r="FTN137" s="743"/>
      <c r="FTO137" s="743"/>
      <c r="FTP137" s="743"/>
      <c r="FTQ137" s="743"/>
      <c r="FTR137" s="743"/>
      <c r="FTS137" s="743"/>
      <c r="FTT137" s="743"/>
      <c r="FTU137" s="743"/>
      <c r="FTV137" s="743"/>
      <c r="FTW137" s="743"/>
      <c r="FTX137" s="743"/>
      <c r="FTY137" s="743"/>
      <c r="FTZ137" s="743"/>
      <c r="FUA137" s="743"/>
      <c r="FUB137" s="743"/>
      <c r="FUC137" s="743"/>
      <c r="FUD137" s="743"/>
      <c r="FUE137" s="743"/>
      <c r="FUF137" s="743"/>
      <c r="FUG137" s="743"/>
      <c r="FUH137" s="743"/>
      <c r="FUI137" s="743"/>
      <c r="FUJ137" s="743"/>
      <c r="FUK137" s="743"/>
      <c r="FUL137" s="743"/>
      <c r="FUM137" s="743"/>
      <c r="FUN137" s="743"/>
      <c r="FUO137" s="743"/>
      <c r="FUP137" s="743"/>
      <c r="FUQ137" s="743"/>
      <c r="FUR137" s="743"/>
      <c r="FUS137" s="743"/>
      <c r="FUT137" s="743"/>
      <c r="FUU137" s="743"/>
      <c r="FUV137" s="743"/>
      <c r="FUW137" s="743"/>
      <c r="FUX137" s="743"/>
      <c r="FUY137" s="743"/>
      <c r="FUZ137" s="743"/>
      <c r="FVA137" s="743"/>
      <c r="FVB137" s="743"/>
      <c r="FVC137" s="743"/>
      <c r="FVD137" s="743"/>
      <c r="FVE137" s="743"/>
      <c r="FVF137" s="743"/>
      <c r="FVG137" s="743"/>
      <c r="FVH137" s="743"/>
      <c r="FVI137" s="743"/>
      <c r="FVJ137" s="743"/>
      <c r="FVK137" s="743"/>
      <c r="FVL137" s="743"/>
      <c r="FVM137" s="743"/>
      <c r="FVN137" s="743"/>
      <c r="FVO137" s="743"/>
      <c r="FVP137" s="743"/>
      <c r="FVQ137" s="743"/>
      <c r="FVR137" s="743"/>
      <c r="FVS137" s="743"/>
      <c r="FVT137" s="743"/>
      <c r="FVU137" s="743"/>
      <c r="FVV137" s="743"/>
      <c r="FVW137" s="743"/>
      <c r="FVX137" s="743"/>
      <c r="FVY137" s="743"/>
      <c r="FVZ137" s="743"/>
      <c r="FWA137" s="743"/>
      <c r="FWB137" s="743"/>
      <c r="FWC137" s="743"/>
      <c r="FWD137" s="743"/>
      <c r="FWE137" s="743"/>
      <c r="FWF137" s="743"/>
      <c r="FWG137" s="743"/>
      <c r="FWH137" s="743"/>
      <c r="FWI137" s="743"/>
      <c r="FWJ137" s="743"/>
      <c r="FWK137" s="743"/>
      <c r="FWL137" s="743"/>
      <c r="FWM137" s="743"/>
      <c r="FWN137" s="743"/>
      <c r="FWO137" s="743"/>
      <c r="FWP137" s="743"/>
      <c r="FWQ137" s="743"/>
      <c r="FWR137" s="743"/>
      <c r="FWS137" s="743"/>
      <c r="FWT137" s="743"/>
      <c r="FWU137" s="743"/>
      <c r="FWV137" s="743"/>
      <c r="FWW137" s="743"/>
      <c r="FWX137" s="743"/>
      <c r="FWY137" s="743"/>
      <c r="FWZ137" s="743"/>
      <c r="FXA137" s="743"/>
      <c r="FXB137" s="743"/>
      <c r="FXC137" s="743"/>
      <c r="FXD137" s="743"/>
      <c r="FXE137" s="743"/>
      <c r="FXF137" s="743"/>
      <c r="FXG137" s="743"/>
      <c r="FXH137" s="743"/>
      <c r="FXI137" s="743"/>
      <c r="FXJ137" s="743"/>
      <c r="FXK137" s="743"/>
      <c r="FXL137" s="743"/>
      <c r="FXM137" s="743"/>
      <c r="FXN137" s="743"/>
      <c r="FXO137" s="743"/>
      <c r="FXP137" s="743"/>
      <c r="FXQ137" s="743"/>
      <c r="FXR137" s="743"/>
      <c r="FXS137" s="743"/>
      <c r="FXT137" s="743"/>
      <c r="FXU137" s="743"/>
      <c r="FXV137" s="743"/>
      <c r="FXW137" s="743"/>
      <c r="FXX137" s="743"/>
      <c r="FXY137" s="743"/>
      <c r="FXZ137" s="743"/>
      <c r="FYA137" s="743"/>
      <c r="FYB137" s="743"/>
      <c r="FYC137" s="743"/>
      <c r="FYD137" s="743"/>
      <c r="FYE137" s="743"/>
      <c r="FYF137" s="743"/>
      <c r="FYG137" s="743"/>
      <c r="FYH137" s="743"/>
      <c r="FYI137" s="743"/>
      <c r="FYJ137" s="743"/>
      <c r="FYK137" s="743"/>
      <c r="FYL137" s="743"/>
      <c r="FYM137" s="743"/>
      <c r="FYN137" s="743"/>
      <c r="FYO137" s="743"/>
      <c r="FYP137" s="743"/>
      <c r="FYQ137" s="743"/>
      <c r="FYR137" s="743"/>
      <c r="FYS137" s="743"/>
      <c r="FYT137" s="743"/>
      <c r="FYU137" s="743"/>
      <c r="FYV137" s="743"/>
      <c r="FYW137" s="743"/>
      <c r="FYX137" s="743"/>
      <c r="FYY137" s="743"/>
      <c r="FYZ137" s="743"/>
      <c r="FZA137" s="743"/>
      <c r="FZB137" s="743"/>
      <c r="FZC137" s="743"/>
      <c r="FZD137" s="743"/>
      <c r="FZE137" s="743"/>
      <c r="FZF137" s="743"/>
      <c r="FZG137" s="743"/>
      <c r="FZH137" s="743"/>
      <c r="FZI137" s="743"/>
      <c r="FZJ137" s="743"/>
      <c r="FZK137" s="743"/>
      <c r="FZL137" s="743"/>
      <c r="FZM137" s="743"/>
      <c r="FZN137" s="743"/>
      <c r="FZO137" s="743"/>
      <c r="FZP137" s="743"/>
      <c r="FZQ137" s="743"/>
      <c r="FZR137" s="743"/>
      <c r="FZS137" s="743"/>
      <c r="FZT137" s="743"/>
      <c r="FZU137" s="743"/>
      <c r="FZV137" s="743"/>
      <c r="FZW137" s="743"/>
      <c r="FZX137" s="743"/>
      <c r="FZY137" s="743"/>
      <c r="FZZ137" s="743"/>
      <c r="GAA137" s="743"/>
      <c r="GAB137" s="743"/>
      <c r="GAC137" s="743"/>
      <c r="GAD137" s="743"/>
      <c r="GAE137" s="743"/>
      <c r="GAF137" s="743"/>
      <c r="GAG137" s="743"/>
      <c r="GAH137" s="743"/>
      <c r="GAI137" s="743"/>
      <c r="GAJ137" s="743"/>
      <c r="GAK137" s="743"/>
      <c r="GAL137" s="743"/>
      <c r="GAM137" s="743"/>
      <c r="GAN137" s="743"/>
      <c r="GAO137" s="743"/>
      <c r="GAP137" s="743"/>
      <c r="GAQ137" s="743"/>
      <c r="GAR137" s="743"/>
      <c r="GAS137" s="743"/>
      <c r="GAT137" s="743"/>
      <c r="GAU137" s="743"/>
      <c r="GAV137" s="743"/>
      <c r="GAW137" s="743"/>
      <c r="GAX137" s="743"/>
      <c r="GAY137" s="743"/>
      <c r="GAZ137" s="743"/>
      <c r="GBA137" s="743"/>
      <c r="GBB137" s="743"/>
      <c r="GBC137" s="743"/>
      <c r="GBD137" s="743"/>
      <c r="GBE137" s="743"/>
      <c r="GBF137" s="743"/>
      <c r="GBG137" s="743"/>
      <c r="GBH137" s="743"/>
      <c r="GBI137" s="743"/>
      <c r="GBJ137" s="743"/>
      <c r="GBK137" s="743"/>
      <c r="GBL137" s="743"/>
      <c r="GBM137" s="743"/>
      <c r="GBN137" s="743"/>
      <c r="GBO137" s="743"/>
      <c r="GBP137" s="743"/>
      <c r="GBQ137" s="743"/>
      <c r="GBR137" s="743"/>
      <c r="GBS137" s="743"/>
      <c r="GBT137" s="743"/>
      <c r="GBU137" s="743"/>
      <c r="GBV137" s="743"/>
      <c r="GBW137" s="743"/>
      <c r="GBX137" s="743"/>
      <c r="GBY137" s="743"/>
      <c r="GBZ137" s="743"/>
      <c r="GCA137" s="743"/>
      <c r="GCB137" s="743"/>
      <c r="GCC137" s="743"/>
      <c r="GCD137" s="743"/>
      <c r="GCE137" s="743"/>
      <c r="GCF137" s="743"/>
      <c r="GCG137" s="743"/>
      <c r="GCH137" s="743"/>
      <c r="GCI137" s="743"/>
      <c r="GCJ137" s="743"/>
      <c r="GCK137" s="743"/>
      <c r="GCL137" s="743"/>
      <c r="GCM137" s="743"/>
      <c r="GCN137" s="743"/>
      <c r="GCO137" s="743"/>
      <c r="GCP137" s="743"/>
      <c r="GCQ137" s="743"/>
      <c r="GCR137" s="743"/>
      <c r="GCS137" s="743"/>
      <c r="GCT137" s="743"/>
      <c r="GCU137" s="743"/>
      <c r="GCV137" s="743"/>
      <c r="GCW137" s="743"/>
      <c r="GCX137" s="743"/>
      <c r="GCY137" s="743"/>
      <c r="GCZ137" s="743"/>
      <c r="GDA137" s="743"/>
      <c r="GDB137" s="743"/>
      <c r="GDC137" s="743"/>
      <c r="GDD137" s="743"/>
      <c r="GDE137" s="743"/>
      <c r="GDF137" s="743"/>
      <c r="GDG137" s="743"/>
      <c r="GDH137" s="743"/>
      <c r="GDI137" s="743"/>
      <c r="GDJ137" s="743"/>
      <c r="GDK137" s="743"/>
      <c r="GDL137" s="743"/>
      <c r="GDM137" s="743"/>
      <c r="GDN137" s="743"/>
      <c r="GDO137" s="743"/>
      <c r="GDP137" s="743"/>
      <c r="GDQ137" s="743"/>
      <c r="GDR137" s="743"/>
      <c r="GDS137" s="743"/>
      <c r="GDT137" s="743"/>
      <c r="GDU137" s="743"/>
      <c r="GDV137" s="743"/>
      <c r="GDW137" s="743"/>
      <c r="GDX137" s="743"/>
      <c r="GDY137" s="743"/>
      <c r="GDZ137" s="743"/>
      <c r="GEA137" s="743"/>
      <c r="GEB137" s="743"/>
      <c r="GEC137" s="743"/>
      <c r="GED137" s="743"/>
      <c r="GEE137" s="743"/>
      <c r="GEF137" s="743"/>
      <c r="GEG137" s="743"/>
      <c r="GEH137" s="743"/>
      <c r="GEI137" s="743"/>
      <c r="GEJ137" s="743"/>
      <c r="GEK137" s="743"/>
      <c r="GEL137" s="743"/>
      <c r="GEM137" s="743"/>
      <c r="GEN137" s="743"/>
      <c r="GEO137" s="743"/>
      <c r="GEP137" s="743"/>
      <c r="GEQ137" s="743"/>
      <c r="GER137" s="743"/>
      <c r="GES137" s="743"/>
      <c r="GET137" s="743"/>
      <c r="GEU137" s="743"/>
      <c r="GEV137" s="743"/>
      <c r="GEW137" s="743"/>
      <c r="GEX137" s="743"/>
      <c r="GEY137" s="743"/>
      <c r="GEZ137" s="743"/>
      <c r="GFA137" s="743"/>
      <c r="GFB137" s="743"/>
      <c r="GFC137" s="743"/>
      <c r="GFD137" s="743"/>
      <c r="GFE137" s="743"/>
      <c r="GFF137" s="743"/>
      <c r="GFG137" s="743"/>
      <c r="GFH137" s="743"/>
      <c r="GFI137" s="743"/>
      <c r="GFJ137" s="743"/>
      <c r="GFK137" s="743"/>
      <c r="GFL137" s="743"/>
      <c r="GFM137" s="743"/>
      <c r="GFN137" s="743"/>
      <c r="GFO137" s="743"/>
      <c r="GFP137" s="743"/>
      <c r="GFQ137" s="743"/>
      <c r="GFR137" s="743"/>
      <c r="GFS137" s="743"/>
      <c r="GFT137" s="743"/>
      <c r="GFU137" s="743"/>
      <c r="GFV137" s="743"/>
      <c r="GFW137" s="743"/>
      <c r="GFX137" s="743"/>
      <c r="GFY137" s="743"/>
      <c r="GFZ137" s="743"/>
      <c r="GGA137" s="743"/>
      <c r="GGB137" s="743"/>
      <c r="GGC137" s="743"/>
      <c r="GGD137" s="743"/>
      <c r="GGE137" s="743"/>
      <c r="GGF137" s="743"/>
      <c r="GGG137" s="743"/>
      <c r="GGH137" s="743"/>
      <c r="GGI137" s="743"/>
      <c r="GGJ137" s="743"/>
      <c r="GGK137" s="743"/>
      <c r="GGL137" s="743"/>
      <c r="GGM137" s="743"/>
      <c r="GGN137" s="743"/>
      <c r="GGO137" s="743"/>
      <c r="GGP137" s="743"/>
      <c r="GGQ137" s="743"/>
      <c r="GGR137" s="743"/>
      <c r="GGS137" s="743"/>
      <c r="GGT137" s="743"/>
      <c r="GGU137" s="743"/>
      <c r="GGV137" s="743"/>
      <c r="GGW137" s="743"/>
      <c r="GGX137" s="743"/>
      <c r="GGY137" s="743"/>
      <c r="GGZ137" s="743"/>
      <c r="GHA137" s="743"/>
      <c r="GHB137" s="743"/>
      <c r="GHC137" s="743"/>
      <c r="GHD137" s="743"/>
      <c r="GHE137" s="743"/>
      <c r="GHF137" s="743"/>
      <c r="GHG137" s="743"/>
      <c r="GHH137" s="743"/>
      <c r="GHI137" s="743"/>
      <c r="GHJ137" s="743"/>
      <c r="GHK137" s="743"/>
      <c r="GHL137" s="743"/>
      <c r="GHM137" s="743"/>
      <c r="GHN137" s="743"/>
      <c r="GHO137" s="743"/>
      <c r="GHP137" s="743"/>
      <c r="GHQ137" s="743"/>
      <c r="GHR137" s="743"/>
      <c r="GHS137" s="743"/>
      <c r="GHT137" s="743"/>
      <c r="GHU137" s="743"/>
      <c r="GHV137" s="743"/>
      <c r="GHW137" s="743"/>
      <c r="GHX137" s="743"/>
      <c r="GHY137" s="743"/>
      <c r="GHZ137" s="743"/>
      <c r="GIA137" s="743"/>
      <c r="GIB137" s="743"/>
      <c r="GIC137" s="743"/>
      <c r="GID137" s="743"/>
      <c r="GIE137" s="743"/>
      <c r="GIF137" s="743"/>
      <c r="GIG137" s="743"/>
      <c r="GIH137" s="743"/>
      <c r="GII137" s="743"/>
      <c r="GIJ137" s="743"/>
      <c r="GIK137" s="743"/>
      <c r="GIL137" s="743"/>
      <c r="GIM137" s="743"/>
      <c r="GIN137" s="743"/>
      <c r="GIO137" s="743"/>
      <c r="GIP137" s="743"/>
      <c r="GIQ137" s="743"/>
      <c r="GIR137" s="743"/>
      <c r="GIS137" s="743"/>
      <c r="GIT137" s="743"/>
      <c r="GIU137" s="743"/>
      <c r="GIV137" s="743"/>
      <c r="GIW137" s="743"/>
      <c r="GIX137" s="743"/>
      <c r="GIY137" s="743"/>
      <c r="GIZ137" s="743"/>
      <c r="GJA137" s="743"/>
      <c r="GJB137" s="743"/>
      <c r="GJC137" s="743"/>
      <c r="GJD137" s="743"/>
      <c r="GJE137" s="743"/>
      <c r="GJF137" s="743"/>
      <c r="GJG137" s="743"/>
      <c r="GJH137" s="743"/>
      <c r="GJI137" s="743"/>
      <c r="GJJ137" s="743"/>
      <c r="GJK137" s="743"/>
      <c r="GJL137" s="743"/>
      <c r="GJM137" s="743"/>
      <c r="GJN137" s="743"/>
      <c r="GJO137" s="743"/>
      <c r="GJP137" s="743"/>
      <c r="GJQ137" s="743"/>
      <c r="GJR137" s="743"/>
      <c r="GJS137" s="743"/>
      <c r="GJT137" s="743"/>
      <c r="GJU137" s="743"/>
      <c r="GJV137" s="743"/>
      <c r="GJW137" s="743"/>
      <c r="GJX137" s="743"/>
      <c r="GJY137" s="743"/>
      <c r="GJZ137" s="743"/>
      <c r="GKA137" s="743"/>
      <c r="GKB137" s="743"/>
      <c r="GKC137" s="743"/>
      <c r="GKD137" s="743"/>
      <c r="GKE137" s="743"/>
      <c r="GKF137" s="743"/>
      <c r="GKG137" s="743"/>
      <c r="GKH137" s="743"/>
      <c r="GKI137" s="743"/>
      <c r="GKJ137" s="743"/>
      <c r="GKK137" s="743"/>
      <c r="GKL137" s="743"/>
      <c r="GKM137" s="743"/>
      <c r="GKN137" s="743"/>
      <c r="GKO137" s="743"/>
      <c r="GKP137" s="743"/>
      <c r="GKQ137" s="743"/>
      <c r="GKR137" s="743"/>
      <c r="GKS137" s="743"/>
      <c r="GKT137" s="743"/>
      <c r="GKU137" s="743"/>
      <c r="GKV137" s="743"/>
      <c r="GKW137" s="743"/>
      <c r="GKX137" s="743"/>
      <c r="GKY137" s="743"/>
      <c r="GKZ137" s="743"/>
      <c r="GLA137" s="743"/>
      <c r="GLB137" s="743"/>
      <c r="GLC137" s="743"/>
      <c r="GLD137" s="743"/>
      <c r="GLE137" s="743"/>
      <c r="GLF137" s="743"/>
      <c r="GLG137" s="743"/>
      <c r="GLH137" s="743"/>
      <c r="GLI137" s="743"/>
      <c r="GLJ137" s="743"/>
      <c r="GLK137" s="743"/>
      <c r="GLL137" s="743"/>
      <c r="GLM137" s="743"/>
      <c r="GLN137" s="743"/>
      <c r="GLO137" s="743"/>
      <c r="GLP137" s="743"/>
      <c r="GLQ137" s="743"/>
      <c r="GLR137" s="743"/>
      <c r="GLS137" s="743"/>
      <c r="GLT137" s="743"/>
      <c r="GLU137" s="743"/>
      <c r="GLV137" s="743"/>
      <c r="GLW137" s="743"/>
      <c r="GLX137" s="743"/>
      <c r="GLY137" s="743"/>
      <c r="GLZ137" s="743"/>
      <c r="GMA137" s="743"/>
      <c r="GMB137" s="743"/>
      <c r="GMC137" s="743"/>
      <c r="GMD137" s="743"/>
      <c r="GME137" s="743"/>
      <c r="GMF137" s="743"/>
      <c r="GMG137" s="743"/>
      <c r="GMH137" s="743"/>
      <c r="GMI137" s="743"/>
      <c r="GMJ137" s="743"/>
      <c r="GMK137" s="743"/>
      <c r="GML137" s="743"/>
      <c r="GMM137" s="743"/>
      <c r="GMN137" s="743"/>
      <c r="GMO137" s="743"/>
      <c r="GMP137" s="743"/>
      <c r="GMQ137" s="743"/>
      <c r="GMR137" s="743"/>
      <c r="GMS137" s="743"/>
      <c r="GMT137" s="743"/>
      <c r="GMU137" s="743"/>
      <c r="GMV137" s="743"/>
      <c r="GMW137" s="743"/>
      <c r="GMX137" s="743"/>
      <c r="GMY137" s="743"/>
      <c r="GMZ137" s="743"/>
      <c r="GNA137" s="743"/>
      <c r="GNB137" s="743"/>
      <c r="GNC137" s="743"/>
      <c r="GND137" s="743"/>
      <c r="GNE137" s="743"/>
      <c r="GNF137" s="743"/>
      <c r="GNG137" s="743"/>
      <c r="GNH137" s="743"/>
      <c r="GNI137" s="743"/>
      <c r="GNJ137" s="743"/>
      <c r="GNK137" s="743"/>
      <c r="GNL137" s="743"/>
      <c r="GNM137" s="743"/>
      <c r="GNN137" s="743"/>
      <c r="GNO137" s="743"/>
      <c r="GNP137" s="743"/>
      <c r="GNQ137" s="743"/>
      <c r="GNR137" s="743"/>
      <c r="GNS137" s="743"/>
      <c r="GNT137" s="743"/>
      <c r="GNU137" s="743"/>
      <c r="GNV137" s="743"/>
      <c r="GNW137" s="743"/>
      <c r="GNX137" s="743"/>
      <c r="GNY137" s="743"/>
      <c r="GNZ137" s="743"/>
      <c r="GOA137" s="743"/>
      <c r="GOB137" s="743"/>
      <c r="GOC137" s="743"/>
      <c r="GOD137" s="743"/>
      <c r="GOE137" s="743"/>
      <c r="GOF137" s="743"/>
      <c r="GOG137" s="743"/>
      <c r="GOH137" s="743"/>
      <c r="GOI137" s="743"/>
      <c r="GOJ137" s="743"/>
      <c r="GOK137" s="743"/>
      <c r="GOL137" s="743"/>
      <c r="GOM137" s="743"/>
      <c r="GON137" s="743"/>
      <c r="GOO137" s="743"/>
      <c r="GOP137" s="743"/>
      <c r="GOQ137" s="743"/>
      <c r="GOR137" s="743"/>
      <c r="GOS137" s="743"/>
      <c r="GOT137" s="743"/>
      <c r="GOU137" s="743"/>
      <c r="GOV137" s="743"/>
      <c r="GOW137" s="743"/>
      <c r="GOX137" s="743"/>
      <c r="GOY137" s="743"/>
      <c r="GOZ137" s="743"/>
      <c r="GPA137" s="743"/>
      <c r="GPB137" s="743"/>
      <c r="GPC137" s="743"/>
      <c r="GPD137" s="743"/>
      <c r="GPE137" s="743"/>
      <c r="GPF137" s="743"/>
      <c r="GPG137" s="743"/>
      <c r="GPH137" s="743"/>
      <c r="GPI137" s="743"/>
      <c r="GPJ137" s="743"/>
      <c r="GPK137" s="743"/>
      <c r="GPL137" s="743"/>
      <c r="GPM137" s="743"/>
      <c r="GPN137" s="743"/>
      <c r="GPO137" s="743"/>
      <c r="GPP137" s="743"/>
      <c r="GPQ137" s="743"/>
      <c r="GPR137" s="743"/>
      <c r="GPS137" s="743"/>
      <c r="GPT137" s="743"/>
      <c r="GPU137" s="743"/>
      <c r="GPV137" s="743"/>
      <c r="GPW137" s="743"/>
      <c r="GPX137" s="743"/>
      <c r="GPY137" s="743"/>
      <c r="GPZ137" s="743"/>
      <c r="GQA137" s="743"/>
      <c r="GQB137" s="743"/>
      <c r="GQC137" s="743"/>
      <c r="GQD137" s="743"/>
      <c r="GQE137" s="743"/>
      <c r="GQF137" s="743"/>
      <c r="GQG137" s="743"/>
      <c r="GQH137" s="743"/>
      <c r="GQI137" s="743"/>
      <c r="GQJ137" s="743"/>
      <c r="GQK137" s="743"/>
      <c r="GQL137" s="743"/>
      <c r="GQM137" s="743"/>
      <c r="GQN137" s="743"/>
      <c r="GQO137" s="743"/>
      <c r="GQP137" s="743"/>
      <c r="GQQ137" s="743"/>
      <c r="GQR137" s="743"/>
      <c r="GQS137" s="743"/>
      <c r="GQT137" s="743"/>
      <c r="GQU137" s="743"/>
      <c r="GQV137" s="743"/>
      <c r="GQW137" s="743"/>
      <c r="GQX137" s="743"/>
      <c r="GQY137" s="743"/>
      <c r="GQZ137" s="743"/>
      <c r="GRA137" s="743"/>
      <c r="GRB137" s="743"/>
      <c r="GRC137" s="743"/>
      <c r="GRD137" s="743"/>
      <c r="GRE137" s="743"/>
      <c r="GRF137" s="743"/>
      <c r="GRG137" s="743"/>
      <c r="GRH137" s="743"/>
      <c r="GRI137" s="743"/>
      <c r="GRJ137" s="743"/>
      <c r="GRK137" s="743"/>
      <c r="GRL137" s="743"/>
      <c r="GRM137" s="743"/>
      <c r="GRN137" s="743"/>
      <c r="GRO137" s="743"/>
      <c r="GRP137" s="743"/>
      <c r="GRQ137" s="743"/>
      <c r="GRR137" s="743"/>
      <c r="GRS137" s="743"/>
      <c r="GRT137" s="743"/>
      <c r="GRU137" s="743"/>
      <c r="GRV137" s="743"/>
      <c r="GRW137" s="743"/>
      <c r="GRX137" s="743"/>
      <c r="GRY137" s="743"/>
      <c r="GRZ137" s="743"/>
      <c r="GSA137" s="743"/>
      <c r="GSB137" s="743"/>
      <c r="GSC137" s="743"/>
      <c r="GSD137" s="743"/>
      <c r="GSE137" s="743"/>
      <c r="GSF137" s="743"/>
      <c r="GSG137" s="743"/>
      <c r="GSH137" s="743"/>
      <c r="GSI137" s="743"/>
      <c r="GSJ137" s="743"/>
      <c r="GSK137" s="743"/>
      <c r="GSL137" s="743"/>
      <c r="GSM137" s="743"/>
      <c r="GSN137" s="743"/>
      <c r="GSO137" s="743"/>
      <c r="GSP137" s="743"/>
      <c r="GSQ137" s="743"/>
      <c r="GSR137" s="743"/>
      <c r="GSS137" s="743"/>
      <c r="GST137" s="743"/>
      <c r="GSU137" s="743"/>
      <c r="GSV137" s="743"/>
      <c r="GSW137" s="743"/>
      <c r="GSX137" s="743"/>
      <c r="GSY137" s="743"/>
      <c r="GSZ137" s="743"/>
      <c r="GTA137" s="743"/>
      <c r="GTB137" s="743"/>
      <c r="GTC137" s="743"/>
      <c r="GTD137" s="743"/>
      <c r="GTE137" s="743"/>
      <c r="GTF137" s="743"/>
      <c r="GTG137" s="743"/>
      <c r="GTH137" s="743"/>
      <c r="GTI137" s="743"/>
      <c r="GTJ137" s="743"/>
      <c r="GTK137" s="743"/>
      <c r="GTL137" s="743"/>
      <c r="GTM137" s="743"/>
      <c r="GTN137" s="743"/>
      <c r="GTO137" s="743"/>
      <c r="GTP137" s="743"/>
      <c r="GTQ137" s="743"/>
      <c r="GTR137" s="743"/>
      <c r="GTS137" s="743"/>
      <c r="GTT137" s="743"/>
      <c r="GTU137" s="743"/>
      <c r="GTV137" s="743"/>
      <c r="GTW137" s="743"/>
      <c r="GTX137" s="743"/>
      <c r="GTY137" s="743"/>
      <c r="GTZ137" s="743"/>
      <c r="GUA137" s="743"/>
      <c r="GUB137" s="743"/>
      <c r="GUC137" s="743"/>
      <c r="GUD137" s="743"/>
      <c r="GUE137" s="743"/>
      <c r="GUF137" s="743"/>
      <c r="GUG137" s="743"/>
      <c r="GUH137" s="743"/>
      <c r="GUI137" s="743"/>
      <c r="GUJ137" s="743"/>
      <c r="GUK137" s="743"/>
      <c r="GUL137" s="743"/>
      <c r="GUM137" s="743"/>
      <c r="GUN137" s="743"/>
      <c r="GUO137" s="743"/>
      <c r="GUP137" s="743"/>
      <c r="GUQ137" s="743"/>
      <c r="GUR137" s="743"/>
      <c r="GUS137" s="743"/>
      <c r="GUT137" s="743"/>
      <c r="GUU137" s="743"/>
      <c r="GUV137" s="743"/>
      <c r="GUW137" s="743"/>
      <c r="GUX137" s="743"/>
      <c r="GUY137" s="743"/>
      <c r="GUZ137" s="743"/>
      <c r="GVA137" s="743"/>
      <c r="GVB137" s="743"/>
      <c r="GVC137" s="743"/>
      <c r="GVD137" s="743"/>
      <c r="GVE137" s="743"/>
      <c r="GVF137" s="743"/>
      <c r="GVG137" s="743"/>
      <c r="GVH137" s="743"/>
      <c r="GVI137" s="743"/>
      <c r="GVJ137" s="743"/>
      <c r="GVK137" s="743"/>
      <c r="GVL137" s="743"/>
      <c r="GVM137" s="743"/>
      <c r="GVN137" s="743"/>
      <c r="GVO137" s="743"/>
      <c r="GVP137" s="743"/>
      <c r="GVQ137" s="743"/>
      <c r="GVR137" s="743"/>
      <c r="GVS137" s="743"/>
      <c r="GVT137" s="743"/>
      <c r="GVU137" s="743"/>
      <c r="GVV137" s="743"/>
      <c r="GVW137" s="743"/>
      <c r="GVX137" s="743"/>
      <c r="GVY137" s="743"/>
      <c r="GVZ137" s="743"/>
      <c r="GWA137" s="743"/>
      <c r="GWB137" s="743"/>
      <c r="GWC137" s="743"/>
      <c r="GWD137" s="743"/>
      <c r="GWE137" s="743"/>
      <c r="GWF137" s="743"/>
      <c r="GWG137" s="743"/>
      <c r="GWH137" s="743"/>
      <c r="GWI137" s="743"/>
      <c r="GWJ137" s="743"/>
      <c r="GWK137" s="743"/>
      <c r="GWL137" s="743"/>
      <c r="GWM137" s="743"/>
      <c r="GWN137" s="743"/>
      <c r="GWO137" s="743"/>
      <c r="GWP137" s="743"/>
      <c r="GWQ137" s="743"/>
      <c r="GWR137" s="743"/>
      <c r="GWS137" s="743"/>
      <c r="GWT137" s="743"/>
      <c r="GWU137" s="743"/>
      <c r="GWV137" s="743"/>
      <c r="GWW137" s="743"/>
      <c r="GWX137" s="743"/>
      <c r="GWY137" s="743"/>
      <c r="GWZ137" s="743"/>
      <c r="GXA137" s="743"/>
      <c r="GXB137" s="743"/>
      <c r="GXC137" s="743"/>
      <c r="GXD137" s="743"/>
      <c r="GXE137" s="743"/>
      <c r="GXF137" s="743"/>
      <c r="GXG137" s="743"/>
      <c r="GXH137" s="743"/>
      <c r="GXI137" s="743"/>
      <c r="GXJ137" s="743"/>
      <c r="GXK137" s="743"/>
      <c r="GXL137" s="743"/>
      <c r="GXM137" s="743"/>
      <c r="GXN137" s="743"/>
      <c r="GXO137" s="743"/>
      <c r="GXP137" s="743"/>
      <c r="GXQ137" s="743"/>
      <c r="GXR137" s="743"/>
      <c r="GXS137" s="743"/>
      <c r="GXT137" s="743"/>
      <c r="GXU137" s="743"/>
      <c r="GXV137" s="743"/>
      <c r="GXW137" s="743"/>
      <c r="GXX137" s="743"/>
      <c r="GXY137" s="743"/>
      <c r="GXZ137" s="743"/>
      <c r="GYA137" s="743"/>
      <c r="GYB137" s="743"/>
      <c r="GYC137" s="743"/>
      <c r="GYD137" s="743"/>
      <c r="GYE137" s="743"/>
      <c r="GYF137" s="743"/>
      <c r="GYG137" s="743"/>
      <c r="GYH137" s="743"/>
      <c r="GYI137" s="743"/>
      <c r="GYJ137" s="743"/>
      <c r="GYK137" s="743"/>
      <c r="GYL137" s="743"/>
      <c r="GYM137" s="743"/>
      <c r="GYN137" s="743"/>
      <c r="GYO137" s="743"/>
      <c r="GYP137" s="743"/>
      <c r="GYQ137" s="743"/>
      <c r="GYR137" s="743"/>
      <c r="GYS137" s="743"/>
      <c r="GYT137" s="743"/>
      <c r="GYU137" s="743"/>
      <c r="GYV137" s="743"/>
      <c r="GYW137" s="743"/>
      <c r="GYX137" s="743"/>
      <c r="GYY137" s="743"/>
      <c r="GYZ137" s="743"/>
      <c r="GZA137" s="743"/>
      <c r="GZB137" s="743"/>
      <c r="GZC137" s="743"/>
      <c r="GZD137" s="743"/>
      <c r="GZE137" s="743"/>
      <c r="GZF137" s="743"/>
      <c r="GZG137" s="743"/>
      <c r="GZH137" s="743"/>
      <c r="GZI137" s="743"/>
      <c r="GZJ137" s="743"/>
      <c r="GZK137" s="743"/>
      <c r="GZL137" s="743"/>
      <c r="GZM137" s="743"/>
      <c r="GZN137" s="743"/>
      <c r="GZO137" s="743"/>
      <c r="GZP137" s="743"/>
      <c r="GZQ137" s="743"/>
      <c r="GZR137" s="743"/>
      <c r="GZS137" s="743"/>
      <c r="GZT137" s="743"/>
      <c r="GZU137" s="743"/>
      <c r="GZV137" s="743"/>
      <c r="GZW137" s="743"/>
      <c r="GZX137" s="743"/>
      <c r="GZY137" s="743"/>
      <c r="GZZ137" s="743"/>
      <c r="HAA137" s="743"/>
      <c r="HAB137" s="743"/>
      <c r="HAC137" s="743"/>
      <c r="HAD137" s="743"/>
      <c r="HAE137" s="743"/>
      <c r="HAF137" s="743"/>
      <c r="HAG137" s="743"/>
      <c r="HAH137" s="743"/>
      <c r="HAI137" s="743"/>
      <c r="HAJ137" s="743"/>
      <c r="HAK137" s="743"/>
      <c r="HAL137" s="743"/>
      <c r="HAM137" s="743"/>
      <c r="HAN137" s="743"/>
      <c r="HAO137" s="743"/>
      <c r="HAP137" s="743"/>
      <c r="HAQ137" s="743"/>
      <c r="HAR137" s="743"/>
      <c r="HAS137" s="743"/>
      <c r="HAT137" s="743"/>
      <c r="HAU137" s="743"/>
      <c r="HAV137" s="743"/>
      <c r="HAW137" s="743"/>
      <c r="HAX137" s="743"/>
      <c r="HAY137" s="743"/>
      <c r="HAZ137" s="743"/>
      <c r="HBA137" s="743"/>
      <c r="HBB137" s="743"/>
      <c r="HBC137" s="743"/>
      <c r="HBD137" s="743"/>
      <c r="HBE137" s="743"/>
      <c r="HBF137" s="743"/>
      <c r="HBG137" s="743"/>
      <c r="HBH137" s="743"/>
      <c r="HBI137" s="743"/>
      <c r="HBJ137" s="743"/>
      <c r="HBK137" s="743"/>
      <c r="HBL137" s="743"/>
      <c r="HBM137" s="743"/>
      <c r="HBN137" s="743"/>
      <c r="HBO137" s="743"/>
      <c r="HBP137" s="743"/>
      <c r="HBQ137" s="743"/>
      <c r="HBR137" s="743"/>
      <c r="HBS137" s="743"/>
      <c r="HBT137" s="743"/>
      <c r="HBU137" s="743"/>
      <c r="HBV137" s="743"/>
      <c r="HBW137" s="743"/>
      <c r="HBX137" s="743"/>
      <c r="HBY137" s="743"/>
      <c r="HBZ137" s="743"/>
      <c r="HCA137" s="743"/>
      <c r="HCB137" s="743"/>
      <c r="HCC137" s="743"/>
      <c r="HCD137" s="743"/>
      <c r="HCE137" s="743"/>
      <c r="HCF137" s="743"/>
      <c r="HCG137" s="743"/>
      <c r="HCH137" s="743"/>
      <c r="HCI137" s="743"/>
      <c r="HCJ137" s="743"/>
      <c r="HCK137" s="743"/>
      <c r="HCL137" s="743"/>
      <c r="HCM137" s="743"/>
      <c r="HCN137" s="743"/>
      <c r="HCO137" s="743"/>
      <c r="HCP137" s="743"/>
      <c r="HCQ137" s="743"/>
      <c r="HCR137" s="743"/>
      <c r="HCS137" s="743"/>
      <c r="HCT137" s="743"/>
      <c r="HCU137" s="743"/>
      <c r="HCV137" s="743"/>
      <c r="HCW137" s="743"/>
      <c r="HCX137" s="743"/>
      <c r="HCY137" s="743"/>
      <c r="HCZ137" s="743"/>
      <c r="HDA137" s="743"/>
      <c r="HDB137" s="743"/>
      <c r="HDC137" s="743"/>
      <c r="HDD137" s="743"/>
      <c r="HDE137" s="743"/>
      <c r="HDF137" s="743"/>
      <c r="HDG137" s="743"/>
      <c r="HDH137" s="743"/>
      <c r="HDI137" s="743"/>
      <c r="HDJ137" s="743"/>
      <c r="HDK137" s="743"/>
      <c r="HDL137" s="743"/>
      <c r="HDM137" s="743"/>
      <c r="HDN137" s="743"/>
      <c r="HDO137" s="743"/>
      <c r="HDP137" s="743"/>
      <c r="HDQ137" s="743"/>
      <c r="HDR137" s="743"/>
      <c r="HDS137" s="743"/>
      <c r="HDT137" s="743"/>
      <c r="HDU137" s="743"/>
      <c r="HDV137" s="743"/>
      <c r="HDW137" s="743"/>
      <c r="HDX137" s="743"/>
      <c r="HDY137" s="743"/>
      <c r="HDZ137" s="743"/>
      <c r="HEA137" s="743"/>
      <c r="HEB137" s="743"/>
      <c r="HEC137" s="743"/>
      <c r="HED137" s="743"/>
      <c r="HEE137" s="743"/>
      <c r="HEF137" s="743"/>
      <c r="HEG137" s="743"/>
      <c r="HEH137" s="743"/>
      <c r="HEI137" s="743"/>
      <c r="HEJ137" s="743"/>
      <c r="HEK137" s="743"/>
      <c r="HEL137" s="743"/>
      <c r="HEM137" s="743"/>
      <c r="HEN137" s="743"/>
      <c r="HEO137" s="743"/>
      <c r="HEP137" s="743"/>
      <c r="HEQ137" s="743"/>
      <c r="HER137" s="743"/>
      <c r="HES137" s="743"/>
      <c r="HET137" s="743"/>
      <c r="HEU137" s="743"/>
      <c r="HEV137" s="743"/>
      <c r="HEW137" s="743"/>
      <c r="HEX137" s="743"/>
      <c r="HEY137" s="743"/>
      <c r="HEZ137" s="743"/>
      <c r="HFA137" s="743"/>
      <c r="HFB137" s="743"/>
      <c r="HFC137" s="743"/>
      <c r="HFD137" s="743"/>
      <c r="HFE137" s="743"/>
      <c r="HFF137" s="743"/>
      <c r="HFG137" s="743"/>
      <c r="HFH137" s="743"/>
      <c r="HFI137" s="743"/>
      <c r="HFJ137" s="743"/>
      <c r="HFK137" s="743"/>
      <c r="HFL137" s="743"/>
      <c r="HFM137" s="743"/>
      <c r="HFN137" s="743"/>
      <c r="HFO137" s="743"/>
      <c r="HFP137" s="743"/>
      <c r="HFQ137" s="743"/>
      <c r="HFR137" s="743"/>
      <c r="HFS137" s="743"/>
      <c r="HFT137" s="743"/>
      <c r="HFU137" s="743"/>
      <c r="HFV137" s="743"/>
      <c r="HFW137" s="743"/>
      <c r="HFX137" s="743"/>
      <c r="HFY137" s="743"/>
      <c r="HFZ137" s="743"/>
      <c r="HGA137" s="743"/>
      <c r="HGB137" s="743"/>
      <c r="HGC137" s="743"/>
      <c r="HGD137" s="743"/>
      <c r="HGE137" s="743"/>
      <c r="HGF137" s="743"/>
      <c r="HGG137" s="743"/>
      <c r="HGH137" s="743"/>
      <c r="HGI137" s="743"/>
      <c r="HGJ137" s="743"/>
      <c r="HGK137" s="743"/>
      <c r="HGL137" s="743"/>
      <c r="HGM137" s="743"/>
      <c r="HGN137" s="743"/>
      <c r="HGO137" s="743"/>
      <c r="HGP137" s="743"/>
      <c r="HGQ137" s="743"/>
      <c r="HGR137" s="743"/>
      <c r="HGS137" s="743"/>
      <c r="HGT137" s="743"/>
      <c r="HGU137" s="743"/>
      <c r="HGV137" s="743"/>
      <c r="HGW137" s="743"/>
      <c r="HGX137" s="743"/>
      <c r="HGY137" s="743"/>
      <c r="HGZ137" s="743"/>
      <c r="HHA137" s="743"/>
      <c r="HHB137" s="743"/>
      <c r="HHC137" s="743"/>
      <c r="HHD137" s="743"/>
      <c r="HHE137" s="743"/>
      <c r="HHF137" s="743"/>
      <c r="HHG137" s="743"/>
      <c r="HHH137" s="743"/>
      <c r="HHI137" s="743"/>
      <c r="HHJ137" s="743"/>
      <c r="HHK137" s="743"/>
      <c r="HHL137" s="743"/>
      <c r="HHM137" s="743"/>
      <c r="HHN137" s="743"/>
      <c r="HHO137" s="743"/>
      <c r="HHP137" s="743"/>
      <c r="HHQ137" s="743"/>
      <c r="HHR137" s="743"/>
      <c r="HHS137" s="743"/>
      <c r="HHT137" s="743"/>
      <c r="HHU137" s="743"/>
      <c r="HHV137" s="743"/>
      <c r="HHW137" s="743"/>
      <c r="HHX137" s="743"/>
      <c r="HHY137" s="743"/>
      <c r="HHZ137" s="743"/>
      <c r="HIA137" s="743"/>
      <c r="HIB137" s="743"/>
      <c r="HIC137" s="743"/>
      <c r="HID137" s="743"/>
      <c r="HIE137" s="743"/>
      <c r="HIF137" s="743"/>
      <c r="HIG137" s="743"/>
      <c r="HIH137" s="743"/>
      <c r="HII137" s="743"/>
      <c r="HIJ137" s="743"/>
      <c r="HIK137" s="743"/>
      <c r="HIL137" s="743"/>
      <c r="HIM137" s="743"/>
      <c r="HIN137" s="743"/>
      <c r="HIO137" s="743"/>
      <c r="HIP137" s="743"/>
      <c r="HIQ137" s="743"/>
      <c r="HIR137" s="743"/>
      <c r="HIS137" s="743"/>
      <c r="HIT137" s="743"/>
      <c r="HIU137" s="743"/>
      <c r="HIV137" s="743"/>
      <c r="HIW137" s="743"/>
      <c r="HIX137" s="743"/>
      <c r="HIY137" s="743"/>
      <c r="HIZ137" s="743"/>
      <c r="HJA137" s="743"/>
      <c r="HJB137" s="743"/>
      <c r="HJC137" s="743"/>
      <c r="HJD137" s="743"/>
      <c r="HJE137" s="743"/>
      <c r="HJF137" s="743"/>
      <c r="HJG137" s="743"/>
      <c r="HJH137" s="743"/>
      <c r="HJI137" s="743"/>
      <c r="HJJ137" s="743"/>
      <c r="HJK137" s="743"/>
      <c r="HJL137" s="743"/>
      <c r="HJM137" s="743"/>
      <c r="HJN137" s="743"/>
      <c r="HJO137" s="743"/>
      <c r="HJP137" s="743"/>
      <c r="HJQ137" s="743"/>
      <c r="HJR137" s="743"/>
      <c r="HJS137" s="743"/>
      <c r="HJT137" s="743"/>
      <c r="HJU137" s="743"/>
      <c r="HJV137" s="743"/>
      <c r="HJW137" s="743"/>
      <c r="HJX137" s="743"/>
      <c r="HJY137" s="743"/>
      <c r="HJZ137" s="743"/>
      <c r="HKA137" s="743"/>
      <c r="HKB137" s="743"/>
      <c r="HKC137" s="743"/>
      <c r="HKD137" s="743"/>
      <c r="HKE137" s="743"/>
      <c r="HKF137" s="743"/>
      <c r="HKG137" s="743"/>
      <c r="HKH137" s="743"/>
      <c r="HKI137" s="743"/>
      <c r="HKJ137" s="743"/>
      <c r="HKK137" s="743"/>
      <c r="HKL137" s="743"/>
      <c r="HKM137" s="743"/>
      <c r="HKN137" s="743"/>
      <c r="HKO137" s="743"/>
      <c r="HKP137" s="743"/>
      <c r="HKQ137" s="743"/>
      <c r="HKR137" s="743"/>
      <c r="HKS137" s="743"/>
      <c r="HKT137" s="743"/>
      <c r="HKU137" s="743"/>
      <c r="HKV137" s="743"/>
      <c r="HKW137" s="743"/>
      <c r="HKX137" s="743"/>
      <c r="HKY137" s="743"/>
      <c r="HKZ137" s="743"/>
      <c r="HLA137" s="743"/>
      <c r="HLB137" s="743"/>
      <c r="HLC137" s="743"/>
      <c r="HLD137" s="743"/>
      <c r="HLE137" s="743"/>
      <c r="HLF137" s="743"/>
      <c r="HLG137" s="743"/>
      <c r="HLH137" s="743"/>
      <c r="HLI137" s="743"/>
      <c r="HLJ137" s="743"/>
      <c r="HLK137" s="743"/>
      <c r="HLL137" s="743"/>
      <c r="HLM137" s="743"/>
      <c r="HLN137" s="743"/>
      <c r="HLO137" s="743"/>
      <c r="HLP137" s="743"/>
      <c r="HLQ137" s="743"/>
      <c r="HLR137" s="743"/>
      <c r="HLS137" s="743"/>
      <c r="HLT137" s="743"/>
      <c r="HLU137" s="743"/>
      <c r="HLV137" s="743"/>
      <c r="HLW137" s="743"/>
      <c r="HLX137" s="743"/>
      <c r="HLY137" s="743"/>
      <c r="HLZ137" s="743"/>
      <c r="HMA137" s="743"/>
      <c r="HMB137" s="743"/>
      <c r="HMC137" s="743"/>
      <c r="HMD137" s="743"/>
      <c r="HME137" s="743"/>
      <c r="HMF137" s="743"/>
      <c r="HMG137" s="743"/>
      <c r="HMH137" s="743"/>
      <c r="HMI137" s="743"/>
      <c r="HMJ137" s="743"/>
      <c r="HMK137" s="743"/>
      <c r="HML137" s="743"/>
      <c r="HMM137" s="743"/>
      <c r="HMN137" s="743"/>
      <c r="HMO137" s="743"/>
      <c r="HMP137" s="743"/>
      <c r="HMQ137" s="743"/>
      <c r="HMR137" s="743"/>
      <c r="HMS137" s="743"/>
      <c r="HMT137" s="743"/>
      <c r="HMU137" s="743"/>
      <c r="HMV137" s="743"/>
      <c r="HMW137" s="743"/>
      <c r="HMX137" s="743"/>
      <c r="HMY137" s="743"/>
      <c r="HMZ137" s="743"/>
      <c r="HNA137" s="743"/>
      <c r="HNB137" s="743"/>
      <c r="HNC137" s="743"/>
      <c r="HND137" s="743"/>
      <c r="HNE137" s="743"/>
      <c r="HNF137" s="743"/>
      <c r="HNG137" s="743"/>
      <c r="HNH137" s="743"/>
      <c r="HNI137" s="743"/>
      <c r="HNJ137" s="743"/>
      <c r="HNK137" s="743"/>
      <c r="HNL137" s="743"/>
      <c r="HNM137" s="743"/>
      <c r="HNN137" s="743"/>
      <c r="HNO137" s="743"/>
      <c r="HNP137" s="743"/>
      <c r="HNQ137" s="743"/>
      <c r="HNR137" s="743"/>
      <c r="HNS137" s="743"/>
      <c r="HNT137" s="743"/>
      <c r="HNU137" s="743"/>
      <c r="HNV137" s="743"/>
      <c r="HNW137" s="743"/>
      <c r="HNX137" s="743"/>
      <c r="HNY137" s="743"/>
      <c r="HNZ137" s="743"/>
      <c r="HOA137" s="743"/>
      <c r="HOB137" s="743"/>
      <c r="HOC137" s="743"/>
      <c r="HOD137" s="743"/>
      <c r="HOE137" s="743"/>
      <c r="HOF137" s="743"/>
      <c r="HOG137" s="743"/>
      <c r="HOH137" s="743"/>
      <c r="HOI137" s="743"/>
      <c r="HOJ137" s="743"/>
      <c r="HOK137" s="743"/>
      <c r="HOL137" s="743"/>
      <c r="HOM137" s="743"/>
      <c r="HON137" s="743"/>
      <c r="HOO137" s="743"/>
      <c r="HOP137" s="743"/>
      <c r="HOQ137" s="743"/>
      <c r="HOR137" s="743"/>
      <c r="HOS137" s="743"/>
      <c r="HOT137" s="743"/>
      <c r="HOU137" s="743"/>
      <c r="HOV137" s="743"/>
      <c r="HOW137" s="743"/>
      <c r="HOX137" s="743"/>
      <c r="HOY137" s="743"/>
      <c r="HOZ137" s="743"/>
      <c r="HPA137" s="743"/>
      <c r="HPB137" s="743"/>
      <c r="HPC137" s="743"/>
      <c r="HPD137" s="743"/>
      <c r="HPE137" s="743"/>
      <c r="HPF137" s="743"/>
      <c r="HPG137" s="743"/>
      <c r="HPH137" s="743"/>
      <c r="HPI137" s="743"/>
      <c r="HPJ137" s="743"/>
      <c r="HPK137" s="743"/>
      <c r="HPL137" s="743"/>
      <c r="HPM137" s="743"/>
      <c r="HPN137" s="743"/>
      <c r="HPO137" s="743"/>
      <c r="HPP137" s="743"/>
      <c r="HPQ137" s="743"/>
      <c r="HPR137" s="743"/>
      <c r="HPS137" s="743"/>
      <c r="HPT137" s="743"/>
      <c r="HPU137" s="743"/>
      <c r="HPV137" s="743"/>
      <c r="HPW137" s="743"/>
      <c r="HPX137" s="743"/>
      <c r="HPY137" s="743"/>
      <c r="HPZ137" s="743"/>
      <c r="HQA137" s="743"/>
      <c r="HQB137" s="743"/>
      <c r="HQC137" s="743"/>
      <c r="HQD137" s="743"/>
      <c r="HQE137" s="743"/>
      <c r="HQF137" s="743"/>
      <c r="HQG137" s="743"/>
      <c r="HQH137" s="743"/>
      <c r="HQI137" s="743"/>
      <c r="HQJ137" s="743"/>
      <c r="HQK137" s="743"/>
      <c r="HQL137" s="743"/>
      <c r="HQM137" s="743"/>
      <c r="HQN137" s="743"/>
      <c r="HQO137" s="743"/>
      <c r="HQP137" s="743"/>
      <c r="HQQ137" s="743"/>
      <c r="HQR137" s="743"/>
      <c r="HQS137" s="743"/>
      <c r="HQT137" s="743"/>
      <c r="HQU137" s="743"/>
      <c r="HQV137" s="743"/>
      <c r="HQW137" s="743"/>
      <c r="HQX137" s="743"/>
      <c r="HQY137" s="743"/>
      <c r="HQZ137" s="743"/>
      <c r="HRA137" s="743"/>
      <c r="HRB137" s="743"/>
      <c r="HRC137" s="743"/>
      <c r="HRD137" s="743"/>
      <c r="HRE137" s="743"/>
      <c r="HRF137" s="743"/>
      <c r="HRG137" s="743"/>
      <c r="HRH137" s="743"/>
      <c r="HRI137" s="743"/>
      <c r="HRJ137" s="743"/>
      <c r="HRK137" s="743"/>
      <c r="HRL137" s="743"/>
      <c r="HRM137" s="743"/>
      <c r="HRN137" s="743"/>
      <c r="HRO137" s="743"/>
      <c r="HRP137" s="743"/>
      <c r="HRQ137" s="743"/>
      <c r="HRR137" s="743"/>
      <c r="HRS137" s="743"/>
      <c r="HRT137" s="743"/>
      <c r="HRU137" s="743"/>
      <c r="HRV137" s="743"/>
      <c r="HRW137" s="743"/>
      <c r="HRX137" s="743"/>
      <c r="HRY137" s="743"/>
      <c r="HRZ137" s="743"/>
      <c r="HSA137" s="743"/>
      <c r="HSB137" s="743"/>
      <c r="HSC137" s="743"/>
      <c r="HSD137" s="743"/>
      <c r="HSE137" s="743"/>
      <c r="HSF137" s="743"/>
      <c r="HSG137" s="743"/>
      <c r="HSH137" s="743"/>
      <c r="HSI137" s="743"/>
      <c r="HSJ137" s="743"/>
      <c r="HSK137" s="743"/>
      <c r="HSL137" s="743"/>
      <c r="HSM137" s="743"/>
      <c r="HSN137" s="743"/>
      <c r="HSO137" s="743"/>
      <c r="HSP137" s="743"/>
      <c r="HSQ137" s="743"/>
      <c r="HSR137" s="743"/>
      <c r="HSS137" s="743"/>
      <c r="HST137" s="743"/>
      <c r="HSU137" s="743"/>
      <c r="HSV137" s="743"/>
      <c r="HSW137" s="743"/>
      <c r="HSX137" s="743"/>
      <c r="HSY137" s="743"/>
      <c r="HSZ137" s="743"/>
      <c r="HTA137" s="743"/>
      <c r="HTB137" s="743"/>
      <c r="HTC137" s="743"/>
      <c r="HTD137" s="743"/>
      <c r="HTE137" s="743"/>
      <c r="HTF137" s="743"/>
      <c r="HTG137" s="743"/>
      <c r="HTH137" s="743"/>
      <c r="HTI137" s="743"/>
      <c r="HTJ137" s="743"/>
      <c r="HTK137" s="743"/>
      <c r="HTL137" s="743"/>
      <c r="HTM137" s="743"/>
      <c r="HTN137" s="743"/>
      <c r="HTO137" s="743"/>
      <c r="HTP137" s="743"/>
      <c r="HTQ137" s="743"/>
      <c r="HTR137" s="743"/>
      <c r="HTS137" s="743"/>
      <c r="HTT137" s="743"/>
      <c r="HTU137" s="743"/>
      <c r="HTV137" s="743"/>
      <c r="HTW137" s="743"/>
      <c r="HTX137" s="743"/>
      <c r="HTY137" s="743"/>
      <c r="HTZ137" s="743"/>
      <c r="HUA137" s="743"/>
      <c r="HUB137" s="743"/>
      <c r="HUC137" s="743"/>
      <c r="HUD137" s="743"/>
      <c r="HUE137" s="743"/>
      <c r="HUF137" s="743"/>
      <c r="HUG137" s="743"/>
      <c r="HUH137" s="743"/>
      <c r="HUI137" s="743"/>
      <c r="HUJ137" s="743"/>
      <c r="HUK137" s="743"/>
      <c r="HUL137" s="743"/>
      <c r="HUM137" s="743"/>
      <c r="HUN137" s="743"/>
      <c r="HUO137" s="743"/>
      <c r="HUP137" s="743"/>
      <c r="HUQ137" s="743"/>
      <c r="HUR137" s="743"/>
      <c r="HUS137" s="743"/>
      <c r="HUT137" s="743"/>
      <c r="HUU137" s="743"/>
      <c r="HUV137" s="743"/>
      <c r="HUW137" s="743"/>
      <c r="HUX137" s="743"/>
      <c r="HUY137" s="743"/>
      <c r="HUZ137" s="743"/>
      <c r="HVA137" s="743"/>
      <c r="HVB137" s="743"/>
      <c r="HVC137" s="743"/>
      <c r="HVD137" s="743"/>
      <c r="HVE137" s="743"/>
      <c r="HVF137" s="743"/>
      <c r="HVG137" s="743"/>
      <c r="HVH137" s="743"/>
      <c r="HVI137" s="743"/>
      <c r="HVJ137" s="743"/>
      <c r="HVK137" s="743"/>
      <c r="HVL137" s="743"/>
      <c r="HVM137" s="743"/>
      <c r="HVN137" s="743"/>
      <c r="HVO137" s="743"/>
      <c r="HVP137" s="743"/>
      <c r="HVQ137" s="743"/>
      <c r="HVR137" s="743"/>
      <c r="HVS137" s="743"/>
      <c r="HVT137" s="743"/>
      <c r="HVU137" s="743"/>
      <c r="HVV137" s="743"/>
      <c r="HVW137" s="743"/>
      <c r="HVX137" s="743"/>
      <c r="HVY137" s="743"/>
      <c r="HVZ137" s="743"/>
      <c r="HWA137" s="743"/>
      <c r="HWB137" s="743"/>
      <c r="HWC137" s="743"/>
      <c r="HWD137" s="743"/>
      <c r="HWE137" s="743"/>
      <c r="HWF137" s="743"/>
      <c r="HWG137" s="743"/>
      <c r="HWH137" s="743"/>
      <c r="HWI137" s="743"/>
      <c r="HWJ137" s="743"/>
      <c r="HWK137" s="743"/>
      <c r="HWL137" s="743"/>
      <c r="HWM137" s="743"/>
      <c r="HWN137" s="743"/>
      <c r="HWO137" s="743"/>
      <c r="HWP137" s="743"/>
      <c r="HWQ137" s="743"/>
      <c r="HWR137" s="743"/>
      <c r="HWS137" s="743"/>
      <c r="HWT137" s="743"/>
      <c r="HWU137" s="743"/>
      <c r="HWV137" s="743"/>
      <c r="HWW137" s="743"/>
      <c r="HWX137" s="743"/>
      <c r="HWY137" s="743"/>
      <c r="HWZ137" s="743"/>
      <c r="HXA137" s="743"/>
      <c r="HXB137" s="743"/>
      <c r="HXC137" s="743"/>
      <c r="HXD137" s="743"/>
      <c r="HXE137" s="743"/>
      <c r="HXF137" s="743"/>
      <c r="HXG137" s="743"/>
      <c r="HXH137" s="743"/>
      <c r="HXI137" s="743"/>
      <c r="HXJ137" s="743"/>
      <c r="HXK137" s="743"/>
      <c r="HXL137" s="743"/>
      <c r="HXM137" s="743"/>
      <c r="HXN137" s="743"/>
      <c r="HXO137" s="743"/>
      <c r="HXP137" s="743"/>
      <c r="HXQ137" s="743"/>
      <c r="HXR137" s="743"/>
      <c r="HXS137" s="743"/>
      <c r="HXT137" s="743"/>
      <c r="HXU137" s="743"/>
      <c r="HXV137" s="743"/>
      <c r="HXW137" s="743"/>
      <c r="HXX137" s="743"/>
      <c r="HXY137" s="743"/>
      <c r="HXZ137" s="743"/>
      <c r="HYA137" s="743"/>
      <c r="HYB137" s="743"/>
      <c r="HYC137" s="743"/>
      <c r="HYD137" s="743"/>
      <c r="HYE137" s="743"/>
      <c r="HYF137" s="743"/>
      <c r="HYG137" s="743"/>
      <c r="HYH137" s="743"/>
      <c r="HYI137" s="743"/>
      <c r="HYJ137" s="743"/>
      <c r="HYK137" s="743"/>
      <c r="HYL137" s="743"/>
      <c r="HYM137" s="743"/>
      <c r="HYN137" s="743"/>
      <c r="HYO137" s="743"/>
      <c r="HYP137" s="743"/>
      <c r="HYQ137" s="743"/>
      <c r="HYR137" s="743"/>
      <c r="HYS137" s="743"/>
      <c r="HYT137" s="743"/>
      <c r="HYU137" s="743"/>
      <c r="HYV137" s="743"/>
      <c r="HYW137" s="743"/>
      <c r="HYX137" s="743"/>
      <c r="HYY137" s="743"/>
      <c r="HYZ137" s="743"/>
      <c r="HZA137" s="743"/>
      <c r="HZB137" s="743"/>
      <c r="HZC137" s="743"/>
      <c r="HZD137" s="743"/>
      <c r="HZE137" s="743"/>
      <c r="HZF137" s="743"/>
      <c r="HZG137" s="743"/>
      <c r="HZH137" s="743"/>
      <c r="HZI137" s="743"/>
      <c r="HZJ137" s="743"/>
      <c r="HZK137" s="743"/>
      <c r="HZL137" s="743"/>
      <c r="HZM137" s="743"/>
      <c r="HZN137" s="743"/>
      <c r="HZO137" s="743"/>
      <c r="HZP137" s="743"/>
      <c r="HZQ137" s="743"/>
      <c r="HZR137" s="743"/>
      <c r="HZS137" s="743"/>
      <c r="HZT137" s="743"/>
      <c r="HZU137" s="743"/>
      <c r="HZV137" s="743"/>
      <c r="HZW137" s="743"/>
      <c r="HZX137" s="743"/>
      <c r="HZY137" s="743"/>
      <c r="HZZ137" s="743"/>
      <c r="IAA137" s="743"/>
      <c r="IAB137" s="743"/>
      <c r="IAC137" s="743"/>
      <c r="IAD137" s="743"/>
      <c r="IAE137" s="743"/>
      <c r="IAF137" s="743"/>
      <c r="IAG137" s="743"/>
      <c r="IAH137" s="743"/>
      <c r="IAI137" s="743"/>
      <c r="IAJ137" s="743"/>
      <c r="IAK137" s="743"/>
      <c r="IAL137" s="743"/>
      <c r="IAM137" s="743"/>
      <c r="IAN137" s="743"/>
      <c r="IAO137" s="743"/>
      <c r="IAP137" s="743"/>
      <c r="IAQ137" s="743"/>
      <c r="IAR137" s="743"/>
      <c r="IAS137" s="743"/>
      <c r="IAT137" s="743"/>
      <c r="IAU137" s="743"/>
      <c r="IAV137" s="743"/>
      <c r="IAW137" s="743"/>
      <c r="IAX137" s="743"/>
      <c r="IAY137" s="743"/>
      <c r="IAZ137" s="743"/>
      <c r="IBA137" s="743"/>
      <c r="IBB137" s="743"/>
      <c r="IBC137" s="743"/>
      <c r="IBD137" s="743"/>
      <c r="IBE137" s="743"/>
      <c r="IBF137" s="743"/>
      <c r="IBG137" s="743"/>
      <c r="IBH137" s="743"/>
      <c r="IBI137" s="743"/>
      <c r="IBJ137" s="743"/>
      <c r="IBK137" s="743"/>
      <c r="IBL137" s="743"/>
      <c r="IBM137" s="743"/>
      <c r="IBN137" s="743"/>
      <c r="IBO137" s="743"/>
      <c r="IBP137" s="743"/>
      <c r="IBQ137" s="743"/>
      <c r="IBR137" s="743"/>
      <c r="IBS137" s="743"/>
      <c r="IBT137" s="743"/>
      <c r="IBU137" s="743"/>
      <c r="IBV137" s="743"/>
      <c r="IBW137" s="743"/>
      <c r="IBX137" s="743"/>
      <c r="IBY137" s="743"/>
      <c r="IBZ137" s="743"/>
      <c r="ICA137" s="743"/>
      <c r="ICB137" s="743"/>
      <c r="ICC137" s="743"/>
      <c r="ICD137" s="743"/>
      <c r="ICE137" s="743"/>
      <c r="ICF137" s="743"/>
      <c r="ICG137" s="743"/>
      <c r="ICH137" s="743"/>
      <c r="ICI137" s="743"/>
      <c r="ICJ137" s="743"/>
      <c r="ICK137" s="743"/>
      <c r="ICL137" s="743"/>
      <c r="ICM137" s="743"/>
      <c r="ICN137" s="743"/>
      <c r="ICO137" s="743"/>
      <c r="ICP137" s="743"/>
      <c r="ICQ137" s="743"/>
      <c r="ICR137" s="743"/>
      <c r="ICS137" s="743"/>
      <c r="ICT137" s="743"/>
      <c r="ICU137" s="743"/>
      <c r="ICV137" s="743"/>
      <c r="ICW137" s="743"/>
      <c r="ICX137" s="743"/>
      <c r="ICY137" s="743"/>
      <c r="ICZ137" s="743"/>
      <c r="IDA137" s="743"/>
      <c r="IDB137" s="743"/>
      <c r="IDC137" s="743"/>
      <c r="IDD137" s="743"/>
      <c r="IDE137" s="743"/>
      <c r="IDF137" s="743"/>
      <c r="IDG137" s="743"/>
      <c r="IDH137" s="743"/>
      <c r="IDI137" s="743"/>
      <c r="IDJ137" s="743"/>
      <c r="IDK137" s="743"/>
      <c r="IDL137" s="743"/>
      <c r="IDM137" s="743"/>
      <c r="IDN137" s="743"/>
      <c r="IDO137" s="743"/>
      <c r="IDP137" s="743"/>
      <c r="IDQ137" s="743"/>
      <c r="IDR137" s="743"/>
      <c r="IDS137" s="743"/>
      <c r="IDT137" s="743"/>
      <c r="IDU137" s="743"/>
      <c r="IDV137" s="743"/>
      <c r="IDW137" s="743"/>
      <c r="IDX137" s="743"/>
      <c r="IDY137" s="743"/>
      <c r="IDZ137" s="743"/>
      <c r="IEA137" s="743"/>
      <c r="IEB137" s="743"/>
      <c r="IEC137" s="743"/>
      <c r="IED137" s="743"/>
      <c r="IEE137" s="743"/>
      <c r="IEF137" s="743"/>
      <c r="IEG137" s="743"/>
      <c r="IEH137" s="743"/>
      <c r="IEI137" s="743"/>
      <c r="IEJ137" s="743"/>
      <c r="IEK137" s="743"/>
      <c r="IEL137" s="743"/>
      <c r="IEM137" s="743"/>
      <c r="IEN137" s="743"/>
      <c r="IEO137" s="743"/>
      <c r="IEP137" s="743"/>
      <c r="IEQ137" s="743"/>
      <c r="IER137" s="743"/>
      <c r="IES137" s="743"/>
      <c r="IET137" s="743"/>
      <c r="IEU137" s="743"/>
      <c r="IEV137" s="743"/>
      <c r="IEW137" s="743"/>
      <c r="IEX137" s="743"/>
      <c r="IEY137" s="743"/>
      <c r="IEZ137" s="743"/>
      <c r="IFA137" s="743"/>
      <c r="IFB137" s="743"/>
      <c r="IFC137" s="743"/>
      <c r="IFD137" s="743"/>
      <c r="IFE137" s="743"/>
      <c r="IFF137" s="743"/>
      <c r="IFG137" s="743"/>
      <c r="IFH137" s="743"/>
      <c r="IFI137" s="743"/>
      <c r="IFJ137" s="743"/>
      <c r="IFK137" s="743"/>
      <c r="IFL137" s="743"/>
      <c r="IFM137" s="743"/>
      <c r="IFN137" s="743"/>
      <c r="IFO137" s="743"/>
      <c r="IFP137" s="743"/>
      <c r="IFQ137" s="743"/>
      <c r="IFR137" s="743"/>
      <c r="IFS137" s="743"/>
      <c r="IFT137" s="743"/>
      <c r="IFU137" s="743"/>
      <c r="IFV137" s="743"/>
      <c r="IFW137" s="743"/>
      <c r="IFX137" s="743"/>
      <c r="IFY137" s="743"/>
      <c r="IFZ137" s="743"/>
      <c r="IGA137" s="743"/>
      <c r="IGB137" s="743"/>
      <c r="IGC137" s="743"/>
      <c r="IGD137" s="743"/>
      <c r="IGE137" s="743"/>
      <c r="IGF137" s="743"/>
      <c r="IGG137" s="743"/>
      <c r="IGH137" s="743"/>
      <c r="IGI137" s="743"/>
      <c r="IGJ137" s="743"/>
      <c r="IGK137" s="743"/>
      <c r="IGL137" s="743"/>
      <c r="IGM137" s="743"/>
      <c r="IGN137" s="743"/>
      <c r="IGO137" s="743"/>
      <c r="IGP137" s="743"/>
      <c r="IGQ137" s="743"/>
      <c r="IGR137" s="743"/>
      <c r="IGS137" s="743"/>
      <c r="IGT137" s="743"/>
      <c r="IGU137" s="743"/>
      <c r="IGV137" s="743"/>
      <c r="IGW137" s="743"/>
      <c r="IGX137" s="743"/>
      <c r="IGY137" s="743"/>
      <c r="IGZ137" s="743"/>
      <c r="IHA137" s="743"/>
      <c r="IHB137" s="743"/>
      <c r="IHC137" s="743"/>
      <c r="IHD137" s="743"/>
      <c r="IHE137" s="743"/>
      <c r="IHF137" s="743"/>
      <c r="IHG137" s="743"/>
      <c r="IHH137" s="743"/>
      <c r="IHI137" s="743"/>
      <c r="IHJ137" s="743"/>
      <c r="IHK137" s="743"/>
      <c r="IHL137" s="743"/>
      <c r="IHM137" s="743"/>
      <c r="IHN137" s="743"/>
      <c r="IHO137" s="743"/>
      <c r="IHP137" s="743"/>
      <c r="IHQ137" s="743"/>
      <c r="IHR137" s="743"/>
      <c r="IHS137" s="743"/>
      <c r="IHT137" s="743"/>
      <c r="IHU137" s="743"/>
      <c r="IHV137" s="743"/>
      <c r="IHW137" s="743"/>
      <c r="IHX137" s="743"/>
      <c r="IHY137" s="743"/>
      <c r="IHZ137" s="743"/>
      <c r="IIA137" s="743"/>
      <c r="IIB137" s="743"/>
      <c r="IIC137" s="743"/>
      <c r="IID137" s="743"/>
      <c r="IIE137" s="743"/>
      <c r="IIF137" s="743"/>
      <c r="IIG137" s="743"/>
      <c r="IIH137" s="743"/>
      <c r="III137" s="743"/>
      <c r="IIJ137" s="743"/>
      <c r="IIK137" s="743"/>
      <c r="IIL137" s="743"/>
      <c r="IIM137" s="743"/>
      <c r="IIN137" s="743"/>
      <c r="IIO137" s="743"/>
      <c r="IIP137" s="743"/>
      <c r="IIQ137" s="743"/>
      <c r="IIR137" s="743"/>
      <c r="IIS137" s="743"/>
      <c r="IIT137" s="743"/>
      <c r="IIU137" s="743"/>
      <c r="IIV137" s="743"/>
      <c r="IIW137" s="743"/>
      <c r="IIX137" s="743"/>
      <c r="IIY137" s="743"/>
      <c r="IIZ137" s="743"/>
      <c r="IJA137" s="743"/>
      <c r="IJB137" s="743"/>
      <c r="IJC137" s="743"/>
      <c r="IJD137" s="743"/>
      <c r="IJE137" s="743"/>
      <c r="IJF137" s="743"/>
      <c r="IJG137" s="743"/>
      <c r="IJH137" s="743"/>
      <c r="IJI137" s="743"/>
      <c r="IJJ137" s="743"/>
      <c r="IJK137" s="743"/>
      <c r="IJL137" s="743"/>
      <c r="IJM137" s="743"/>
      <c r="IJN137" s="743"/>
      <c r="IJO137" s="743"/>
      <c r="IJP137" s="743"/>
      <c r="IJQ137" s="743"/>
      <c r="IJR137" s="743"/>
      <c r="IJS137" s="743"/>
      <c r="IJT137" s="743"/>
      <c r="IJU137" s="743"/>
      <c r="IJV137" s="743"/>
      <c r="IJW137" s="743"/>
      <c r="IJX137" s="743"/>
      <c r="IJY137" s="743"/>
      <c r="IJZ137" s="743"/>
      <c r="IKA137" s="743"/>
      <c r="IKB137" s="743"/>
      <c r="IKC137" s="743"/>
      <c r="IKD137" s="743"/>
      <c r="IKE137" s="743"/>
      <c r="IKF137" s="743"/>
      <c r="IKG137" s="743"/>
      <c r="IKH137" s="743"/>
      <c r="IKI137" s="743"/>
      <c r="IKJ137" s="743"/>
      <c r="IKK137" s="743"/>
      <c r="IKL137" s="743"/>
      <c r="IKM137" s="743"/>
      <c r="IKN137" s="743"/>
      <c r="IKO137" s="743"/>
      <c r="IKP137" s="743"/>
      <c r="IKQ137" s="743"/>
      <c r="IKR137" s="743"/>
      <c r="IKS137" s="743"/>
      <c r="IKT137" s="743"/>
      <c r="IKU137" s="743"/>
      <c r="IKV137" s="743"/>
      <c r="IKW137" s="743"/>
      <c r="IKX137" s="743"/>
      <c r="IKY137" s="743"/>
      <c r="IKZ137" s="743"/>
      <c r="ILA137" s="743"/>
      <c r="ILB137" s="743"/>
      <c r="ILC137" s="743"/>
      <c r="ILD137" s="743"/>
      <c r="ILE137" s="743"/>
      <c r="ILF137" s="743"/>
      <c r="ILG137" s="743"/>
      <c r="ILH137" s="743"/>
      <c r="ILI137" s="743"/>
      <c r="ILJ137" s="743"/>
      <c r="ILK137" s="743"/>
      <c r="ILL137" s="743"/>
      <c r="ILM137" s="743"/>
      <c r="ILN137" s="743"/>
      <c r="ILO137" s="743"/>
      <c r="ILP137" s="743"/>
      <c r="ILQ137" s="743"/>
      <c r="ILR137" s="743"/>
      <c r="ILS137" s="743"/>
      <c r="ILT137" s="743"/>
      <c r="ILU137" s="743"/>
      <c r="ILV137" s="743"/>
      <c r="ILW137" s="743"/>
      <c r="ILX137" s="743"/>
      <c r="ILY137" s="743"/>
      <c r="ILZ137" s="743"/>
      <c r="IMA137" s="743"/>
      <c r="IMB137" s="743"/>
      <c r="IMC137" s="743"/>
      <c r="IMD137" s="743"/>
      <c r="IME137" s="743"/>
      <c r="IMF137" s="743"/>
      <c r="IMG137" s="743"/>
      <c r="IMH137" s="743"/>
      <c r="IMI137" s="743"/>
      <c r="IMJ137" s="743"/>
      <c r="IMK137" s="743"/>
      <c r="IML137" s="743"/>
      <c r="IMM137" s="743"/>
      <c r="IMN137" s="743"/>
      <c r="IMO137" s="743"/>
      <c r="IMP137" s="743"/>
      <c r="IMQ137" s="743"/>
      <c r="IMR137" s="743"/>
      <c r="IMS137" s="743"/>
      <c r="IMT137" s="743"/>
      <c r="IMU137" s="743"/>
      <c r="IMV137" s="743"/>
      <c r="IMW137" s="743"/>
      <c r="IMX137" s="743"/>
      <c r="IMY137" s="743"/>
      <c r="IMZ137" s="743"/>
      <c r="INA137" s="743"/>
      <c r="INB137" s="743"/>
      <c r="INC137" s="743"/>
      <c r="IND137" s="743"/>
      <c r="INE137" s="743"/>
      <c r="INF137" s="743"/>
      <c r="ING137" s="743"/>
      <c r="INH137" s="743"/>
      <c r="INI137" s="743"/>
      <c r="INJ137" s="743"/>
      <c r="INK137" s="743"/>
      <c r="INL137" s="743"/>
      <c r="INM137" s="743"/>
      <c r="INN137" s="743"/>
      <c r="INO137" s="743"/>
      <c r="INP137" s="743"/>
      <c r="INQ137" s="743"/>
      <c r="INR137" s="743"/>
      <c r="INS137" s="743"/>
      <c r="INT137" s="743"/>
      <c r="INU137" s="743"/>
      <c r="INV137" s="743"/>
      <c r="INW137" s="743"/>
      <c r="INX137" s="743"/>
      <c r="INY137" s="743"/>
      <c r="INZ137" s="743"/>
      <c r="IOA137" s="743"/>
      <c r="IOB137" s="743"/>
      <c r="IOC137" s="743"/>
      <c r="IOD137" s="743"/>
      <c r="IOE137" s="743"/>
      <c r="IOF137" s="743"/>
      <c r="IOG137" s="743"/>
      <c r="IOH137" s="743"/>
      <c r="IOI137" s="743"/>
      <c r="IOJ137" s="743"/>
      <c r="IOK137" s="743"/>
      <c r="IOL137" s="743"/>
      <c r="IOM137" s="743"/>
      <c r="ION137" s="743"/>
      <c r="IOO137" s="743"/>
      <c r="IOP137" s="743"/>
      <c r="IOQ137" s="743"/>
      <c r="IOR137" s="743"/>
      <c r="IOS137" s="743"/>
      <c r="IOT137" s="743"/>
      <c r="IOU137" s="743"/>
      <c r="IOV137" s="743"/>
      <c r="IOW137" s="743"/>
      <c r="IOX137" s="743"/>
      <c r="IOY137" s="743"/>
      <c r="IOZ137" s="743"/>
      <c r="IPA137" s="743"/>
      <c r="IPB137" s="743"/>
      <c r="IPC137" s="743"/>
      <c r="IPD137" s="743"/>
      <c r="IPE137" s="743"/>
      <c r="IPF137" s="743"/>
      <c r="IPG137" s="743"/>
      <c r="IPH137" s="743"/>
      <c r="IPI137" s="743"/>
      <c r="IPJ137" s="743"/>
      <c r="IPK137" s="743"/>
      <c r="IPL137" s="743"/>
      <c r="IPM137" s="743"/>
      <c r="IPN137" s="743"/>
      <c r="IPO137" s="743"/>
      <c r="IPP137" s="743"/>
      <c r="IPQ137" s="743"/>
      <c r="IPR137" s="743"/>
      <c r="IPS137" s="743"/>
      <c r="IPT137" s="743"/>
      <c r="IPU137" s="743"/>
      <c r="IPV137" s="743"/>
      <c r="IPW137" s="743"/>
      <c r="IPX137" s="743"/>
      <c r="IPY137" s="743"/>
      <c r="IPZ137" s="743"/>
      <c r="IQA137" s="743"/>
      <c r="IQB137" s="743"/>
      <c r="IQC137" s="743"/>
      <c r="IQD137" s="743"/>
      <c r="IQE137" s="743"/>
      <c r="IQF137" s="743"/>
      <c r="IQG137" s="743"/>
      <c r="IQH137" s="743"/>
      <c r="IQI137" s="743"/>
      <c r="IQJ137" s="743"/>
      <c r="IQK137" s="743"/>
      <c r="IQL137" s="743"/>
      <c r="IQM137" s="743"/>
      <c r="IQN137" s="743"/>
      <c r="IQO137" s="743"/>
      <c r="IQP137" s="743"/>
      <c r="IQQ137" s="743"/>
      <c r="IQR137" s="743"/>
      <c r="IQS137" s="743"/>
      <c r="IQT137" s="743"/>
      <c r="IQU137" s="743"/>
      <c r="IQV137" s="743"/>
      <c r="IQW137" s="743"/>
      <c r="IQX137" s="743"/>
      <c r="IQY137" s="743"/>
      <c r="IQZ137" s="743"/>
      <c r="IRA137" s="743"/>
      <c r="IRB137" s="743"/>
      <c r="IRC137" s="743"/>
      <c r="IRD137" s="743"/>
      <c r="IRE137" s="743"/>
      <c r="IRF137" s="743"/>
      <c r="IRG137" s="743"/>
      <c r="IRH137" s="743"/>
      <c r="IRI137" s="743"/>
      <c r="IRJ137" s="743"/>
      <c r="IRK137" s="743"/>
      <c r="IRL137" s="743"/>
      <c r="IRM137" s="743"/>
      <c r="IRN137" s="743"/>
      <c r="IRO137" s="743"/>
      <c r="IRP137" s="743"/>
      <c r="IRQ137" s="743"/>
      <c r="IRR137" s="743"/>
      <c r="IRS137" s="743"/>
      <c r="IRT137" s="743"/>
      <c r="IRU137" s="743"/>
      <c r="IRV137" s="743"/>
      <c r="IRW137" s="743"/>
      <c r="IRX137" s="743"/>
      <c r="IRY137" s="743"/>
      <c r="IRZ137" s="743"/>
      <c r="ISA137" s="743"/>
      <c r="ISB137" s="743"/>
      <c r="ISC137" s="743"/>
      <c r="ISD137" s="743"/>
      <c r="ISE137" s="743"/>
      <c r="ISF137" s="743"/>
      <c r="ISG137" s="743"/>
      <c r="ISH137" s="743"/>
      <c r="ISI137" s="743"/>
      <c r="ISJ137" s="743"/>
      <c r="ISK137" s="743"/>
      <c r="ISL137" s="743"/>
      <c r="ISM137" s="743"/>
      <c r="ISN137" s="743"/>
      <c r="ISO137" s="743"/>
      <c r="ISP137" s="743"/>
      <c r="ISQ137" s="743"/>
      <c r="ISR137" s="743"/>
      <c r="ISS137" s="743"/>
      <c r="IST137" s="743"/>
      <c r="ISU137" s="743"/>
      <c r="ISV137" s="743"/>
      <c r="ISW137" s="743"/>
      <c r="ISX137" s="743"/>
      <c r="ISY137" s="743"/>
      <c r="ISZ137" s="743"/>
      <c r="ITA137" s="743"/>
      <c r="ITB137" s="743"/>
      <c r="ITC137" s="743"/>
      <c r="ITD137" s="743"/>
      <c r="ITE137" s="743"/>
      <c r="ITF137" s="743"/>
      <c r="ITG137" s="743"/>
      <c r="ITH137" s="743"/>
      <c r="ITI137" s="743"/>
      <c r="ITJ137" s="743"/>
      <c r="ITK137" s="743"/>
      <c r="ITL137" s="743"/>
      <c r="ITM137" s="743"/>
      <c r="ITN137" s="743"/>
      <c r="ITO137" s="743"/>
      <c r="ITP137" s="743"/>
      <c r="ITQ137" s="743"/>
      <c r="ITR137" s="743"/>
      <c r="ITS137" s="743"/>
      <c r="ITT137" s="743"/>
      <c r="ITU137" s="743"/>
      <c r="ITV137" s="743"/>
      <c r="ITW137" s="743"/>
      <c r="ITX137" s="743"/>
      <c r="ITY137" s="743"/>
      <c r="ITZ137" s="743"/>
      <c r="IUA137" s="743"/>
      <c r="IUB137" s="743"/>
      <c r="IUC137" s="743"/>
      <c r="IUD137" s="743"/>
      <c r="IUE137" s="743"/>
      <c r="IUF137" s="743"/>
      <c r="IUG137" s="743"/>
      <c r="IUH137" s="743"/>
      <c r="IUI137" s="743"/>
      <c r="IUJ137" s="743"/>
      <c r="IUK137" s="743"/>
      <c r="IUL137" s="743"/>
      <c r="IUM137" s="743"/>
      <c r="IUN137" s="743"/>
      <c r="IUO137" s="743"/>
      <c r="IUP137" s="743"/>
      <c r="IUQ137" s="743"/>
      <c r="IUR137" s="743"/>
      <c r="IUS137" s="743"/>
      <c r="IUT137" s="743"/>
      <c r="IUU137" s="743"/>
      <c r="IUV137" s="743"/>
      <c r="IUW137" s="743"/>
      <c r="IUX137" s="743"/>
      <c r="IUY137" s="743"/>
      <c r="IUZ137" s="743"/>
      <c r="IVA137" s="743"/>
      <c r="IVB137" s="743"/>
      <c r="IVC137" s="743"/>
      <c r="IVD137" s="743"/>
      <c r="IVE137" s="743"/>
      <c r="IVF137" s="743"/>
      <c r="IVG137" s="743"/>
      <c r="IVH137" s="743"/>
      <c r="IVI137" s="743"/>
      <c r="IVJ137" s="743"/>
      <c r="IVK137" s="743"/>
      <c r="IVL137" s="743"/>
      <c r="IVM137" s="743"/>
      <c r="IVN137" s="743"/>
      <c r="IVO137" s="743"/>
      <c r="IVP137" s="743"/>
      <c r="IVQ137" s="743"/>
      <c r="IVR137" s="743"/>
      <c r="IVS137" s="743"/>
      <c r="IVT137" s="743"/>
      <c r="IVU137" s="743"/>
      <c r="IVV137" s="743"/>
      <c r="IVW137" s="743"/>
      <c r="IVX137" s="743"/>
      <c r="IVY137" s="743"/>
      <c r="IVZ137" s="743"/>
      <c r="IWA137" s="743"/>
      <c r="IWB137" s="743"/>
      <c r="IWC137" s="743"/>
      <c r="IWD137" s="743"/>
      <c r="IWE137" s="743"/>
      <c r="IWF137" s="743"/>
      <c r="IWG137" s="743"/>
      <c r="IWH137" s="743"/>
      <c r="IWI137" s="743"/>
      <c r="IWJ137" s="743"/>
      <c r="IWK137" s="743"/>
      <c r="IWL137" s="743"/>
      <c r="IWM137" s="743"/>
      <c r="IWN137" s="743"/>
      <c r="IWO137" s="743"/>
      <c r="IWP137" s="743"/>
      <c r="IWQ137" s="743"/>
      <c r="IWR137" s="743"/>
      <c r="IWS137" s="743"/>
      <c r="IWT137" s="743"/>
      <c r="IWU137" s="743"/>
      <c r="IWV137" s="743"/>
      <c r="IWW137" s="743"/>
      <c r="IWX137" s="743"/>
      <c r="IWY137" s="743"/>
      <c r="IWZ137" s="743"/>
      <c r="IXA137" s="743"/>
      <c r="IXB137" s="743"/>
      <c r="IXC137" s="743"/>
      <c r="IXD137" s="743"/>
      <c r="IXE137" s="743"/>
      <c r="IXF137" s="743"/>
      <c r="IXG137" s="743"/>
      <c r="IXH137" s="743"/>
      <c r="IXI137" s="743"/>
      <c r="IXJ137" s="743"/>
      <c r="IXK137" s="743"/>
      <c r="IXL137" s="743"/>
      <c r="IXM137" s="743"/>
      <c r="IXN137" s="743"/>
      <c r="IXO137" s="743"/>
      <c r="IXP137" s="743"/>
      <c r="IXQ137" s="743"/>
      <c r="IXR137" s="743"/>
      <c r="IXS137" s="743"/>
      <c r="IXT137" s="743"/>
      <c r="IXU137" s="743"/>
      <c r="IXV137" s="743"/>
      <c r="IXW137" s="743"/>
      <c r="IXX137" s="743"/>
      <c r="IXY137" s="743"/>
      <c r="IXZ137" s="743"/>
      <c r="IYA137" s="743"/>
      <c r="IYB137" s="743"/>
      <c r="IYC137" s="743"/>
      <c r="IYD137" s="743"/>
      <c r="IYE137" s="743"/>
      <c r="IYF137" s="743"/>
      <c r="IYG137" s="743"/>
      <c r="IYH137" s="743"/>
      <c r="IYI137" s="743"/>
      <c r="IYJ137" s="743"/>
      <c r="IYK137" s="743"/>
      <c r="IYL137" s="743"/>
      <c r="IYM137" s="743"/>
      <c r="IYN137" s="743"/>
      <c r="IYO137" s="743"/>
      <c r="IYP137" s="743"/>
      <c r="IYQ137" s="743"/>
      <c r="IYR137" s="743"/>
      <c r="IYS137" s="743"/>
      <c r="IYT137" s="743"/>
      <c r="IYU137" s="743"/>
      <c r="IYV137" s="743"/>
      <c r="IYW137" s="743"/>
      <c r="IYX137" s="743"/>
      <c r="IYY137" s="743"/>
      <c r="IYZ137" s="743"/>
      <c r="IZA137" s="743"/>
      <c r="IZB137" s="743"/>
      <c r="IZC137" s="743"/>
      <c r="IZD137" s="743"/>
      <c r="IZE137" s="743"/>
      <c r="IZF137" s="743"/>
      <c r="IZG137" s="743"/>
      <c r="IZH137" s="743"/>
      <c r="IZI137" s="743"/>
      <c r="IZJ137" s="743"/>
      <c r="IZK137" s="743"/>
      <c r="IZL137" s="743"/>
      <c r="IZM137" s="743"/>
      <c r="IZN137" s="743"/>
      <c r="IZO137" s="743"/>
      <c r="IZP137" s="743"/>
      <c r="IZQ137" s="743"/>
      <c r="IZR137" s="743"/>
      <c r="IZS137" s="743"/>
      <c r="IZT137" s="743"/>
      <c r="IZU137" s="743"/>
      <c r="IZV137" s="743"/>
      <c r="IZW137" s="743"/>
      <c r="IZX137" s="743"/>
      <c r="IZY137" s="743"/>
      <c r="IZZ137" s="743"/>
      <c r="JAA137" s="743"/>
      <c r="JAB137" s="743"/>
      <c r="JAC137" s="743"/>
      <c r="JAD137" s="743"/>
      <c r="JAE137" s="743"/>
      <c r="JAF137" s="743"/>
      <c r="JAG137" s="743"/>
      <c r="JAH137" s="743"/>
      <c r="JAI137" s="743"/>
      <c r="JAJ137" s="743"/>
      <c r="JAK137" s="743"/>
      <c r="JAL137" s="743"/>
      <c r="JAM137" s="743"/>
      <c r="JAN137" s="743"/>
      <c r="JAO137" s="743"/>
      <c r="JAP137" s="743"/>
      <c r="JAQ137" s="743"/>
      <c r="JAR137" s="743"/>
      <c r="JAS137" s="743"/>
      <c r="JAT137" s="743"/>
      <c r="JAU137" s="743"/>
      <c r="JAV137" s="743"/>
      <c r="JAW137" s="743"/>
      <c r="JAX137" s="743"/>
      <c r="JAY137" s="743"/>
      <c r="JAZ137" s="743"/>
      <c r="JBA137" s="743"/>
      <c r="JBB137" s="743"/>
      <c r="JBC137" s="743"/>
      <c r="JBD137" s="743"/>
      <c r="JBE137" s="743"/>
      <c r="JBF137" s="743"/>
      <c r="JBG137" s="743"/>
      <c r="JBH137" s="743"/>
      <c r="JBI137" s="743"/>
      <c r="JBJ137" s="743"/>
      <c r="JBK137" s="743"/>
      <c r="JBL137" s="743"/>
      <c r="JBM137" s="743"/>
      <c r="JBN137" s="743"/>
      <c r="JBO137" s="743"/>
      <c r="JBP137" s="743"/>
      <c r="JBQ137" s="743"/>
      <c r="JBR137" s="743"/>
      <c r="JBS137" s="743"/>
      <c r="JBT137" s="743"/>
      <c r="JBU137" s="743"/>
      <c r="JBV137" s="743"/>
      <c r="JBW137" s="743"/>
      <c r="JBX137" s="743"/>
      <c r="JBY137" s="743"/>
      <c r="JBZ137" s="743"/>
      <c r="JCA137" s="743"/>
      <c r="JCB137" s="743"/>
      <c r="JCC137" s="743"/>
      <c r="JCD137" s="743"/>
      <c r="JCE137" s="743"/>
      <c r="JCF137" s="743"/>
      <c r="JCG137" s="743"/>
      <c r="JCH137" s="743"/>
      <c r="JCI137" s="743"/>
      <c r="JCJ137" s="743"/>
      <c r="JCK137" s="743"/>
      <c r="JCL137" s="743"/>
      <c r="JCM137" s="743"/>
      <c r="JCN137" s="743"/>
      <c r="JCO137" s="743"/>
      <c r="JCP137" s="743"/>
      <c r="JCQ137" s="743"/>
      <c r="JCR137" s="743"/>
      <c r="JCS137" s="743"/>
      <c r="JCT137" s="743"/>
      <c r="JCU137" s="743"/>
      <c r="JCV137" s="743"/>
      <c r="JCW137" s="743"/>
      <c r="JCX137" s="743"/>
      <c r="JCY137" s="743"/>
      <c r="JCZ137" s="743"/>
      <c r="JDA137" s="743"/>
      <c r="JDB137" s="743"/>
      <c r="JDC137" s="743"/>
      <c r="JDD137" s="743"/>
      <c r="JDE137" s="743"/>
      <c r="JDF137" s="743"/>
      <c r="JDG137" s="743"/>
      <c r="JDH137" s="743"/>
      <c r="JDI137" s="743"/>
      <c r="JDJ137" s="743"/>
      <c r="JDK137" s="743"/>
      <c r="JDL137" s="743"/>
      <c r="JDM137" s="743"/>
      <c r="JDN137" s="743"/>
      <c r="JDO137" s="743"/>
      <c r="JDP137" s="743"/>
      <c r="JDQ137" s="743"/>
      <c r="JDR137" s="743"/>
      <c r="JDS137" s="743"/>
      <c r="JDT137" s="743"/>
      <c r="JDU137" s="743"/>
      <c r="JDV137" s="743"/>
      <c r="JDW137" s="743"/>
      <c r="JDX137" s="743"/>
      <c r="JDY137" s="743"/>
      <c r="JDZ137" s="743"/>
      <c r="JEA137" s="743"/>
      <c r="JEB137" s="743"/>
      <c r="JEC137" s="743"/>
      <c r="JED137" s="743"/>
      <c r="JEE137" s="743"/>
      <c r="JEF137" s="743"/>
      <c r="JEG137" s="743"/>
      <c r="JEH137" s="743"/>
      <c r="JEI137" s="743"/>
      <c r="JEJ137" s="743"/>
      <c r="JEK137" s="743"/>
      <c r="JEL137" s="743"/>
      <c r="JEM137" s="743"/>
      <c r="JEN137" s="743"/>
      <c r="JEO137" s="743"/>
      <c r="JEP137" s="743"/>
      <c r="JEQ137" s="743"/>
      <c r="JER137" s="743"/>
      <c r="JES137" s="743"/>
      <c r="JET137" s="743"/>
      <c r="JEU137" s="743"/>
      <c r="JEV137" s="743"/>
      <c r="JEW137" s="743"/>
      <c r="JEX137" s="743"/>
      <c r="JEY137" s="743"/>
      <c r="JEZ137" s="743"/>
      <c r="JFA137" s="743"/>
      <c r="JFB137" s="743"/>
      <c r="JFC137" s="743"/>
      <c r="JFD137" s="743"/>
      <c r="JFE137" s="743"/>
      <c r="JFF137" s="743"/>
      <c r="JFG137" s="743"/>
      <c r="JFH137" s="743"/>
      <c r="JFI137" s="743"/>
      <c r="JFJ137" s="743"/>
      <c r="JFK137" s="743"/>
      <c r="JFL137" s="743"/>
      <c r="JFM137" s="743"/>
      <c r="JFN137" s="743"/>
      <c r="JFO137" s="743"/>
      <c r="JFP137" s="743"/>
      <c r="JFQ137" s="743"/>
      <c r="JFR137" s="743"/>
      <c r="JFS137" s="743"/>
      <c r="JFT137" s="743"/>
      <c r="JFU137" s="743"/>
      <c r="JFV137" s="743"/>
      <c r="JFW137" s="743"/>
      <c r="JFX137" s="743"/>
      <c r="JFY137" s="743"/>
      <c r="JFZ137" s="743"/>
      <c r="JGA137" s="743"/>
      <c r="JGB137" s="743"/>
      <c r="JGC137" s="743"/>
      <c r="JGD137" s="743"/>
      <c r="JGE137" s="743"/>
      <c r="JGF137" s="743"/>
      <c r="JGG137" s="743"/>
      <c r="JGH137" s="743"/>
      <c r="JGI137" s="743"/>
      <c r="JGJ137" s="743"/>
      <c r="JGK137" s="743"/>
      <c r="JGL137" s="743"/>
      <c r="JGM137" s="743"/>
      <c r="JGN137" s="743"/>
      <c r="JGO137" s="743"/>
      <c r="JGP137" s="743"/>
      <c r="JGQ137" s="743"/>
      <c r="JGR137" s="743"/>
      <c r="JGS137" s="743"/>
      <c r="JGT137" s="743"/>
      <c r="JGU137" s="743"/>
      <c r="JGV137" s="743"/>
      <c r="JGW137" s="743"/>
      <c r="JGX137" s="743"/>
      <c r="JGY137" s="743"/>
      <c r="JGZ137" s="743"/>
      <c r="JHA137" s="743"/>
      <c r="JHB137" s="743"/>
      <c r="JHC137" s="743"/>
      <c r="JHD137" s="743"/>
      <c r="JHE137" s="743"/>
      <c r="JHF137" s="743"/>
      <c r="JHG137" s="743"/>
      <c r="JHH137" s="743"/>
      <c r="JHI137" s="743"/>
      <c r="JHJ137" s="743"/>
      <c r="JHK137" s="743"/>
      <c r="JHL137" s="743"/>
      <c r="JHM137" s="743"/>
      <c r="JHN137" s="743"/>
      <c r="JHO137" s="743"/>
      <c r="JHP137" s="743"/>
      <c r="JHQ137" s="743"/>
      <c r="JHR137" s="743"/>
      <c r="JHS137" s="743"/>
      <c r="JHT137" s="743"/>
      <c r="JHU137" s="743"/>
      <c r="JHV137" s="743"/>
      <c r="JHW137" s="743"/>
      <c r="JHX137" s="743"/>
      <c r="JHY137" s="743"/>
      <c r="JHZ137" s="743"/>
      <c r="JIA137" s="743"/>
      <c r="JIB137" s="743"/>
      <c r="JIC137" s="743"/>
      <c r="JID137" s="743"/>
      <c r="JIE137" s="743"/>
      <c r="JIF137" s="743"/>
      <c r="JIG137" s="743"/>
      <c r="JIH137" s="743"/>
      <c r="JII137" s="743"/>
      <c r="JIJ137" s="743"/>
      <c r="JIK137" s="743"/>
      <c r="JIL137" s="743"/>
      <c r="JIM137" s="743"/>
      <c r="JIN137" s="743"/>
      <c r="JIO137" s="743"/>
      <c r="JIP137" s="743"/>
      <c r="JIQ137" s="743"/>
      <c r="JIR137" s="743"/>
      <c r="JIS137" s="743"/>
      <c r="JIT137" s="743"/>
      <c r="JIU137" s="743"/>
      <c r="JIV137" s="743"/>
      <c r="JIW137" s="743"/>
      <c r="JIX137" s="743"/>
      <c r="JIY137" s="743"/>
      <c r="JIZ137" s="743"/>
      <c r="JJA137" s="743"/>
      <c r="JJB137" s="743"/>
      <c r="JJC137" s="743"/>
      <c r="JJD137" s="743"/>
      <c r="JJE137" s="743"/>
      <c r="JJF137" s="743"/>
      <c r="JJG137" s="743"/>
      <c r="JJH137" s="743"/>
      <c r="JJI137" s="743"/>
      <c r="JJJ137" s="743"/>
      <c r="JJK137" s="743"/>
      <c r="JJL137" s="743"/>
      <c r="JJM137" s="743"/>
      <c r="JJN137" s="743"/>
      <c r="JJO137" s="743"/>
      <c r="JJP137" s="743"/>
      <c r="JJQ137" s="743"/>
      <c r="JJR137" s="743"/>
      <c r="JJS137" s="743"/>
      <c r="JJT137" s="743"/>
      <c r="JJU137" s="743"/>
      <c r="JJV137" s="743"/>
      <c r="JJW137" s="743"/>
      <c r="JJX137" s="743"/>
      <c r="JJY137" s="743"/>
      <c r="JJZ137" s="743"/>
      <c r="JKA137" s="743"/>
      <c r="JKB137" s="743"/>
      <c r="JKC137" s="743"/>
      <c r="JKD137" s="743"/>
      <c r="JKE137" s="743"/>
      <c r="JKF137" s="743"/>
      <c r="JKG137" s="743"/>
      <c r="JKH137" s="743"/>
      <c r="JKI137" s="743"/>
      <c r="JKJ137" s="743"/>
      <c r="JKK137" s="743"/>
      <c r="JKL137" s="743"/>
      <c r="JKM137" s="743"/>
      <c r="JKN137" s="743"/>
      <c r="JKO137" s="743"/>
      <c r="JKP137" s="743"/>
      <c r="JKQ137" s="743"/>
      <c r="JKR137" s="743"/>
      <c r="JKS137" s="743"/>
      <c r="JKT137" s="743"/>
      <c r="JKU137" s="743"/>
      <c r="JKV137" s="743"/>
      <c r="JKW137" s="743"/>
      <c r="JKX137" s="743"/>
      <c r="JKY137" s="743"/>
      <c r="JKZ137" s="743"/>
      <c r="JLA137" s="743"/>
      <c r="JLB137" s="743"/>
      <c r="JLC137" s="743"/>
      <c r="JLD137" s="743"/>
      <c r="JLE137" s="743"/>
      <c r="JLF137" s="743"/>
      <c r="JLG137" s="743"/>
      <c r="JLH137" s="743"/>
      <c r="JLI137" s="743"/>
      <c r="JLJ137" s="743"/>
      <c r="JLK137" s="743"/>
      <c r="JLL137" s="743"/>
      <c r="JLM137" s="743"/>
      <c r="JLN137" s="743"/>
      <c r="JLO137" s="743"/>
      <c r="JLP137" s="743"/>
      <c r="JLQ137" s="743"/>
      <c r="JLR137" s="743"/>
      <c r="JLS137" s="743"/>
      <c r="JLT137" s="743"/>
      <c r="JLU137" s="743"/>
      <c r="JLV137" s="743"/>
      <c r="JLW137" s="743"/>
      <c r="JLX137" s="743"/>
      <c r="JLY137" s="743"/>
      <c r="JLZ137" s="743"/>
      <c r="JMA137" s="743"/>
      <c r="JMB137" s="743"/>
      <c r="JMC137" s="743"/>
      <c r="JMD137" s="743"/>
      <c r="JME137" s="743"/>
      <c r="JMF137" s="743"/>
      <c r="JMG137" s="743"/>
      <c r="JMH137" s="743"/>
      <c r="JMI137" s="743"/>
      <c r="JMJ137" s="743"/>
      <c r="JMK137" s="743"/>
      <c r="JML137" s="743"/>
      <c r="JMM137" s="743"/>
      <c r="JMN137" s="743"/>
      <c r="JMO137" s="743"/>
      <c r="JMP137" s="743"/>
      <c r="JMQ137" s="743"/>
      <c r="JMR137" s="743"/>
      <c r="JMS137" s="743"/>
      <c r="JMT137" s="743"/>
      <c r="JMU137" s="743"/>
      <c r="JMV137" s="743"/>
      <c r="JMW137" s="743"/>
      <c r="JMX137" s="743"/>
      <c r="JMY137" s="743"/>
      <c r="JMZ137" s="743"/>
      <c r="JNA137" s="743"/>
      <c r="JNB137" s="743"/>
      <c r="JNC137" s="743"/>
      <c r="JND137" s="743"/>
      <c r="JNE137" s="743"/>
      <c r="JNF137" s="743"/>
      <c r="JNG137" s="743"/>
      <c r="JNH137" s="743"/>
      <c r="JNI137" s="743"/>
      <c r="JNJ137" s="743"/>
      <c r="JNK137" s="743"/>
      <c r="JNL137" s="743"/>
      <c r="JNM137" s="743"/>
      <c r="JNN137" s="743"/>
      <c r="JNO137" s="743"/>
      <c r="JNP137" s="743"/>
      <c r="JNQ137" s="743"/>
      <c r="JNR137" s="743"/>
      <c r="JNS137" s="743"/>
      <c r="JNT137" s="743"/>
      <c r="JNU137" s="743"/>
      <c r="JNV137" s="743"/>
      <c r="JNW137" s="743"/>
      <c r="JNX137" s="743"/>
      <c r="JNY137" s="743"/>
      <c r="JNZ137" s="743"/>
      <c r="JOA137" s="743"/>
      <c r="JOB137" s="743"/>
      <c r="JOC137" s="743"/>
      <c r="JOD137" s="743"/>
      <c r="JOE137" s="743"/>
      <c r="JOF137" s="743"/>
      <c r="JOG137" s="743"/>
      <c r="JOH137" s="743"/>
      <c r="JOI137" s="743"/>
      <c r="JOJ137" s="743"/>
      <c r="JOK137" s="743"/>
      <c r="JOL137" s="743"/>
      <c r="JOM137" s="743"/>
      <c r="JON137" s="743"/>
      <c r="JOO137" s="743"/>
      <c r="JOP137" s="743"/>
      <c r="JOQ137" s="743"/>
      <c r="JOR137" s="743"/>
      <c r="JOS137" s="743"/>
      <c r="JOT137" s="743"/>
      <c r="JOU137" s="743"/>
      <c r="JOV137" s="743"/>
      <c r="JOW137" s="743"/>
      <c r="JOX137" s="743"/>
      <c r="JOY137" s="743"/>
      <c r="JOZ137" s="743"/>
      <c r="JPA137" s="743"/>
      <c r="JPB137" s="743"/>
      <c r="JPC137" s="743"/>
      <c r="JPD137" s="743"/>
      <c r="JPE137" s="743"/>
      <c r="JPF137" s="743"/>
      <c r="JPG137" s="743"/>
      <c r="JPH137" s="743"/>
      <c r="JPI137" s="743"/>
      <c r="JPJ137" s="743"/>
      <c r="JPK137" s="743"/>
      <c r="JPL137" s="743"/>
      <c r="JPM137" s="743"/>
      <c r="JPN137" s="743"/>
      <c r="JPO137" s="743"/>
      <c r="JPP137" s="743"/>
      <c r="JPQ137" s="743"/>
      <c r="JPR137" s="743"/>
      <c r="JPS137" s="743"/>
      <c r="JPT137" s="743"/>
      <c r="JPU137" s="743"/>
      <c r="JPV137" s="743"/>
      <c r="JPW137" s="743"/>
      <c r="JPX137" s="743"/>
      <c r="JPY137" s="743"/>
      <c r="JPZ137" s="743"/>
      <c r="JQA137" s="743"/>
      <c r="JQB137" s="743"/>
      <c r="JQC137" s="743"/>
      <c r="JQD137" s="743"/>
      <c r="JQE137" s="743"/>
      <c r="JQF137" s="743"/>
      <c r="JQG137" s="743"/>
      <c r="JQH137" s="743"/>
      <c r="JQI137" s="743"/>
      <c r="JQJ137" s="743"/>
      <c r="JQK137" s="743"/>
      <c r="JQL137" s="743"/>
      <c r="JQM137" s="743"/>
      <c r="JQN137" s="743"/>
      <c r="JQO137" s="743"/>
      <c r="JQP137" s="743"/>
      <c r="JQQ137" s="743"/>
      <c r="JQR137" s="743"/>
      <c r="JQS137" s="743"/>
      <c r="JQT137" s="743"/>
      <c r="JQU137" s="743"/>
      <c r="JQV137" s="743"/>
      <c r="JQW137" s="743"/>
      <c r="JQX137" s="743"/>
      <c r="JQY137" s="743"/>
      <c r="JQZ137" s="743"/>
      <c r="JRA137" s="743"/>
      <c r="JRB137" s="743"/>
      <c r="JRC137" s="743"/>
      <c r="JRD137" s="743"/>
      <c r="JRE137" s="743"/>
      <c r="JRF137" s="743"/>
      <c r="JRG137" s="743"/>
      <c r="JRH137" s="743"/>
      <c r="JRI137" s="743"/>
      <c r="JRJ137" s="743"/>
      <c r="JRK137" s="743"/>
      <c r="JRL137" s="743"/>
      <c r="JRM137" s="743"/>
      <c r="JRN137" s="743"/>
      <c r="JRO137" s="743"/>
      <c r="JRP137" s="743"/>
      <c r="JRQ137" s="743"/>
      <c r="JRR137" s="743"/>
      <c r="JRS137" s="743"/>
      <c r="JRT137" s="743"/>
      <c r="JRU137" s="743"/>
      <c r="JRV137" s="743"/>
      <c r="JRW137" s="743"/>
      <c r="JRX137" s="743"/>
      <c r="JRY137" s="743"/>
      <c r="JRZ137" s="743"/>
      <c r="JSA137" s="743"/>
      <c r="JSB137" s="743"/>
      <c r="JSC137" s="743"/>
      <c r="JSD137" s="743"/>
      <c r="JSE137" s="743"/>
      <c r="JSF137" s="743"/>
      <c r="JSG137" s="743"/>
      <c r="JSH137" s="743"/>
      <c r="JSI137" s="743"/>
      <c r="JSJ137" s="743"/>
      <c r="JSK137" s="743"/>
      <c r="JSL137" s="743"/>
      <c r="JSM137" s="743"/>
      <c r="JSN137" s="743"/>
      <c r="JSO137" s="743"/>
      <c r="JSP137" s="743"/>
      <c r="JSQ137" s="743"/>
      <c r="JSR137" s="743"/>
      <c r="JSS137" s="743"/>
      <c r="JST137" s="743"/>
      <c r="JSU137" s="743"/>
      <c r="JSV137" s="743"/>
      <c r="JSW137" s="743"/>
      <c r="JSX137" s="743"/>
      <c r="JSY137" s="743"/>
      <c r="JSZ137" s="743"/>
      <c r="JTA137" s="743"/>
      <c r="JTB137" s="743"/>
      <c r="JTC137" s="743"/>
      <c r="JTD137" s="743"/>
      <c r="JTE137" s="743"/>
      <c r="JTF137" s="743"/>
      <c r="JTG137" s="743"/>
      <c r="JTH137" s="743"/>
      <c r="JTI137" s="743"/>
      <c r="JTJ137" s="743"/>
      <c r="JTK137" s="743"/>
      <c r="JTL137" s="743"/>
      <c r="JTM137" s="743"/>
      <c r="JTN137" s="743"/>
      <c r="JTO137" s="743"/>
      <c r="JTP137" s="743"/>
      <c r="JTQ137" s="743"/>
      <c r="JTR137" s="743"/>
      <c r="JTS137" s="743"/>
      <c r="JTT137" s="743"/>
      <c r="JTU137" s="743"/>
      <c r="JTV137" s="743"/>
      <c r="JTW137" s="743"/>
      <c r="JTX137" s="743"/>
      <c r="JTY137" s="743"/>
      <c r="JTZ137" s="743"/>
      <c r="JUA137" s="743"/>
      <c r="JUB137" s="743"/>
      <c r="JUC137" s="743"/>
      <c r="JUD137" s="743"/>
      <c r="JUE137" s="743"/>
      <c r="JUF137" s="743"/>
      <c r="JUG137" s="743"/>
      <c r="JUH137" s="743"/>
      <c r="JUI137" s="743"/>
      <c r="JUJ137" s="743"/>
      <c r="JUK137" s="743"/>
      <c r="JUL137" s="743"/>
      <c r="JUM137" s="743"/>
      <c r="JUN137" s="743"/>
      <c r="JUO137" s="743"/>
      <c r="JUP137" s="743"/>
      <c r="JUQ137" s="743"/>
      <c r="JUR137" s="743"/>
      <c r="JUS137" s="743"/>
      <c r="JUT137" s="743"/>
      <c r="JUU137" s="743"/>
      <c r="JUV137" s="743"/>
      <c r="JUW137" s="743"/>
      <c r="JUX137" s="743"/>
      <c r="JUY137" s="743"/>
      <c r="JUZ137" s="743"/>
      <c r="JVA137" s="743"/>
      <c r="JVB137" s="743"/>
      <c r="JVC137" s="743"/>
      <c r="JVD137" s="743"/>
      <c r="JVE137" s="743"/>
      <c r="JVF137" s="743"/>
      <c r="JVG137" s="743"/>
      <c r="JVH137" s="743"/>
      <c r="JVI137" s="743"/>
      <c r="JVJ137" s="743"/>
      <c r="JVK137" s="743"/>
      <c r="JVL137" s="743"/>
      <c r="JVM137" s="743"/>
      <c r="JVN137" s="743"/>
      <c r="JVO137" s="743"/>
      <c r="JVP137" s="743"/>
      <c r="JVQ137" s="743"/>
      <c r="JVR137" s="743"/>
      <c r="JVS137" s="743"/>
      <c r="JVT137" s="743"/>
      <c r="JVU137" s="743"/>
      <c r="JVV137" s="743"/>
      <c r="JVW137" s="743"/>
      <c r="JVX137" s="743"/>
      <c r="JVY137" s="743"/>
      <c r="JVZ137" s="743"/>
      <c r="JWA137" s="743"/>
      <c r="JWB137" s="743"/>
      <c r="JWC137" s="743"/>
      <c r="JWD137" s="743"/>
      <c r="JWE137" s="743"/>
      <c r="JWF137" s="743"/>
      <c r="JWG137" s="743"/>
      <c r="JWH137" s="743"/>
      <c r="JWI137" s="743"/>
      <c r="JWJ137" s="743"/>
      <c r="JWK137" s="743"/>
      <c r="JWL137" s="743"/>
      <c r="JWM137" s="743"/>
      <c r="JWN137" s="743"/>
      <c r="JWO137" s="743"/>
      <c r="JWP137" s="743"/>
      <c r="JWQ137" s="743"/>
      <c r="JWR137" s="743"/>
      <c r="JWS137" s="743"/>
      <c r="JWT137" s="743"/>
      <c r="JWU137" s="743"/>
      <c r="JWV137" s="743"/>
      <c r="JWW137" s="743"/>
      <c r="JWX137" s="743"/>
      <c r="JWY137" s="743"/>
      <c r="JWZ137" s="743"/>
      <c r="JXA137" s="743"/>
      <c r="JXB137" s="743"/>
      <c r="JXC137" s="743"/>
      <c r="JXD137" s="743"/>
      <c r="JXE137" s="743"/>
      <c r="JXF137" s="743"/>
      <c r="JXG137" s="743"/>
      <c r="JXH137" s="743"/>
      <c r="JXI137" s="743"/>
      <c r="JXJ137" s="743"/>
      <c r="JXK137" s="743"/>
      <c r="JXL137" s="743"/>
      <c r="JXM137" s="743"/>
      <c r="JXN137" s="743"/>
      <c r="JXO137" s="743"/>
      <c r="JXP137" s="743"/>
      <c r="JXQ137" s="743"/>
      <c r="JXR137" s="743"/>
      <c r="JXS137" s="743"/>
      <c r="JXT137" s="743"/>
      <c r="JXU137" s="743"/>
      <c r="JXV137" s="743"/>
      <c r="JXW137" s="743"/>
      <c r="JXX137" s="743"/>
      <c r="JXY137" s="743"/>
      <c r="JXZ137" s="743"/>
      <c r="JYA137" s="743"/>
      <c r="JYB137" s="743"/>
      <c r="JYC137" s="743"/>
      <c r="JYD137" s="743"/>
      <c r="JYE137" s="743"/>
      <c r="JYF137" s="743"/>
      <c r="JYG137" s="743"/>
      <c r="JYH137" s="743"/>
      <c r="JYI137" s="743"/>
      <c r="JYJ137" s="743"/>
      <c r="JYK137" s="743"/>
      <c r="JYL137" s="743"/>
      <c r="JYM137" s="743"/>
      <c r="JYN137" s="743"/>
      <c r="JYO137" s="743"/>
      <c r="JYP137" s="743"/>
      <c r="JYQ137" s="743"/>
      <c r="JYR137" s="743"/>
      <c r="JYS137" s="743"/>
      <c r="JYT137" s="743"/>
      <c r="JYU137" s="743"/>
      <c r="JYV137" s="743"/>
      <c r="JYW137" s="743"/>
      <c r="JYX137" s="743"/>
      <c r="JYY137" s="743"/>
      <c r="JYZ137" s="743"/>
      <c r="JZA137" s="743"/>
      <c r="JZB137" s="743"/>
      <c r="JZC137" s="743"/>
      <c r="JZD137" s="743"/>
      <c r="JZE137" s="743"/>
      <c r="JZF137" s="743"/>
      <c r="JZG137" s="743"/>
      <c r="JZH137" s="743"/>
      <c r="JZI137" s="743"/>
      <c r="JZJ137" s="743"/>
      <c r="JZK137" s="743"/>
      <c r="JZL137" s="743"/>
      <c r="JZM137" s="743"/>
      <c r="JZN137" s="743"/>
      <c r="JZO137" s="743"/>
      <c r="JZP137" s="743"/>
      <c r="JZQ137" s="743"/>
      <c r="JZR137" s="743"/>
      <c r="JZS137" s="743"/>
      <c r="JZT137" s="743"/>
      <c r="JZU137" s="743"/>
      <c r="JZV137" s="743"/>
      <c r="JZW137" s="743"/>
      <c r="JZX137" s="743"/>
      <c r="JZY137" s="743"/>
      <c r="JZZ137" s="743"/>
      <c r="KAA137" s="743"/>
      <c r="KAB137" s="743"/>
      <c r="KAC137" s="743"/>
      <c r="KAD137" s="743"/>
      <c r="KAE137" s="743"/>
      <c r="KAF137" s="743"/>
      <c r="KAG137" s="743"/>
      <c r="KAH137" s="743"/>
      <c r="KAI137" s="743"/>
      <c r="KAJ137" s="743"/>
      <c r="KAK137" s="743"/>
      <c r="KAL137" s="743"/>
      <c r="KAM137" s="743"/>
      <c r="KAN137" s="743"/>
      <c r="KAO137" s="743"/>
      <c r="KAP137" s="743"/>
      <c r="KAQ137" s="743"/>
      <c r="KAR137" s="743"/>
      <c r="KAS137" s="743"/>
      <c r="KAT137" s="743"/>
      <c r="KAU137" s="743"/>
      <c r="KAV137" s="743"/>
      <c r="KAW137" s="743"/>
      <c r="KAX137" s="743"/>
      <c r="KAY137" s="743"/>
      <c r="KAZ137" s="743"/>
      <c r="KBA137" s="743"/>
      <c r="KBB137" s="743"/>
      <c r="KBC137" s="743"/>
      <c r="KBD137" s="743"/>
      <c r="KBE137" s="743"/>
      <c r="KBF137" s="743"/>
      <c r="KBG137" s="743"/>
      <c r="KBH137" s="743"/>
      <c r="KBI137" s="743"/>
      <c r="KBJ137" s="743"/>
      <c r="KBK137" s="743"/>
      <c r="KBL137" s="743"/>
      <c r="KBM137" s="743"/>
      <c r="KBN137" s="743"/>
      <c r="KBO137" s="743"/>
      <c r="KBP137" s="743"/>
      <c r="KBQ137" s="743"/>
      <c r="KBR137" s="743"/>
      <c r="KBS137" s="743"/>
      <c r="KBT137" s="743"/>
      <c r="KBU137" s="743"/>
      <c r="KBV137" s="743"/>
      <c r="KBW137" s="743"/>
      <c r="KBX137" s="743"/>
      <c r="KBY137" s="743"/>
      <c r="KBZ137" s="743"/>
      <c r="KCA137" s="743"/>
      <c r="KCB137" s="743"/>
      <c r="KCC137" s="743"/>
      <c r="KCD137" s="743"/>
      <c r="KCE137" s="743"/>
      <c r="KCF137" s="743"/>
      <c r="KCG137" s="743"/>
      <c r="KCH137" s="743"/>
      <c r="KCI137" s="743"/>
      <c r="KCJ137" s="743"/>
      <c r="KCK137" s="743"/>
      <c r="KCL137" s="743"/>
      <c r="KCM137" s="743"/>
      <c r="KCN137" s="743"/>
      <c r="KCO137" s="743"/>
      <c r="KCP137" s="743"/>
      <c r="KCQ137" s="743"/>
      <c r="KCR137" s="743"/>
      <c r="KCS137" s="743"/>
      <c r="KCT137" s="743"/>
      <c r="KCU137" s="743"/>
      <c r="KCV137" s="743"/>
      <c r="KCW137" s="743"/>
      <c r="KCX137" s="743"/>
      <c r="KCY137" s="743"/>
      <c r="KCZ137" s="743"/>
      <c r="KDA137" s="743"/>
      <c r="KDB137" s="743"/>
      <c r="KDC137" s="743"/>
      <c r="KDD137" s="743"/>
      <c r="KDE137" s="743"/>
      <c r="KDF137" s="743"/>
      <c r="KDG137" s="743"/>
      <c r="KDH137" s="743"/>
      <c r="KDI137" s="743"/>
      <c r="KDJ137" s="743"/>
      <c r="KDK137" s="743"/>
      <c r="KDL137" s="743"/>
      <c r="KDM137" s="743"/>
      <c r="KDN137" s="743"/>
      <c r="KDO137" s="743"/>
      <c r="KDP137" s="743"/>
      <c r="KDQ137" s="743"/>
      <c r="KDR137" s="743"/>
      <c r="KDS137" s="743"/>
      <c r="KDT137" s="743"/>
      <c r="KDU137" s="743"/>
      <c r="KDV137" s="743"/>
      <c r="KDW137" s="743"/>
      <c r="KDX137" s="743"/>
      <c r="KDY137" s="743"/>
      <c r="KDZ137" s="743"/>
      <c r="KEA137" s="743"/>
      <c r="KEB137" s="743"/>
      <c r="KEC137" s="743"/>
      <c r="KED137" s="743"/>
      <c r="KEE137" s="743"/>
      <c r="KEF137" s="743"/>
      <c r="KEG137" s="743"/>
      <c r="KEH137" s="743"/>
      <c r="KEI137" s="743"/>
      <c r="KEJ137" s="743"/>
      <c r="KEK137" s="743"/>
      <c r="KEL137" s="743"/>
      <c r="KEM137" s="743"/>
      <c r="KEN137" s="743"/>
      <c r="KEO137" s="743"/>
      <c r="KEP137" s="743"/>
      <c r="KEQ137" s="743"/>
      <c r="KER137" s="743"/>
      <c r="KES137" s="743"/>
      <c r="KET137" s="743"/>
      <c r="KEU137" s="743"/>
      <c r="KEV137" s="743"/>
      <c r="KEW137" s="743"/>
      <c r="KEX137" s="743"/>
      <c r="KEY137" s="743"/>
      <c r="KEZ137" s="743"/>
      <c r="KFA137" s="743"/>
      <c r="KFB137" s="743"/>
      <c r="KFC137" s="743"/>
      <c r="KFD137" s="743"/>
      <c r="KFE137" s="743"/>
      <c r="KFF137" s="743"/>
      <c r="KFG137" s="743"/>
      <c r="KFH137" s="743"/>
      <c r="KFI137" s="743"/>
      <c r="KFJ137" s="743"/>
      <c r="KFK137" s="743"/>
      <c r="KFL137" s="743"/>
      <c r="KFM137" s="743"/>
      <c r="KFN137" s="743"/>
      <c r="KFO137" s="743"/>
      <c r="KFP137" s="743"/>
      <c r="KFQ137" s="743"/>
      <c r="KFR137" s="743"/>
      <c r="KFS137" s="743"/>
      <c r="KFT137" s="743"/>
      <c r="KFU137" s="743"/>
      <c r="KFV137" s="743"/>
      <c r="KFW137" s="743"/>
      <c r="KFX137" s="743"/>
      <c r="KFY137" s="743"/>
      <c r="KFZ137" s="743"/>
      <c r="KGA137" s="743"/>
      <c r="KGB137" s="743"/>
      <c r="KGC137" s="743"/>
      <c r="KGD137" s="743"/>
      <c r="KGE137" s="743"/>
      <c r="KGF137" s="743"/>
      <c r="KGG137" s="743"/>
      <c r="KGH137" s="743"/>
      <c r="KGI137" s="743"/>
      <c r="KGJ137" s="743"/>
      <c r="KGK137" s="743"/>
      <c r="KGL137" s="743"/>
      <c r="KGM137" s="743"/>
      <c r="KGN137" s="743"/>
      <c r="KGO137" s="743"/>
      <c r="KGP137" s="743"/>
      <c r="KGQ137" s="743"/>
      <c r="KGR137" s="743"/>
      <c r="KGS137" s="743"/>
      <c r="KGT137" s="743"/>
      <c r="KGU137" s="743"/>
      <c r="KGV137" s="743"/>
      <c r="KGW137" s="743"/>
      <c r="KGX137" s="743"/>
      <c r="KGY137" s="743"/>
      <c r="KGZ137" s="743"/>
      <c r="KHA137" s="743"/>
      <c r="KHB137" s="743"/>
      <c r="KHC137" s="743"/>
      <c r="KHD137" s="743"/>
      <c r="KHE137" s="743"/>
      <c r="KHF137" s="743"/>
      <c r="KHG137" s="743"/>
      <c r="KHH137" s="743"/>
      <c r="KHI137" s="743"/>
      <c r="KHJ137" s="743"/>
      <c r="KHK137" s="743"/>
      <c r="KHL137" s="743"/>
      <c r="KHM137" s="743"/>
      <c r="KHN137" s="743"/>
      <c r="KHO137" s="743"/>
      <c r="KHP137" s="743"/>
      <c r="KHQ137" s="743"/>
      <c r="KHR137" s="743"/>
      <c r="KHS137" s="743"/>
      <c r="KHT137" s="743"/>
      <c r="KHU137" s="743"/>
      <c r="KHV137" s="743"/>
      <c r="KHW137" s="743"/>
      <c r="KHX137" s="743"/>
      <c r="KHY137" s="743"/>
      <c r="KHZ137" s="743"/>
      <c r="KIA137" s="743"/>
      <c r="KIB137" s="743"/>
      <c r="KIC137" s="743"/>
      <c r="KID137" s="743"/>
      <c r="KIE137" s="743"/>
      <c r="KIF137" s="743"/>
      <c r="KIG137" s="743"/>
      <c r="KIH137" s="743"/>
      <c r="KII137" s="743"/>
      <c r="KIJ137" s="743"/>
      <c r="KIK137" s="743"/>
      <c r="KIL137" s="743"/>
      <c r="KIM137" s="743"/>
      <c r="KIN137" s="743"/>
      <c r="KIO137" s="743"/>
      <c r="KIP137" s="743"/>
      <c r="KIQ137" s="743"/>
      <c r="KIR137" s="743"/>
      <c r="KIS137" s="743"/>
      <c r="KIT137" s="743"/>
      <c r="KIU137" s="743"/>
      <c r="KIV137" s="743"/>
      <c r="KIW137" s="743"/>
      <c r="KIX137" s="743"/>
      <c r="KIY137" s="743"/>
      <c r="KIZ137" s="743"/>
      <c r="KJA137" s="743"/>
      <c r="KJB137" s="743"/>
      <c r="KJC137" s="743"/>
      <c r="KJD137" s="743"/>
      <c r="KJE137" s="743"/>
      <c r="KJF137" s="743"/>
      <c r="KJG137" s="743"/>
      <c r="KJH137" s="743"/>
      <c r="KJI137" s="743"/>
      <c r="KJJ137" s="743"/>
      <c r="KJK137" s="743"/>
      <c r="KJL137" s="743"/>
      <c r="KJM137" s="743"/>
      <c r="KJN137" s="743"/>
      <c r="KJO137" s="743"/>
      <c r="KJP137" s="743"/>
      <c r="KJQ137" s="743"/>
      <c r="KJR137" s="743"/>
      <c r="KJS137" s="743"/>
      <c r="KJT137" s="743"/>
      <c r="KJU137" s="743"/>
      <c r="KJV137" s="743"/>
      <c r="KJW137" s="743"/>
      <c r="KJX137" s="743"/>
      <c r="KJY137" s="743"/>
      <c r="KJZ137" s="743"/>
      <c r="KKA137" s="743"/>
      <c r="KKB137" s="743"/>
      <c r="KKC137" s="743"/>
      <c r="KKD137" s="743"/>
      <c r="KKE137" s="743"/>
      <c r="KKF137" s="743"/>
      <c r="KKG137" s="743"/>
      <c r="KKH137" s="743"/>
      <c r="KKI137" s="743"/>
      <c r="KKJ137" s="743"/>
      <c r="KKK137" s="743"/>
      <c r="KKL137" s="743"/>
      <c r="KKM137" s="743"/>
      <c r="KKN137" s="743"/>
      <c r="KKO137" s="743"/>
      <c r="KKP137" s="743"/>
      <c r="KKQ137" s="743"/>
      <c r="KKR137" s="743"/>
      <c r="KKS137" s="743"/>
      <c r="KKT137" s="743"/>
      <c r="KKU137" s="743"/>
      <c r="KKV137" s="743"/>
      <c r="KKW137" s="743"/>
      <c r="KKX137" s="743"/>
      <c r="KKY137" s="743"/>
      <c r="KKZ137" s="743"/>
      <c r="KLA137" s="743"/>
      <c r="KLB137" s="743"/>
      <c r="KLC137" s="743"/>
      <c r="KLD137" s="743"/>
      <c r="KLE137" s="743"/>
      <c r="KLF137" s="743"/>
      <c r="KLG137" s="743"/>
      <c r="KLH137" s="743"/>
      <c r="KLI137" s="743"/>
      <c r="KLJ137" s="743"/>
      <c r="KLK137" s="743"/>
      <c r="KLL137" s="743"/>
      <c r="KLM137" s="743"/>
      <c r="KLN137" s="743"/>
      <c r="KLO137" s="743"/>
      <c r="KLP137" s="743"/>
      <c r="KLQ137" s="743"/>
      <c r="KLR137" s="743"/>
      <c r="KLS137" s="743"/>
      <c r="KLT137" s="743"/>
      <c r="KLU137" s="743"/>
      <c r="KLV137" s="743"/>
      <c r="KLW137" s="743"/>
      <c r="KLX137" s="743"/>
      <c r="KLY137" s="743"/>
      <c r="KLZ137" s="743"/>
      <c r="KMA137" s="743"/>
      <c r="KMB137" s="743"/>
      <c r="KMC137" s="743"/>
      <c r="KMD137" s="743"/>
      <c r="KME137" s="743"/>
      <c r="KMF137" s="743"/>
      <c r="KMG137" s="743"/>
      <c r="KMH137" s="743"/>
      <c r="KMI137" s="743"/>
      <c r="KMJ137" s="743"/>
      <c r="KMK137" s="743"/>
      <c r="KML137" s="743"/>
      <c r="KMM137" s="743"/>
      <c r="KMN137" s="743"/>
      <c r="KMO137" s="743"/>
      <c r="KMP137" s="743"/>
      <c r="KMQ137" s="743"/>
      <c r="KMR137" s="743"/>
      <c r="KMS137" s="743"/>
      <c r="KMT137" s="743"/>
      <c r="KMU137" s="743"/>
      <c r="KMV137" s="743"/>
      <c r="KMW137" s="743"/>
      <c r="KMX137" s="743"/>
      <c r="KMY137" s="743"/>
      <c r="KMZ137" s="743"/>
      <c r="KNA137" s="743"/>
      <c r="KNB137" s="743"/>
      <c r="KNC137" s="743"/>
      <c r="KND137" s="743"/>
      <c r="KNE137" s="743"/>
      <c r="KNF137" s="743"/>
      <c r="KNG137" s="743"/>
      <c r="KNH137" s="743"/>
      <c r="KNI137" s="743"/>
      <c r="KNJ137" s="743"/>
      <c r="KNK137" s="743"/>
      <c r="KNL137" s="743"/>
      <c r="KNM137" s="743"/>
      <c r="KNN137" s="743"/>
      <c r="KNO137" s="743"/>
      <c r="KNP137" s="743"/>
      <c r="KNQ137" s="743"/>
      <c r="KNR137" s="743"/>
      <c r="KNS137" s="743"/>
      <c r="KNT137" s="743"/>
      <c r="KNU137" s="743"/>
      <c r="KNV137" s="743"/>
      <c r="KNW137" s="743"/>
      <c r="KNX137" s="743"/>
      <c r="KNY137" s="743"/>
      <c r="KNZ137" s="743"/>
      <c r="KOA137" s="743"/>
      <c r="KOB137" s="743"/>
      <c r="KOC137" s="743"/>
      <c r="KOD137" s="743"/>
      <c r="KOE137" s="743"/>
      <c r="KOF137" s="743"/>
      <c r="KOG137" s="743"/>
      <c r="KOH137" s="743"/>
      <c r="KOI137" s="743"/>
      <c r="KOJ137" s="743"/>
      <c r="KOK137" s="743"/>
      <c r="KOL137" s="743"/>
      <c r="KOM137" s="743"/>
      <c r="KON137" s="743"/>
      <c r="KOO137" s="743"/>
      <c r="KOP137" s="743"/>
      <c r="KOQ137" s="743"/>
      <c r="KOR137" s="743"/>
      <c r="KOS137" s="743"/>
      <c r="KOT137" s="743"/>
      <c r="KOU137" s="743"/>
      <c r="KOV137" s="743"/>
      <c r="KOW137" s="743"/>
      <c r="KOX137" s="743"/>
      <c r="KOY137" s="743"/>
      <c r="KOZ137" s="743"/>
      <c r="KPA137" s="743"/>
      <c r="KPB137" s="743"/>
      <c r="KPC137" s="743"/>
      <c r="KPD137" s="743"/>
      <c r="KPE137" s="743"/>
      <c r="KPF137" s="743"/>
      <c r="KPG137" s="743"/>
      <c r="KPH137" s="743"/>
      <c r="KPI137" s="743"/>
      <c r="KPJ137" s="743"/>
      <c r="KPK137" s="743"/>
      <c r="KPL137" s="743"/>
      <c r="KPM137" s="743"/>
      <c r="KPN137" s="743"/>
      <c r="KPO137" s="743"/>
      <c r="KPP137" s="743"/>
      <c r="KPQ137" s="743"/>
      <c r="KPR137" s="743"/>
      <c r="KPS137" s="743"/>
      <c r="KPT137" s="743"/>
      <c r="KPU137" s="743"/>
      <c r="KPV137" s="743"/>
      <c r="KPW137" s="743"/>
      <c r="KPX137" s="743"/>
      <c r="KPY137" s="743"/>
      <c r="KPZ137" s="743"/>
      <c r="KQA137" s="743"/>
      <c r="KQB137" s="743"/>
      <c r="KQC137" s="743"/>
      <c r="KQD137" s="743"/>
      <c r="KQE137" s="743"/>
      <c r="KQF137" s="743"/>
      <c r="KQG137" s="743"/>
      <c r="KQH137" s="743"/>
      <c r="KQI137" s="743"/>
      <c r="KQJ137" s="743"/>
      <c r="KQK137" s="743"/>
      <c r="KQL137" s="743"/>
      <c r="KQM137" s="743"/>
      <c r="KQN137" s="743"/>
      <c r="KQO137" s="743"/>
      <c r="KQP137" s="743"/>
      <c r="KQQ137" s="743"/>
      <c r="KQR137" s="743"/>
      <c r="KQS137" s="743"/>
      <c r="KQT137" s="743"/>
      <c r="KQU137" s="743"/>
      <c r="KQV137" s="743"/>
      <c r="KQW137" s="743"/>
      <c r="KQX137" s="743"/>
      <c r="KQY137" s="743"/>
      <c r="KQZ137" s="743"/>
      <c r="KRA137" s="743"/>
      <c r="KRB137" s="743"/>
      <c r="KRC137" s="743"/>
      <c r="KRD137" s="743"/>
      <c r="KRE137" s="743"/>
      <c r="KRF137" s="743"/>
      <c r="KRG137" s="743"/>
      <c r="KRH137" s="743"/>
      <c r="KRI137" s="743"/>
      <c r="KRJ137" s="743"/>
      <c r="KRK137" s="743"/>
      <c r="KRL137" s="743"/>
      <c r="KRM137" s="743"/>
      <c r="KRN137" s="743"/>
      <c r="KRO137" s="743"/>
      <c r="KRP137" s="743"/>
      <c r="KRQ137" s="743"/>
      <c r="KRR137" s="743"/>
      <c r="KRS137" s="743"/>
      <c r="KRT137" s="743"/>
      <c r="KRU137" s="743"/>
      <c r="KRV137" s="743"/>
      <c r="KRW137" s="743"/>
      <c r="KRX137" s="743"/>
      <c r="KRY137" s="743"/>
      <c r="KRZ137" s="743"/>
      <c r="KSA137" s="743"/>
      <c r="KSB137" s="743"/>
      <c r="KSC137" s="743"/>
      <c r="KSD137" s="743"/>
      <c r="KSE137" s="743"/>
      <c r="KSF137" s="743"/>
      <c r="KSG137" s="743"/>
      <c r="KSH137" s="743"/>
      <c r="KSI137" s="743"/>
      <c r="KSJ137" s="743"/>
      <c r="KSK137" s="743"/>
      <c r="KSL137" s="743"/>
      <c r="KSM137" s="743"/>
      <c r="KSN137" s="743"/>
      <c r="KSO137" s="743"/>
      <c r="KSP137" s="743"/>
      <c r="KSQ137" s="743"/>
      <c r="KSR137" s="743"/>
      <c r="KSS137" s="743"/>
      <c r="KST137" s="743"/>
      <c r="KSU137" s="743"/>
      <c r="KSV137" s="743"/>
      <c r="KSW137" s="743"/>
      <c r="KSX137" s="743"/>
      <c r="KSY137" s="743"/>
      <c r="KSZ137" s="743"/>
      <c r="KTA137" s="743"/>
      <c r="KTB137" s="743"/>
      <c r="KTC137" s="743"/>
      <c r="KTD137" s="743"/>
      <c r="KTE137" s="743"/>
      <c r="KTF137" s="743"/>
      <c r="KTG137" s="743"/>
      <c r="KTH137" s="743"/>
      <c r="KTI137" s="743"/>
      <c r="KTJ137" s="743"/>
      <c r="KTK137" s="743"/>
      <c r="KTL137" s="743"/>
      <c r="KTM137" s="743"/>
      <c r="KTN137" s="743"/>
      <c r="KTO137" s="743"/>
      <c r="KTP137" s="743"/>
      <c r="KTQ137" s="743"/>
      <c r="KTR137" s="743"/>
      <c r="KTS137" s="743"/>
      <c r="KTT137" s="743"/>
      <c r="KTU137" s="743"/>
      <c r="KTV137" s="743"/>
      <c r="KTW137" s="743"/>
      <c r="KTX137" s="743"/>
      <c r="KTY137" s="743"/>
      <c r="KTZ137" s="743"/>
      <c r="KUA137" s="743"/>
      <c r="KUB137" s="743"/>
      <c r="KUC137" s="743"/>
      <c r="KUD137" s="743"/>
      <c r="KUE137" s="743"/>
      <c r="KUF137" s="743"/>
      <c r="KUG137" s="743"/>
      <c r="KUH137" s="743"/>
      <c r="KUI137" s="743"/>
      <c r="KUJ137" s="743"/>
      <c r="KUK137" s="743"/>
      <c r="KUL137" s="743"/>
      <c r="KUM137" s="743"/>
      <c r="KUN137" s="743"/>
      <c r="KUO137" s="743"/>
      <c r="KUP137" s="743"/>
      <c r="KUQ137" s="743"/>
      <c r="KUR137" s="743"/>
      <c r="KUS137" s="743"/>
      <c r="KUT137" s="743"/>
      <c r="KUU137" s="743"/>
      <c r="KUV137" s="743"/>
      <c r="KUW137" s="743"/>
      <c r="KUX137" s="743"/>
      <c r="KUY137" s="743"/>
      <c r="KUZ137" s="743"/>
      <c r="KVA137" s="743"/>
      <c r="KVB137" s="743"/>
      <c r="KVC137" s="743"/>
      <c r="KVD137" s="743"/>
      <c r="KVE137" s="743"/>
      <c r="KVF137" s="743"/>
      <c r="KVG137" s="743"/>
      <c r="KVH137" s="743"/>
      <c r="KVI137" s="743"/>
      <c r="KVJ137" s="743"/>
      <c r="KVK137" s="743"/>
      <c r="KVL137" s="743"/>
      <c r="KVM137" s="743"/>
      <c r="KVN137" s="743"/>
      <c r="KVO137" s="743"/>
      <c r="KVP137" s="743"/>
      <c r="KVQ137" s="743"/>
      <c r="KVR137" s="743"/>
      <c r="KVS137" s="743"/>
      <c r="KVT137" s="743"/>
      <c r="KVU137" s="743"/>
      <c r="KVV137" s="743"/>
      <c r="KVW137" s="743"/>
      <c r="KVX137" s="743"/>
      <c r="KVY137" s="743"/>
      <c r="KVZ137" s="743"/>
      <c r="KWA137" s="743"/>
      <c r="KWB137" s="743"/>
      <c r="KWC137" s="743"/>
      <c r="KWD137" s="743"/>
      <c r="KWE137" s="743"/>
      <c r="KWF137" s="743"/>
      <c r="KWG137" s="743"/>
      <c r="KWH137" s="743"/>
      <c r="KWI137" s="743"/>
      <c r="KWJ137" s="743"/>
      <c r="KWK137" s="743"/>
      <c r="KWL137" s="743"/>
      <c r="KWM137" s="743"/>
      <c r="KWN137" s="743"/>
      <c r="KWO137" s="743"/>
      <c r="KWP137" s="743"/>
      <c r="KWQ137" s="743"/>
      <c r="KWR137" s="743"/>
      <c r="KWS137" s="743"/>
      <c r="KWT137" s="743"/>
      <c r="KWU137" s="743"/>
      <c r="KWV137" s="743"/>
      <c r="KWW137" s="743"/>
      <c r="KWX137" s="743"/>
      <c r="KWY137" s="743"/>
      <c r="KWZ137" s="743"/>
      <c r="KXA137" s="743"/>
      <c r="KXB137" s="743"/>
      <c r="KXC137" s="743"/>
      <c r="KXD137" s="743"/>
      <c r="KXE137" s="743"/>
      <c r="KXF137" s="743"/>
      <c r="KXG137" s="743"/>
      <c r="KXH137" s="743"/>
      <c r="KXI137" s="743"/>
      <c r="KXJ137" s="743"/>
      <c r="KXK137" s="743"/>
      <c r="KXL137" s="743"/>
      <c r="KXM137" s="743"/>
      <c r="KXN137" s="743"/>
      <c r="KXO137" s="743"/>
      <c r="KXP137" s="743"/>
      <c r="KXQ137" s="743"/>
      <c r="KXR137" s="743"/>
      <c r="KXS137" s="743"/>
      <c r="KXT137" s="743"/>
      <c r="KXU137" s="743"/>
      <c r="KXV137" s="743"/>
      <c r="KXW137" s="743"/>
      <c r="KXX137" s="743"/>
      <c r="KXY137" s="743"/>
      <c r="KXZ137" s="743"/>
      <c r="KYA137" s="743"/>
      <c r="KYB137" s="743"/>
      <c r="KYC137" s="743"/>
      <c r="KYD137" s="743"/>
      <c r="KYE137" s="743"/>
      <c r="KYF137" s="743"/>
      <c r="KYG137" s="743"/>
      <c r="KYH137" s="743"/>
      <c r="KYI137" s="743"/>
      <c r="KYJ137" s="743"/>
      <c r="KYK137" s="743"/>
      <c r="KYL137" s="743"/>
      <c r="KYM137" s="743"/>
      <c r="KYN137" s="743"/>
      <c r="KYO137" s="743"/>
      <c r="KYP137" s="743"/>
      <c r="KYQ137" s="743"/>
      <c r="KYR137" s="743"/>
      <c r="KYS137" s="743"/>
      <c r="KYT137" s="743"/>
      <c r="KYU137" s="743"/>
      <c r="KYV137" s="743"/>
      <c r="KYW137" s="743"/>
      <c r="KYX137" s="743"/>
      <c r="KYY137" s="743"/>
      <c r="KYZ137" s="743"/>
      <c r="KZA137" s="743"/>
      <c r="KZB137" s="743"/>
      <c r="KZC137" s="743"/>
      <c r="KZD137" s="743"/>
      <c r="KZE137" s="743"/>
      <c r="KZF137" s="743"/>
      <c r="KZG137" s="743"/>
      <c r="KZH137" s="743"/>
      <c r="KZI137" s="743"/>
      <c r="KZJ137" s="743"/>
      <c r="KZK137" s="743"/>
      <c r="KZL137" s="743"/>
      <c r="KZM137" s="743"/>
      <c r="KZN137" s="743"/>
      <c r="KZO137" s="743"/>
      <c r="KZP137" s="743"/>
      <c r="KZQ137" s="743"/>
      <c r="KZR137" s="743"/>
      <c r="KZS137" s="743"/>
      <c r="KZT137" s="743"/>
      <c r="KZU137" s="743"/>
      <c r="KZV137" s="743"/>
      <c r="KZW137" s="743"/>
      <c r="KZX137" s="743"/>
      <c r="KZY137" s="743"/>
      <c r="KZZ137" s="743"/>
      <c r="LAA137" s="743"/>
      <c r="LAB137" s="743"/>
      <c r="LAC137" s="743"/>
      <c r="LAD137" s="743"/>
      <c r="LAE137" s="743"/>
      <c r="LAF137" s="743"/>
      <c r="LAG137" s="743"/>
      <c r="LAH137" s="743"/>
      <c r="LAI137" s="743"/>
      <c r="LAJ137" s="743"/>
      <c r="LAK137" s="743"/>
      <c r="LAL137" s="743"/>
      <c r="LAM137" s="743"/>
      <c r="LAN137" s="743"/>
      <c r="LAO137" s="743"/>
      <c r="LAP137" s="743"/>
      <c r="LAQ137" s="743"/>
      <c r="LAR137" s="743"/>
      <c r="LAS137" s="743"/>
      <c r="LAT137" s="743"/>
      <c r="LAU137" s="743"/>
      <c r="LAV137" s="743"/>
      <c r="LAW137" s="743"/>
      <c r="LAX137" s="743"/>
      <c r="LAY137" s="743"/>
      <c r="LAZ137" s="743"/>
      <c r="LBA137" s="743"/>
      <c r="LBB137" s="743"/>
      <c r="LBC137" s="743"/>
      <c r="LBD137" s="743"/>
      <c r="LBE137" s="743"/>
      <c r="LBF137" s="743"/>
      <c r="LBG137" s="743"/>
      <c r="LBH137" s="743"/>
      <c r="LBI137" s="743"/>
      <c r="LBJ137" s="743"/>
      <c r="LBK137" s="743"/>
      <c r="LBL137" s="743"/>
      <c r="LBM137" s="743"/>
      <c r="LBN137" s="743"/>
      <c r="LBO137" s="743"/>
      <c r="LBP137" s="743"/>
      <c r="LBQ137" s="743"/>
      <c r="LBR137" s="743"/>
      <c r="LBS137" s="743"/>
      <c r="LBT137" s="743"/>
      <c r="LBU137" s="743"/>
      <c r="LBV137" s="743"/>
      <c r="LBW137" s="743"/>
      <c r="LBX137" s="743"/>
      <c r="LBY137" s="743"/>
      <c r="LBZ137" s="743"/>
      <c r="LCA137" s="743"/>
      <c r="LCB137" s="743"/>
      <c r="LCC137" s="743"/>
      <c r="LCD137" s="743"/>
      <c r="LCE137" s="743"/>
      <c r="LCF137" s="743"/>
      <c r="LCG137" s="743"/>
      <c r="LCH137" s="743"/>
      <c r="LCI137" s="743"/>
      <c r="LCJ137" s="743"/>
      <c r="LCK137" s="743"/>
      <c r="LCL137" s="743"/>
      <c r="LCM137" s="743"/>
      <c r="LCN137" s="743"/>
      <c r="LCO137" s="743"/>
      <c r="LCP137" s="743"/>
      <c r="LCQ137" s="743"/>
      <c r="LCR137" s="743"/>
      <c r="LCS137" s="743"/>
      <c r="LCT137" s="743"/>
      <c r="LCU137" s="743"/>
      <c r="LCV137" s="743"/>
      <c r="LCW137" s="743"/>
      <c r="LCX137" s="743"/>
      <c r="LCY137" s="743"/>
      <c r="LCZ137" s="743"/>
      <c r="LDA137" s="743"/>
      <c r="LDB137" s="743"/>
      <c r="LDC137" s="743"/>
      <c r="LDD137" s="743"/>
      <c r="LDE137" s="743"/>
      <c r="LDF137" s="743"/>
      <c r="LDG137" s="743"/>
      <c r="LDH137" s="743"/>
      <c r="LDI137" s="743"/>
      <c r="LDJ137" s="743"/>
      <c r="LDK137" s="743"/>
      <c r="LDL137" s="743"/>
      <c r="LDM137" s="743"/>
      <c r="LDN137" s="743"/>
      <c r="LDO137" s="743"/>
      <c r="LDP137" s="743"/>
      <c r="LDQ137" s="743"/>
      <c r="LDR137" s="743"/>
      <c r="LDS137" s="743"/>
      <c r="LDT137" s="743"/>
      <c r="LDU137" s="743"/>
      <c r="LDV137" s="743"/>
      <c r="LDW137" s="743"/>
      <c r="LDX137" s="743"/>
      <c r="LDY137" s="743"/>
      <c r="LDZ137" s="743"/>
      <c r="LEA137" s="743"/>
      <c r="LEB137" s="743"/>
      <c r="LEC137" s="743"/>
      <c r="LED137" s="743"/>
      <c r="LEE137" s="743"/>
      <c r="LEF137" s="743"/>
      <c r="LEG137" s="743"/>
      <c r="LEH137" s="743"/>
      <c r="LEI137" s="743"/>
      <c r="LEJ137" s="743"/>
      <c r="LEK137" s="743"/>
      <c r="LEL137" s="743"/>
      <c r="LEM137" s="743"/>
      <c r="LEN137" s="743"/>
      <c r="LEO137" s="743"/>
      <c r="LEP137" s="743"/>
      <c r="LEQ137" s="743"/>
      <c r="LER137" s="743"/>
      <c r="LES137" s="743"/>
      <c r="LET137" s="743"/>
      <c r="LEU137" s="743"/>
      <c r="LEV137" s="743"/>
      <c r="LEW137" s="743"/>
      <c r="LEX137" s="743"/>
      <c r="LEY137" s="743"/>
      <c r="LEZ137" s="743"/>
      <c r="LFA137" s="743"/>
      <c r="LFB137" s="743"/>
      <c r="LFC137" s="743"/>
      <c r="LFD137" s="743"/>
      <c r="LFE137" s="743"/>
      <c r="LFF137" s="743"/>
      <c r="LFG137" s="743"/>
      <c r="LFH137" s="743"/>
      <c r="LFI137" s="743"/>
      <c r="LFJ137" s="743"/>
      <c r="LFK137" s="743"/>
      <c r="LFL137" s="743"/>
      <c r="LFM137" s="743"/>
      <c r="LFN137" s="743"/>
      <c r="LFO137" s="743"/>
      <c r="LFP137" s="743"/>
      <c r="LFQ137" s="743"/>
      <c r="LFR137" s="743"/>
      <c r="LFS137" s="743"/>
      <c r="LFT137" s="743"/>
      <c r="LFU137" s="743"/>
      <c r="LFV137" s="743"/>
      <c r="LFW137" s="743"/>
      <c r="LFX137" s="743"/>
      <c r="LFY137" s="743"/>
      <c r="LFZ137" s="743"/>
      <c r="LGA137" s="743"/>
      <c r="LGB137" s="743"/>
      <c r="LGC137" s="743"/>
      <c r="LGD137" s="743"/>
      <c r="LGE137" s="743"/>
      <c r="LGF137" s="743"/>
      <c r="LGG137" s="743"/>
      <c r="LGH137" s="743"/>
      <c r="LGI137" s="743"/>
      <c r="LGJ137" s="743"/>
      <c r="LGK137" s="743"/>
      <c r="LGL137" s="743"/>
      <c r="LGM137" s="743"/>
      <c r="LGN137" s="743"/>
      <c r="LGO137" s="743"/>
      <c r="LGP137" s="743"/>
      <c r="LGQ137" s="743"/>
      <c r="LGR137" s="743"/>
      <c r="LGS137" s="743"/>
      <c r="LGT137" s="743"/>
      <c r="LGU137" s="743"/>
      <c r="LGV137" s="743"/>
      <c r="LGW137" s="743"/>
      <c r="LGX137" s="743"/>
      <c r="LGY137" s="743"/>
      <c r="LGZ137" s="743"/>
      <c r="LHA137" s="743"/>
      <c r="LHB137" s="743"/>
      <c r="LHC137" s="743"/>
      <c r="LHD137" s="743"/>
      <c r="LHE137" s="743"/>
      <c r="LHF137" s="743"/>
      <c r="LHG137" s="743"/>
      <c r="LHH137" s="743"/>
      <c r="LHI137" s="743"/>
      <c r="LHJ137" s="743"/>
      <c r="LHK137" s="743"/>
      <c r="LHL137" s="743"/>
      <c r="LHM137" s="743"/>
      <c r="LHN137" s="743"/>
      <c r="LHO137" s="743"/>
      <c r="LHP137" s="743"/>
      <c r="LHQ137" s="743"/>
      <c r="LHR137" s="743"/>
      <c r="LHS137" s="743"/>
      <c r="LHT137" s="743"/>
      <c r="LHU137" s="743"/>
      <c r="LHV137" s="743"/>
      <c r="LHW137" s="743"/>
      <c r="LHX137" s="743"/>
      <c r="LHY137" s="743"/>
      <c r="LHZ137" s="743"/>
      <c r="LIA137" s="743"/>
      <c r="LIB137" s="743"/>
      <c r="LIC137" s="743"/>
      <c r="LID137" s="743"/>
      <c r="LIE137" s="743"/>
      <c r="LIF137" s="743"/>
      <c r="LIG137" s="743"/>
      <c r="LIH137" s="743"/>
      <c r="LII137" s="743"/>
      <c r="LIJ137" s="743"/>
      <c r="LIK137" s="743"/>
      <c r="LIL137" s="743"/>
      <c r="LIM137" s="743"/>
      <c r="LIN137" s="743"/>
      <c r="LIO137" s="743"/>
      <c r="LIP137" s="743"/>
      <c r="LIQ137" s="743"/>
      <c r="LIR137" s="743"/>
      <c r="LIS137" s="743"/>
      <c r="LIT137" s="743"/>
      <c r="LIU137" s="743"/>
      <c r="LIV137" s="743"/>
      <c r="LIW137" s="743"/>
      <c r="LIX137" s="743"/>
      <c r="LIY137" s="743"/>
      <c r="LIZ137" s="743"/>
      <c r="LJA137" s="743"/>
      <c r="LJB137" s="743"/>
      <c r="LJC137" s="743"/>
      <c r="LJD137" s="743"/>
      <c r="LJE137" s="743"/>
      <c r="LJF137" s="743"/>
      <c r="LJG137" s="743"/>
      <c r="LJH137" s="743"/>
      <c r="LJI137" s="743"/>
      <c r="LJJ137" s="743"/>
      <c r="LJK137" s="743"/>
      <c r="LJL137" s="743"/>
      <c r="LJM137" s="743"/>
      <c r="LJN137" s="743"/>
      <c r="LJO137" s="743"/>
      <c r="LJP137" s="743"/>
      <c r="LJQ137" s="743"/>
      <c r="LJR137" s="743"/>
      <c r="LJS137" s="743"/>
      <c r="LJT137" s="743"/>
      <c r="LJU137" s="743"/>
      <c r="LJV137" s="743"/>
      <c r="LJW137" s="743"/>
      <c r="LJX137" s="743"/>
      <c r="LJY137" s="743"/>
      <c r="LJZ137" s="743"/>
      <c r="LKA137" s="743"/>
      <c r="LKB137" s="743"/>
      <c r="LKC137" s="743"/>
      <c r="LKD137" s="743"/>
      <c r="LKE137" s="743"/>
      <c r="LKF137" s="743"/>
      <c r="LKG137" s="743"/>
      <c r="LKH137" s="743"/>
      <c r="LKI137" s="743"/>
      <c r="LKJ137" s="743"/>
      <c r="LKK137" s="743"/>
      <c r="LKL137" s="743"/>
      <c r="LKM137" s="743"/>
      <c r="LKN137" s="743"/>
      <c r="LKO137" s="743"/>
      <c r="LKP137" s="743"/>
      <c r="LKQ137" s="743"/>
      <c r="LKR137" s="743"/>
      <c r="LKS137" s="743"/>
      <c r="LKT137" s="743"/>
      <c r="LKU137" s="743"/>
      <c r="LKV137" s="743"/>
      <c r="LKW137" s="743"/>
      <c r="LKX137" s="743"/>
      <c r="LKY137" s="743"/>
      <c r="LKZ137" s="743"/>
      <c r="LLA137" s="743"/>
      <c r="LLB137" s="743"/>
      <c r="LLC137" s="743"/>
      <c r="LLD137" s="743"/>
      <c r="LLE137" s="743"/>
      <c r="LLF137" s="743"/>
      <c r="LLG137" s="743"/>
      <c r="LLH137" s="743"/>
      <c r="LLI137" s="743"/>
      <c r="LLJ137" s="743"/>
      <c r="LLK137" s="743"/>
      <c r="LLL137" s="743"/>
      <c r="LLM137" s="743"/>
      <c r="LLN137" s="743"/>
      <c r="LLO137" s="743"/>
      <c r="LLP137" s="743"/>
      <c r="LLQ137" s="743"/>
      <c r="LLR137" s="743"/>
      <c r="LLS137" s="743"/>
      <c r="LLT137" s="743"/>
      <c r="LLU137" s="743"/>
      <c r="LLV137" s="743"/>
      <c r="LLW137" s="743"/>
      <c r="LLX137" s="743"/>
      <c r="LLY137" s="743"/>
      <c r="LLZ137" s="743"/>
      <c r="LMA137" s="743"/>
      <c r="LMB137" s="743"/>
      <c r="LMC137" s="743"/>
      <c r="LMD137" s="743"/>
      <c r="LME137" s="743"/>
      <c r="LMF137" s="743"/>
      <c r="LMG137" s="743"/>
      <c r="LMH137" s="743"/>
      <c r="LMI137" s="743"/>
      <c r="LMJ137" s="743"/>
      <c r="LMK137" s="743"/>
      <c r="LML137" s="743"/>
      <c r="LMM137" s="743"/>
      <c r="LMN137" s="743"/>
      <c r="LMO137" s="743"/>
      <c r="LMP137" s="743"/>
      <c r="LMQ137" s="743"/>
      <c r="LMR137" s="743"/>
      <c r="LMS137" s="743"/>
      <c r="LMT137" s="743"/>
      <c r="LMU137" s="743"/>
      <c r="LMV137" s="743"/>
      <c r="LMW137" s="743"/>
      <c r="LMX137" s="743"/>
      <c r="LMY137" s="743"/>
      <c r="LMZ137" s="743"/>
      <c r="LNA137" s="743"/>
      <c r="LNB137" s="743"/>
      <c r="LNC137" s="743"/>
      <c r="LND137" s="743"/>
      <c r="LNE137" s="743"/>
      <c r="LNF137" s="743"/>
      <c r="LNG137" s="743"/>
      <c r="LNH137" s="743"/>
      <c r="LNI137" s="743"/>
      <c r="LNJ137" s="743"/>
      <c r="LNK137" s="743"/>
      <c r="LNL137" s="743"/>
      <c r="LNM137" s="743"/>
      <c r="LNN137" s="743"/>
      <c r="LNO137" s="743"/>
      <c r="LNP137" s="743"/>
      <c r="LNQ137" s="743"/>
      <c r="LNR137" s="743"/>
      <c r="LNS137" s="743"/>
      <c r="LNT137" s="743"/>
      <c r="LNU137" s="743"/>
      <c r="LNV137" s="743"/>
      <c r="LNW137" s="743"/>
      <c r="LNX137" s="743"/>
      <c r="LNY137" s="743"/>
      <c r="LNZ137" s="743"/>
      <c r="LOA137" s="743"/>
      <c r="LOB137" s="743"/>
      <c r="LOC137" s="743"/>
      <c r="LOD137" s="743"/>
      <c r="LOE137" s="743"/>
      <c r="LOF137" s="743"/>
      <c r="LOG137" s="743"/>
      <c r="LOH137" s="743"/>
      <c r="LOI137" s="743"/>
      <c r="LOJ137" s="743"/>
      <c r="LOK137" s="743"/>
      <c r="LOL137" s="743"/>
      <c r="LOM137" s="743"/>
      <c r="LON137" s="743"/>
      <c r="LOO137" s="743"/>
      <c r="LOP137" s="743"/>
      <c r="LOQ137" s="743"/>
      <c r="LOR137" s="743"/>
      <c r="LOS137" s="743"/>
      <c r="LOT137" s="743"/>
      <c r="LOU137" s="743"/>
      <c r="LOV137" s="743"/>
      <c r="LOW137" s="743"/>
      <c r="LOX137" s="743"/>
      <c r="LOY137" s="743"/>
      <c r="LOZ137" s="743"/>
      <c r="LPA137" s="743"/>
      <c r="LPB137" s="743"/>
      <c r="LPC137" s="743"/>
      <c r="LPD137" s="743"/>
      <c r="LPE137" s="743"/>
      <c r="LPF137" s="743"/>
      <c r="LPG137" s="743"/>
      <c r="LPH137" s="743"/>
      <c r="LPI137" s="743"/>
      <c r="LPJ137" s="743"/>
      <c r="LPK137" s="743"/>
      <c r="LPL137" s="743"/>
      <c r="LPM137" s="743"/>
      <c r="LPN137" s="743"/>
      <c r="LPO137" s="743"/>
      <c r="LPP137" s="743"/>
      <c r="LPQ137" s="743"/>
      <c r="LPR137" s="743"/>
      <c r="LPS137" s="743"/>
      <c r="LPT137" s="743"/>
      <c r="LPU137" s="743"/>
      <c r="LPV137" s="743"/>
      <c r="LPW137" s="743"/>
      <c r="LPX137" s="743"/>
      <c r="LPY137" s="743"/>
      <c r="LPZ137" s="743"/>
      <c r="LQA137" s="743"/>
      <c r="LQB137" s="743"/>
      <c r="LQC137" s="743"/>
      <c r="LQD137" s="743"/>
      <c r="LQE137" s="743"/>
      <c r="LQF137" s="743"/>
      <c r="LQG137" s="743"/>
      <c r="LQH137" s="743"/>
      <c r="LQI137" s="743"/>
      <c r="LQJ137" s="743"/>
      <c r="LQK137" s="743"/>
      <c r="LQL137" s="743"/>
      <c r="LQM137" s="743"/>
      <c r="LQN137" s="743"/>
      <c r="LQO137" s="743"/>
      <c r="LQP137" s="743"/>
      <c r="LQQ137" s="743"/>
      <c r="LQR137" s="743"/>
      <c r="LQS137" s="743"/>
      <c r="LQT137" s="743"/>
      <c r="LQU137" s="743"/>
      <c r="LQV137" s="743"/>
      <c r="LQW137" s="743"/>
      <c r="LQX137" s="743"/>
      <c r="LQY137" s="743"/>
      <c r="LQZ137" s="743"/>
      <c r="LRA137" s="743"/>
      <c r="LRB137" s="743"/>
      <c r="LRC137" s="743"/>
      <c r="LRD137" s="743"/>
      <c r="LRE137" s="743"/>
      <c r="LRF137" s="743"/>
      <c r="LRG137" s="743"/>
      <c r="LRH137" s="743"/>
      <c r="LRI137" s="743"/>
      <c r="LRJ137" s="743"/>
      <c r="LRK137" s="743"/>
      <c r="LRL137" s="743"/>
      <c r="LRM137" s="743"/>
      <c r="LRN137" s="743"/>
      <c r="LRO137" s="743"/>
      <c r="LRP137" s="743"/>
      <c r="LRQ137" s="743"/>
      <c r="LRR137" s="743"/>
      <c r="LRS137" s="743"/>
      <c r="LRT137" s="743"/>
      <c r="LRU137" s="743"/>
      <c r="LRV137" s="743"/>
      <c r="LRW137" s="743"/>
      <c r="LRX137" s="743"/>
      <c r="LRY137" s="743"/>
      <c r="LRZ137" s="743"/>
      <c r="LSA137" s="743"/>
      <c r="LSB137" s="743"/>
      <c r="LSC137" s="743"/>
      <c r="LSD137" s="743"/>
      <c r="LSE137" s="743"/>
      <c r="LSF137" s="743"/>
      <c r="LSG137" s="743"/>
      <c r="LSH137" s="743"/>
      <c r="LSI137" s="743"/>
      <c r="LSJ137" s="743"/>
      <c r="LSK137" s="743"/>
      <c r="LSL137" s="743"/>
      <c r="LSM137" s="743"/>
      <c r="LSN137" s="743"/>
      <c r="LSO137" s="743"/>
      <c r="LSP137" s="743"/>
      <c r="LSQ137" s="743"/>
      <c r="LSR137" s="743"/>
      <c r="LSS137" s="743"/>
      <c r="LST137" s="743"/>
      <c r="LSU137" s="743"/>
      <c r="LSV137" s="743"/>
      <c r="LSW137" s="743"/>
      <c r="LSX137" s="743"/>
      <c r="LSY137" s="743"/>
      <c r="LSZ137" s="743"/>
      <c r="LTA137" s="743"/>
      <c r="LTB137" s="743"/>
      <c r="LTC137" s="743"/>
      <c r="LTD137" s="743"/>
      <c r="LTE137" s="743"/>
      <c r="LTF137" s="743"/>
      <c r="LTG137" s="743"/>
      <c r="LTH137" s="743"/>
      <c r="LTI137" s="743"/>
      <c r="LTJ137" s="743"/>
      <c r="LTK137" s="743"/>
      <c r="LTL137" s="743"/>
      <c r="LTM137" s="743"/>
      <c r="LTN137" s="743"/>
      <c r="LTO137" s="743"/>
      <c r="LTP137" s="743"/>
      <c r="LTQ137" s="743"/>
      <c r="LTR137" s="743"/>
      <c r="LTS137" s="743"/>
      <c r="LTT137" s="743"/>
      <c r="LTU137" s="743"/>
      <c r="LTV137" s="743"/>
      <c r="LTW137" s="743"/>
      <c r="LTX137" s="743"/>
      <c r="LTY137" s="743"/>
      <c r="LTZ137" s="743"/>
      <c r="LUA137" s="743"/>
      <c r="LUB137" s="743"/>
      <c r="LUC137" s="743"/>
      <c r="LUD137" s="743"/>
      <c r="LUE137" s="743"/>
      <c r="LUF137" s="743"/>
      <c r="LUG137" s="743"/>
      <c r="LUH137" s="743"/>
      <c r="LUI137" s="743"/>
      <c r="LUJ137" s="743"/>
      <c r="LUK137" s="743"/>
      <c r="LUL137" s="743"/>
      <c r="LUM137" s="743"/>
      <c r="LUN137" s="743"/>
      <c r="LUO137" s="743"/>
      <c r="LUP137" s="743"/>
      <c r="LUQ137" s="743"/>
      <c r="LUR137" s="743"/>
      <c r="LUS137" s="743"/>
      <c r="LUT137" s="743"/>
      <c r="LUU137" s="743"/>
      <c r="LUV137" s="743"/>
      <c r="LUW137" s="743"/>
      <c r="LUX137" s="743"/>
      <c r="LUY137" s="743"/>
      <c r="LUZ137" s="743"/>
      <c r="LVA137" s="743"/>
      <c r="LVB137" s="743"/>
      <c r="LVC137" s="743"/>
      <c r="LVD137" s="743"/>
      <c r="LVE137" s="743"/>
      <c r="LVF137" s="743"/>
      <c r="LVG137" s="743"/>
      <c r="LVH137" s="743"/>
      <c r="LVI137" s="743"/>
      <c r="LVJ137" s="743"/>
      <c r="LVK137" s="743"/>
      <c r="LVL137" s="743"/>
      <c r="LVM137" s="743"/>
      <c r="LVN137" s="743"/>
      <c r="LVO137" s="743"/>
      <c r="LVP137" s="743"/>
      <c r="LVQ137" s="743"/>
      <c r="LVR137" s="743"/>
      <c r="LVS137" s="743"/>
      <c r="LVT137" s="743"/>
      <c r="LVU137" s="743"/>
      <c r="LVV137" s="743"/>
      <c r="LVW137" s="743"/>
      <c r="LVX137" s="743"/>
      <c r="LVY137" s="743"/>
      <c r="LVZ137" s="743"/>
      <c r="LWA137" s="743"/>
      <c r="LWB137" s="743"/>
      <c r="LWC137" s="743"/>
      <c r="LWD137" s="743"/>
      <c r="LWE137" s="743"/>
      <c r="LWF137" s="743"/>
      <c r="LWG137" s="743"/>
      <c r="LWH137" s="743"/>
      <c r="LWI137" s="743"/>
      <c r="LWJ137" s="743"/>
      <c r="LWK137" s="743"/>
      <c r="LWL137" s="743"/>
      <c r="LWM137" s="743"/>
      <c r="LWN137" s="743"/>
      <c r="LWO137" s="743"/>
      <c r="LWP137" s="743"/>
      <c r="LWQ137" s="743"/>
      <c r="LWR137" s="743"/>
      <c r="LWS137" s="743"/>
      <c r="LWT137" s="743"/>
      <c r="LWU137" s="743"/>
      <c r="LWV137" s="743"/>
      <c r="LWW137" s="743"/>
      <c r="LWX137" s="743"/>
      <c r="LWY137" s="743"/>
      <c r="LWZ137" s="743"/>
      <c r="LXA137" s="743"/>
      <c r="LXB137" s="743"/>
      <c r="LXC137" s="743"/>
      <c r="LXD137" s="743"/>
      <c r="LXE137" s="743"/>
      <c r="LXF137" s="743"/>
      <c r="LXG137" s="743"/>
      <c r="LXH137" s="743"/>
      <c r="LXI137" s="743"/>
      <c r="LXJ137" s="743"/>
      <c r="LXK137" s="743"/>
      <c r="LXL137" s="743"/>
      <c r="LXM137" s="743"/>
      <c r="LXN137" s="743"/>
      <c r="LXO137" s="743"/>
      <c r="LXP137" s="743"/>
      <c r="LXQ137" s="743"/>
      <c r="LXR137" s="743"/>
      <c r="LXS137" s="743"/>
      <c r="LXT137" s="743"/>
      <c r="LXU137" s="743"/>
      <c r="LXV137" s="743"/>
      <c r="LXW137" s="743"/>
      <c r="LXX137" s="743"/>
      <c r="LXY137" s="743"/>
      <c r="LXZ137" s="743"/>
      <c r="LYA137" s="743"/>
      <c r="LYB137" s="743"/>
      <c r="LYC137" s="743"/>
      <c r="LYD137" s="743"/>
      <c r="LYE137" s="743"/>
      <c r="LYF137" s="743"/>
      <c r="LYG137" s="743"/>
      <c r="LYH137" s="743"/>
      <c r="LYI137" s="743"/>
      <c r="LYJ137" s="743"/>
      <c r="LYK137" s="743"/>
      <c r="LYL137" s="743"/>
      <c r="LYM137" s="743"/>
      <c r="LYN137" s="743"/>
      <c r="LYO137" s="743"/>
      <c r="LYP137" s="743"/>
      <c r="LYQ137" s="743"/>
      <c r="LYR137" s="743"/>
      <c r="LYS137" s="743"/>
      <c r="LYT137" s="743"/>
      <c r="LYU137" s="743"/>
      <c r="LYV137" s="743"/>
      <c r="LYW137" s="743"/>
      <c r="LYX137" s="743"/>
      <c r="LYY137" s="743"/>
      <c r="LYZ137" s="743"/>
      <c r="LZA137" s="743"/>
      <c r="LZB137" s="743"/>
      <c r="LZC137" s="743"/>
      <c r="LZD137" s="743"/>
      <c r="LZE137" s="743"/>
      <c r="LZF137" s="743"/>
      <c r="LZG137" s="743"/>
      <c r="LZH137" s="743"/>
      <c r="LZI137" s="743"/>
      <c r="LZJ137" s="743"/>
      <c r="LZK137" s="743"/>
      <c r="LZL137" s="743"/>
      <c r="LZM137" s="743"/>
      <c r="LZN137" s="743"/>
      <c r="LZO137" s="743"/>
      <c r="LZP137" s="743"/>
      <c r="LZQ137" s="743"/>
      <c r="LZR137" s="743"/>
      <c r="LZS137" s="743"/>
      <c r="LZT137" s="743"/>
      <c r="LZU137" s="743"/>
      <c r="LZV137" s="743"/>
      <c r="LZW137" s="743"/>
      <c r="LZX137" s="743"/>
      <c r="LZY137" s="743"/>
      <c r="LZZ137" s="743"/>
      <c r="MAA137" s="743"/>
      <c r="MAB137" s="743"/>
      <c r="MAC137" s="743"/>
      <c r="MAD137" s="743"/>
      <c r="MAE137" s="743"/>
      <c r="MAF137" s="743"/>
      <c r="MAG137" s="743"/>
      <c r="MAH137" s="743"/>
      <c r="MAI137" s="743"/>
      <c r="MAJ137" s="743"/>
      <c r="MAK137" s="743"/>
      <c r="MAL137" s="743"/>
      <c r="MAM137" s="743"/>
      <c r="MAN137" s="743"/>
      <c r="MAO137" s="743"/>
      <c r="MAP137" s="743"/>
      <c r="MAQ137" s="743"/>
      <c r="MAR137" s="743"/>
      <c r="MAS137" s="743"/>
      <c r="MAT137" s="743"/>
      <c r="MAU137" s="743"/>
      <c r="MAV137" s="743"/>
      <c r="MAW137" s="743"/>
      <c r="MAX137" s="743"/>
      <c r="MAY137" s="743"/>
      <c r="MAZ137" s="743"/>
      <c r="MBA137" s="743"/>
      <c r="MBB137" s="743"/>
      <c r="MBC137" s="743"/>
      <c r="MBD137" s="743"/>
      <c r="MBE137" s="743"/>
      <c r="MBF137" s="743"/>
      <c r="MBG137" s="743"/>
      <c r="MBH137" s="743"/>
      <c r="MBI137" s="743"/>
      <c r="MBJ137" s="743"/>
      <c r="MBK137" s="743"/>
      <c r="MBL137" s="743"/>
      <c r="MBM137" s="743"/>
      <c r="MBN137" s="743"/>
      <c r="MBO137" s="743"/>
      <c r="MBP137" s="743"/>
      <c r="MBQ137" s="743"/>
      <c r="MBR137" s="743"/>
      <c r="MBS137" s="743"/>
      <c r="MBT137" s="743"/>
      <c r="MBU137" s="743"/>
      <c r="MBV137" s="743"/>
      <c r="MBW137" s="743"/>
      <c r="MBX137" s="743"/>
      <c r="MBY137" s="743"/>
      <c r="MBZ137" s="743"/>
      <c r="MCA137" s="743"/>
      <c r="MCB137" s="743"/>
      <c r="MCC137" s="743"/>
      <c r="MCD137" s="743"/>
      <c r="MCE137" s="743"/>
      <c r="MCF137" s="743"/>
      <c r="MCG137" s="743"/>
      <c r="MCH137" s="743"/>
      <c r="MCI137" s="743"/>
      <c r="MCJ137" s="743"/>
      <c r="MCK137" s="743"/>
      <c r="MCL137" s="743"/>
      <c r="MCM137" s="743"/>
      <c r="MCN137" s="743"/>
      <c r="MCO137" s="743"/>
      <c r="MCP137" s="743"/>
      <c r="MCQ137" s="743"/>
      <c r="MCR137" s="743"/>
      <c r="MCS137" s="743"/>
      <c r="MCT137" s="743"/>
      <c r="MCU137" s="743"/>
      <c r="MCV137" s="743"/>
      <c r="MCW137" s="743"/>
      <c r="MCX137" s="743"/>
      <c r="MCY137" s="743"/>
      <c r="MCZ137" s="743"/>
      <c r="MDA137" s="743"/>
      <c r="MDB137" s="743"/>
      <c r="MDC137" s="743"/>
      <c r="MDD137" s="743"/>
      <c r="MDE137" s="743"/>
      <c r="MDF137" s="743"/>
      <c r="MDG137" s="743"/>
      <c r="MDH137" s="743"/>
      <c r="MDI137" s="743"/>
      <c r="MDJ137" s="743"/>
      <c r="MDK137" s="743"/>
      <c r="MDL137" s="743"/>
      <c r="MDM137" s="743"/>
      <c r="MDN137" s="743"/>
      <c r="MDO137" s="743"/>
      <c r="MDP137" s="743"/>
      <c r="MDQ137" s="743"/>
      <c r="MDR137" s="743"/>
      <c r="MDS137" s="743"/>
      <c r="MDT137" s="743"/>
      <c r="MDU137" s="743"/>
      <c r="MDV137" s="743"/>
      <c r="MDW137" s="743"/>
      <c r="MDX137" s="743"/>
      <c r="MDY137" s="743"/>
      <c r="MDZ137" s="743"/>
      <c r="MEA137" s="743"/>
      <c r="MEB137" s="743"/>
      <c r="MEC137" s="743"/>
      <c r="MED137" s="743"/>
      <c r="MEE137" s="743"/>
      <c r="MEF137" s="743"/>
      <c r="MEG137" s="743"/>
      <c r="MEH137" s="743"/>
      <c r="MEI137" s="743"/>
      <c r="MEJ137" s="743"/>
      <c r="MEK137" s="743"/>
      <c r="MEL137" s="743"/>
      <c r="MEM137" s="743"/>
      <c r="MEN137" s="743"/>
      <c r="MEO137" s="743"/>
      <c r="MEP137" s="743"/>
      <c r="MEQ137" s="743"/>
      <c r="MER137" s="743"/>
      <c r="MES137" s="743"/>
      <c r="MET137" s="743"/>
      <c r="MEU137" s="743"/>
      <c r="MEV137" s="743"/>
      <c r="MEW137" s="743"/>
      <c r="MEX137" s="743"/>
      <c r="MEY137" s="743"/>
      <c r="MEZ137" s="743"/>
      <c r="MFA137" s="743"/>
      <c r="MFB137" s="743"/>
      <c r="MFC137" s="743"/>
      <c r="MFD137" s="743"/>
      <c r="MFE137" s="743"/>
      <c r="MFF137" s="743"/>
      <c r="MFG137" s="743"/>
      <c r="MFH137" s="743"/>
      <c r="MFI137" s="743"/>
      <c r="MFJ137" s="743"/>
      <c r="MFK137" s="743"/>
      <c r="MFL137" s="743"/>
      <c r="MFM137" s="743"/>
      <c r="MFN137" s="743"/>
      <c r="MFO137" s="743"/>
      <c r="MFP137" s="743"/>
      <c r="MFQ137" s="743"/>
      <c r="MFR137" s="743"/>
      <c r="MFS137" s="743"/>
      <c r="MFT137" s="743"/>
      <c r="MFU137" s="743"/>
      <c r="MFV137" s="743"/>
      <c r="MFW137" s="743"/>
      <c r="MFX137" s="743"/>
      <c r="MFY137" s="743"/>
      <c r="MFZ137" s="743"/>
      <c r="MGA137" s="743"/>
      <c r="MGB137" s="743"/>
      <c r="MGC137" s="743"/>
      <c r="MGD137" s="743"/>
      <c r="MGE137" s="743"/>
      <c r="MGF137" s="743"/>
      <c r="MGG137" s="743"/>
      <c r="MGH137" s="743"/>
      <c r="MGI137" s="743"/>
      <c r="MGJ137" s="743"/>
      <c r="MGK137" s="743"/>
      <c r="MGL137" s="743"/>
      <c r="MGM137" s="743"/>
      <c r="MGN137" s="743"/>
      <c r="MGO137" s="743"/>
      <c r="MGP137" s="743"/>
      <c r="MGQ137" s="743"/>
      <c r="MGR137" s="743"/>
      <c r="MGS137" s="743"/>
      <c r="MGT137" s="743"/>
      <c r="MGU137" s="743"/>
      <c r="MGV137" s="743"/>
      <c r="MGW137" s="743"/>
      <c r="MGX137" s="743"/>
      <c r="MGY137" s="743"/>
      <c r="MGZ137" s="743"/>
      <c r="MHA137" s="743"/>
      <c r="MHB137" s="743"/>
      <c r="MHC137" s="743"/>
      <c r="MHD137" s="743"/>
      <c r="MHE137" s="743"/>
      <c r="MHF137" s="743"/>
      <c r="MHG137" s="743"/>
      <c r="MHH137" s="743"/>
      <c r="MHI137" s="743"/>
      <c r="MHJ137" s="743"/>
      <c r="MHK137" s="743"/>
      <c r="MHL137" s="743"/>
      <c r="MHM137" s="743"/>
      <c r="MHN137" s="743"/>
      <c r="MHO137" s="743"/>
      <c r="MHP137" s="743"/>
      <c r="MHQ137" s="743"/>
      <c r="MHR137" s="743"/>
      <c r="MHS137" s="743"/>
      <c r="MHT137" s="743"/>
      <c r="MHU137" s="743"/>
      <c r="MHV137" s="743"/>
      <c r="MHW137" s="743"/>
      <c r="MHX137" s="743"/>
      <c r="MHY137" s="743"/>
      <c r="MHZ137" s="743"/>
      <c r="MIA137" s="743"/>
      <c r="MIB137" s="743"/>
      <c r="MIC137" s="743"/>
      <c r="MID137" s="743"/>
      <c r="MIE137" s="743"/>
      <c r="MIF137" s="743"/>
      <c r="MIG137" s="743"/>
      <c r="MIH137" s="743"/>
      <c r="MII137" s="743"/>
      <c r="MIJ137" s="743"/>
      <c r="MIK137" s="743"/>
      <c r="MIL137" s="743"/>
      <c r="MIM137" s="743"/>
      <c r="MIN137" s="743"/>
      <c r="MIO137" s="743"/>
      <c r="MIP137" s="743"/>
      <c r="MIQ137" s="743"/>
      <c r="MIR137" s="743"/>
      <c r="MIS137" s="743"/>
      <c r="MIT137" s="743"/>
      <c r="MIU137" s="743"/>
      <c r="MIV137" s="743"/>
      <c r="MIW137" s="743"/>
      <c r="MIX137" s="743"/>
      <c r="MIY137" s="743"/>
      <c r="MIZ137" s="743"/>
      <c r="MJA137" s="743"/>
      <c r="MJB137" s="743"/>
      <c r="MJC137" s="743"/>
      <c r="MJD137" s="743"/>
      <c r="MJE137" s="743"/>
      <c r="MJF137" s="743"/>
      <c r="MJG137" s="743"/>
      <c r="MJH137" s="743"/>
      <c r="MJI137" s="743"/>
      <c r="MJJ137" s="743"/>
      <c r="MJK137" s="743"/>
      <c r="MJL137" s="743"/>
      <c r="MJM137" s="743"/>
      <c r="MJN137" s="743"/>
      <c r="MJO137" s="743"/>
      <c r="MJP137" s="743"/>
      <c r="MJQ137" s="743"/>
      <c r="MJR137" s="743"/>
      <c r="MJS137" s="743"/>
      <c r="MJT137" s="743"/>
      <c r="MJU137" s="743"/>
      <c r="MJV137" s="743"/>
      <c r="MJW137" s="743"/>
      <c r="MJX137" s="743"/>
      <c r="MJY137" s="743"/>
      <c r="MJZ137" s="743"/>
      <c r="MKA137" s="743"/>
      <c r="MKB137" s="743"/>
      <c r="MKC137" s="743"/>
      <c r="MKD137" s="743"/>
      <c r="MKE137" s="743"/>
      <c r="MKF137" s="743"/>
      <c r="MKG137" s="743"/>
      <c r="MKH137" s="743"/>
      <c r="MKI137" s="743"/>
      <c r="MKJ137" s="743"/>
      <c r="MKK137" s="743"/>
      <c r="MKL137" s="743"/>
      <c r="MKM137" s="743"/>
      <c r="MKN137" s="743"/>
      <c r="MKO137" s="743"/>
      <c r="MKP137" s="743"/>
      <c r="MKQ137" s="743"/>
      <c r="MKR137" s="743"/>
      <c r="MKS137" s="743"/>
      <c r="MKT137" s="743"/>
      <c r="MKU137" s="743"/>
      <c r="MKV137" s="743"/>
      <c r="MKW137" s="743"/>
      <c r="MKX137" s="743"/>
      <c r="MKY137" s="743"/>
      <c r="MKZ137" s="743"/>
      <c r="MLA137" s="743"/>
      <c r="MLB137" s="743"/>
      <c r="MLC137" s="743"/>
      <c r="MLD137" s="743"/>
      <c r="MLE137" s="743"/>
      <c r="MLF137" s="743"/>
      <c r="MLG137" s="743"/>
      <c r="MLH137" s="743"/>
      <c r="MLI137" s="743"/>
      <c r="MLJ137" s="743"/>
      <c r="MLK137" s="743"/>
      <c r="MLL137" s="743"/>
      <c r="MLM137" s="743"/>
      <c r="MLN137" s="743"/>
      <c r="MLO137" s="743"/>
      <c r="MLP137" s="743"/>
      <c r="MLQ137" s="743"/>
      <c r="MLR137" s="743"/>
      <c r="MLS137" s="743"/>
      <c r="MLT137" s="743"/>
      <c r="MLU137" s="743"/>
      <c r="MLV137" s="743"/>
      <c r="MLW137" s="743"/>
      <c r="MLX137" s="743"/>
      <c r="MLY137" s="743"/>
      <c r="MLZ137" s="743"/>
      <c r="MMA137" s="743"/>
      <c r="MMB137" s="743"/>
      <c r="MMC137" s="743"/>
      <c r="MMD137" s="743"/>
      <c r="MME137" s="743"/>
      <c r="MMF137" s="743"/>
      <c r="MMG137" s="743"/>
      <c r="MMH137" s="743"/>
      <c r="MMI137" s="743"/>
      <c r="MMJ137" s="743"/>
      <c r="MMK137" s="743"/>
      <c r="MML137" s="743"/>
      <c r="MMM137" s="743"/>
      <c r="MMN137" s="743"/>
      <c r="MMO137" s="743"/>
      <c r="MMP137" s="743"/>
      <c r="MMQ137" s="743"/>
      <c r="MMR137" s="743"/>
      <c r="MMS137" s="743"/>
      <c r="MMT137" s="743"/>
      <c r="MMU137" s="743"/>
      <c r="MMV137" s="743"/>
      <c r="MMW137" s="743"/>
      <c r="MMX137" s="743"/>
      <c r="MMY137" s="743"/>
      <c r="MMZ137" s="743"/>
      <c r="MNA137" s="743"/>
      <c r="MNB137" s="743"/>
      <c r="MNC137" s="743"/>
      <c r="MND137" s="743"/>
      <c r="MNE137" s="743"/>
      <c r="MNF137" s="743"/>
      <c r="MNG137" s="743"/>
      <c r="MNH137" s="743"/>
      <c r="MNI137" s="743"/>
      <c r="MNJ137" s="743"/>
      <c r="MNK137" s="743"/>
      <c r="MNL137" s="743"/>
      <c r="MNM137" s="743"/>
      <c r="MNN137" s="743"/>
      <c r="MNO137" s="743"/>
      <c r="MNP137" s="743"/>
      <c r="MNQ137" s="743"/>
      <c r="MNR137" s="743"/>
      <c r="MNS137" s="743"/>
      <c r="MNT137" s="743"/>
      <c r="MNU137" s="743"/>
      <c r="MNV137" s="743"/>
      <c r="MNW137" s="743"/>
      <c r="MNX137" s="743"/>
      <c r="MNY137" s="743"/>
      <c r="MNZ137" s="743"/>
      <c r="MOA137" s="743"/>
      <c r="MOB137" s="743"/>
      <c r="MOC137" s="743"/>
      <c r="MOD137" s="743"/>
      <c r="MOE137" s="743"/>
      <c r="MOF137" s="743"/>
      <c r="MOG137" s="743"/>
      <c r="MOH137" s="743"/>
      <c r="MOI137" s="743"/>
      <c r="MOJ137" s="743"/>
      <c r="MOK137" s="743"/>
      <c r="MOL137" s="743"/>
      <c r="MOM137" s="743"/>
      <c r="MON137" s="743"/>
      <c r="MOO137" s="743"/>
      <c r="MOP137" s="743"/>
      <c r="MOQ137" s="743"/>
      <c r="MOR137" s="743"/>
      <c r="MOS137" s="743"/>
      <c r="MOT137" s="743"/>
      <c r="MOU137" s="743"/>
      <c r="MOV137" s="743"/>
      <c r="MOW137" s="743"/>
      <c r="MOX137" s="743"/>
      <c r="MOY137" s="743"/>
      <c r="MOZ137" s="743"/>
      <c r="MPA137" s="743"/>
      <c r="MPB137" s="743"/>
      <c r="MPC137" s="743"/>
      <c r="MPD137" s="743"/>
      <c r="MPE137" s="743"/>
      <c r="MPF137" s="743"/>
      <c r="MPG137" s="743"/>
      <c r="MPH137" s="743"/>
      <c r="MPI137" s="743"/>
      <c r="MPJ137" s="743"/>
      <c r="MPK137" s="743"/>
      <c r="MPL137" s="743"/>
      <c r="MPM137" s="743"/>
      <c r="MPN137" s="743"/>
      <c r="MPO137" s="743"/>
      <c r="MPP137" s="743"/>
      <c r="MPQ137" s="743"/>
      <c r="MPR137" s="743"/>
      <c r="MPS137" s="743"/>
      <c r="MPT137" s="743"/>
      <c r="MPU137" s="743"/>
      <c r="MPV137" s="743"/>
      <c r="MPW137" s="743"/>
      <c r="MPX137" s="743"/>
      <c r="MPY137" s="743"/>
      <c r="MPZ137" s="743"/>
      <c r="MQA137" s="743"/>
      <c r="MQB137" s="743"/>
      <c r="MQC137" s="743"/>
      <c r="MQD137" s="743"/>
      <c r="MQE137" s="743"/>
      <c r="MQF137" s="743"/>
      <c r="MQG137" s="743"/>
      <c r="MQH137" s="743"/>
      <c r="MQI137" s="743"/>
      <c r="MQJ137" s="743"/>
      <c r="MQK137" s="743"/>
      <c r="MQL137" s="743"/>
      <c r="MQM137" s="743"/>
      <c r="MQN137" s="743"/>
      <c r="MQO137" s="743"/>
      <c r="MQP137" s="743"/>
      <c r="MQQ137" s="743"/>
      <c r="MQR137" s="743"/>
      <c r="MQS137" s="743"/>
      <c r="MQT137" s="743"/>
      <c r="MQU137" s="743"/>
      <c r="MQV137" s="743"/>
      <c r="MQW137" s="743"/>
      <c r="MQX137" s="743"/>
      <c r="MQY137" s="743"/>
      <c r="MQZ137" s="743"/>
      <c r="MRA137" s="743"/>
      <c r="MRB137" s="743"/>
      <c r="MRC137" s="743"/>
      <c r="MRD137" s="743"/>
      <c r="MRE137" s="743"/>
      <c r="MRF137" s="743"/>
      <c r="MRG137" s="743"/>
      <c r="MRH137" s="743"/>
      <c r="MRI137" s="743"/>
      <c r="MRJ137" s="743"/>
      <c r="MRK137" s="743"/>
      <c r="MRL137" s="743"/>
      <c r="MRM137" s="743"/>
      <c r="MRN137" s="743"/>
      <c r="MRO137" s="743"/>
      <c r="MRP137" s="743"/>
      <c r="MRQ137" s="743"/>
      <c r="MRR137" s="743"/>
      <c r="MRS137" s="743"/>
      <c r="MRT137" s="743"/>
      <c r="MRU137" s="743"/>
      <c r="MRV137" s="743"/>
      <c r="MRW137" s="743"/>
      <c r="MRX137" s="743"/>
      <c r="MRY137" s="743"/>
      <c r="MRZ137" s="743"/>
      <c r="MSA137" s="743"/>
      <c r="MSB137" s="743"/>
      <c r="MSC137" s="743"/>
      <c r="MSD137" s="743"/>
      <c r="MSE137" s="743"/>
      <c r="MSF137" s="743"/>
      <c r="MSG137" s="743"/>
      <c r="MSH137" s="743"/>
      <c r="MSI137" s="743"/>
      <c r="MSJ137" s="743"/>
      <c r="MSK137" s="743"/>
      <c r="MSL137" s="743"/>
      <c r="MSM137" s="743"/>
      <c r="MSN137" s="743"/>
      <c r="MSO137" s="743"/>
      <c r="MSP137" s="743"/>
      <c r="MSQ137" s="743"/>
      <c r="MSR137" s="743"/>
      <c r="MSS137" s="743"/>
      <c r="MST137" s="743"/>
      <c r="MSU137" s="743"/>
      <c r="MSV137" s="743"/>
      <c r="MSW137" s="743"/>
      <c r="MSX137" s="743"/>
      <c r="MSY137" s="743"/>
      <c r="MSZ137" s="743"/>
      <c r="MTA137" s="743"/>
      <c r="MTB137" s="743"/>
      <c r="MTC137" s="743"/>
      <c r="MTD137" s="743"/>
      <c r="MTE137" s="743"/>
      <c r="MTF137" s="743"/>
      <c r="MTG137" s="743"/>
      <c r="MTH137" s="743"/>
      <c r="MTI137" s="743"/>
      <c r="MTJ137" s="743"/>
      <c r="MTK137" s="743"/>
      <c r="MTL137" s="743"/>
      <c r="MTM137" s="743"/>
      <c r="MTN137" s="743"/>
      <c r="MTO137" s="743"/>
      <c r="MTP137" s="743"/>
      <c r="MTQ137" s="743"/>
      <c r="MTR137" s="743"/>
      <c r="MTS137" s="743"/>
      <c r="MTT137" s="743"/>
      <c r="MTU137" s="743"/>
      <c r="MTV137" s="743"/>
      <c r="MTW137" s="743"/>
      <c r="MTX137" s="743"/>
      <c r="MTY137" s="743"/>
      <c r="MTZ137" s="743"/>
      <c r="MUA137" s="743"/>
      <c r="MUB137" s="743"/>
      <c r="MUC137" s="743"/>
      <c r="MUD137" s="743"/>
      <c r="MUE137" s="743"/>
      <c r="MUF137" s="743"/>
      <c r="MUG137" s="743"/>
      <c r="MUH137" s="743"/>
      <c r="MUI137" s="743"/>
      <c r="MUJ137" s="743"/>
      <c r="MUK137" s="743"/>
      <c r="MUL137" s="743"/>
      <c r="MUM137" s="743"/>
      <c r="MUN137" s="743"/>
      <c r="MUO137" s="743"/>
      <c r="MUP137" s="743"/>
      <c r="MUQ137" s="743"/>
      <c r="MUR137" s="743"/>
      <c r="MUS137" s="743"/>
      <c r="MUT137" s="743"/>
      <c r="MUU137" s="743"/>
      <c r="MUV137" s="743"/>
      <c r="MUW137" s="743"/>
      <c r="MUX137" s="743"/>
      <c r="MUY137" s="743"/>
      <c r="MUZ137" s="743"/>
      <c r="MVA137" s="743"/>
      <c r="MVB137" s="743"/>
      <c r="MVC137" s="743"/>
      <c r="MVD137" s="743"/>
      <c r="MVE137" s="743"/>
      <c r="MVF137" s="743"/>
      <c r="MVG137" s="743"/>
      <c r="MVH137" s="743"/>
      <c r="MVI137" s="743"/>
      <c r="MVJ137" s="743"/>
      <c r="MVK137" s="743"/>
      <c r="MVL137" s="743"/>
      <c r="MVM137" s="743"/>
      <c r="MVN137" s="743"/>
      <c r="MVO137" s="743"/>
      <c r="MVP137" s="743"/>
      <c r="MVQ137" s="743"/>
      <c r="MVR137" s="743"/>
      <c r="MVS137" s="743"/>
      <c r="MVT137" s="743"/>
      <c r="MVU137" s="743"/>
      <c r="MVV137" s="743"/>
      <c r="MVW137" s="743"/>
      <c r="MVX137" s="743"/>
      <c r="MVY137" s="743"/>
      <c r="MVZ137" s="743"/>
      <c r="MWA137" s="743"/>
      <c r="MWB137" s="743"/>
      <c r="MWC137" s="743"/>
      <c r="MWD137" s="743"/>
      <c r="MWE137" s="743"/>
      <c r="MWF137" s="743"/>
      <c r="MWG137" s="743"/>
      <c r="MWH137" s="743"/>
      <c r="MWI137" s="743"/>
      <c r="MWJ137" s="743"/>
      <c r="MWK137" s="743"/>
      <c r="MWL137" s="743"/>
      <c r="MWM137" s="743"/>
      <c r="MWN137" s="743"/>
      <c r="MWO137" s="743"/>
      <c r="MWP137" s="743"/>
      <c r="MWQ137" s="743"/>
      <c r="MWR137" s="743"/>
      <c r="MWS137" s="743"/>
      <c r="MWT137" s="743"/>
      <c r="MWU137" s="743"/>
      <c r="MWV137" s="743"/>
      <c r="MWW137" s="743"/>
      <c r="MWX137" s="743"/>
      <c r="MWY137" s="743"/>
      <c r="MWZ137" s="743"/>
      <c r="MXA137" s="743"/>
      <c r="MXB137" s="743"/>
      <c r="MXC137" s="743"/>
      <c r="MXD137" s="743"/>
      <c r="MXE137" s="743"/>
      <c r="MXF137" s="743"/>
      <c r="MXG137" s="743"/>
      <c r="MXH137" s="743"/>
      <c r="MXI137" s="743"/>
      <c r="MXJ137" s="743"/>
      <c r="MXK137" s="743"/>
      <c r="MXL137" s="743"/>
      <c r="MXM137" s="743"/>
      <c r="MXN137" s="743"/>
      <c r="MXO137" s="743"/>
      <c r="MXP137" s="743"/>
      <c r="MXQ137" s="743"/>
      <c r="MXR137" s="743"/>
      <c r="MXS137" s="743"/>
      <c r="MXT137" s="743"/>
      <c r="MXU137" s="743"/>
      <c r="MXV137" s="743"/>
      <c r="MXW137" s="743"/>
      <c r="MXX137" s="743"/>
      <c r="MXY137" s="743"/>
      <c r="MXZ137" s="743"/>
      <c r="MYA137" s="743"/>
      <c r="MYB137" s="743"/>
      <c r="MYC137" s="743"/>
      <c r="MYD137" s="743"/>
      <c r="MYE137" s="743"/>
      <c r="MYF137" s="743"/>
      <c r="MYG137" s="743"/>
      <c r="MYH137" s="743"/>
      <c r="MYI137" s="743"/>
      <c r="MYJ137" s="743"/>
      <c r="MYK137" s="743"/>
      <c r="MYL137" s="743"/>
      <c r="MYM137" s="743"/>
      <c r="MYN137" s="743"/>
      <c r="MYO137" s="743"/>
      <c r="MYP137" s="743"/>
      <c r="MYQ137" s="743"/>
      <c r="MYR137" s="743"/>
      <c r="MYS137" s="743"/>
      <c r="MYT137" s="743"/>
      <c r="MYU137" s="743"/>
      <c r="MYV137" s="743"/>
      <c r="MYW137" s="743"/>
      <c r="MYX137" s="743"/>
      <c r="MYY137" s="743"/>
      <c r="MYZ137" s="743"/>
      <c r="MZA137" s="743"/>
      <c r="MZB137" s="743"/>
      <c r="MZC137" s="743"/>
      <c r="MZD137" s="743"/>
      <c r="MZE137" s="743"/>
      <c r="MZF137" s="743"/>
      <c r="MZG137" s="743"/>
      <c r="MZH137" s="743"/>
      <c r="MZI137" s="743"/>
      <c r="MZJ137" s="743"/>
      <c r="MZK137" s="743"/>
      <c r="MZL137" s="743"/>
      <c r="MZM137" s="743"/>
      <c r="MZN137" s="743"/>
      <c r="MZO137" s="743"/>
      <c r="MZP137" s="743"/>
      <c r="MZQ137" s="743"/>
      <c r="MZR137" s="743"/>
      <c r="MZS137" s="743"/>
      <c r="MZT137" s="743"/>
      <c r="MZU137" s="743"/>
      <c r="MZV137" s="743"/>
      <c r="MZW137" s="743"/>
      <c r="MZX137" s="743"/>
      <c r="MZY137" s="743"/>
      <c r="MZZ137" s="743"/>
      <c r="NAA137" s="743"/>
      <c r="NAB137" s="743"/>
      <c r="NAC137" s="743"/>
      <c r="NAD137" s="743"/>
      <c r="NAE137" s="743"/>
      <c r="NAF137" s="743"/>
      <c r="NAG137" s="743"/>
      <c r="NAH137" s="743"/>
      <c r="NAI137" s="743"/>
      <c r="NAJ137" s="743"/>
      <c r="NAK137" s="743"/>
      <c r="NAL137" s="743"/>
      <c r="NAM137" s="743"/>
      <c r="NAN137" s="743"/>
      <c r="NAO137" s="743"/>
      <c r="NAP137" s="743"/>
      <c r="NAQ137" s="743"/>
      <c r="NAR137" s="743"/>
      <c r="NAS137" s="743"/>
      <c r="NAT137" s="743"/>
      <c r="NAU137" s="743"/>
      <c r="NAV137" s="743"/>
      <c r="NAW137" s="743"/>
      <c r="NAX137" s="743"/>
      <c r="NAY137" s="743"/>
      <c r="NAZ137" s="743"/>
      <c r="NBA137" s="743"/>
      <c r="NBB137" s="743"/>
      <c r="NBC137" s="743"/>
      <c r="NBD137" s="743"/>
      <c r="NBE137" s="743"/>
      <c r="NBF137" s="743"/>
      <c r="NBG137" s="743"/>
      <c r="NBH137" s="743"/>
      <c r="NBI137" s="743"/>
      <c r="NBJ137" s="743"/>
      <c r="NBK137" s="743"/>
      <c r="NBL137" s="743"/>
      <c r="NBM137" s="743"/>
      <c r="NBN137" s="743"/>
      <c r="NBO137" s="743"/>
      <c r="NBP137" s="743"/>
      <c r="NBQ137" s="743"/>
      <c r="NBR137" s="743"/>
      <c r="NBS137" s="743"/>
      <c r="NBT137" s="743"/>
      <c r="NBU137" s="743"/>
      <c r="NBV137" s="743"/>
      <c r="NBW137" s="743"/>
      <c r="NBX137" s="743"/>
      <c r="NBY137" s="743"/>
      <c r="NBZ137" s="743"/>
      <c r="NCA137" s="743"/>
      <c r="NCB137" s="743"/>
      <c r="NCC137" s="743"/>
      <c r="NCD137" s="743"/>
      <c r="NCE137" s="743"/>
      <c r="NCF137" s="743"/>
      <c r="NCG137" s="743"/>
      <c r="NCH137" s="743"/>
      <c r="NCI137" s="743"/>
      <c r="NCJ137" s="743"/>
      <c r="NCK137" s="743"/>
      <c r="NCL137" s="743"/>
      <c r="NCM137" s="743"/>
      <c r="NCN137" s="743"/>
      <c r="NCO137" s="743"/>
      <c r="NCP137" s="743"/>
      <c r="NCQ137" s="743"/>
      <c r="NCR137" s="743"/>
      <c r="NCS137" s="743"/>
      <c r="NCT137" s="743"/>
      <c r="NCU137" s="743"/>
      <c r="NCV137" s="743"/>
      <c r="NCW137" s="743"/>
      <c r="NCX137" s="743"/>
      <c r="NCY137" s="743"/>
      <c r="NCZ137" s="743"/>
      <c r="NDA137" s="743"/>
      <c r="NDB137" s="743"/>
      <c r="NDC137" s="743"/>
      <c r="NDD137" s="743"/>
      <c r="NDE137" s="743"/>
      <c r="NDF137" s="743"/>
      <c r="NDG137" s="743"/>
      <c r="NDH137" s="743"/>
      <c r="NDI137" s="743"/>
      <c r="NDJ137" s="743"/>
      <c r="NDK137" s="743"/>
      <c r="NDL137" s="743"/>
      <c r="NDM137" s="743"/>
      <c r="NDN137" s="743"/>
      <c r="NDO137" s="743"/>
      <c r="NDP137" s="743"/>
      <c r="NDQ137" s="743"/>
      <c r="NDR137" s="743"/>
      <c r="NDS137" s="743"/>
      <c r="NDT137" s="743"/>
      <c r="NDU137" s="743"/>
      <c r="NDV137" s="743"/>
      <c r="NDW137" s="743"/>
      <c r="NDX137" s="743"/>
      <c r="NDY137" s="743"/>
      <c r="NDZ137" s="743"/>
      <c r="NEA137" s="743"/>
      <c r="NEB137" s="743"/>
      <c r="NEC137" s="743"/>
      <c r="NED137" s="743"/>
      <c r="NEE137" s="743"/>
      <c r="NEF137" s="743"/>
      <c r="NEG137" s="743"/>
      <c r="NEH137" s="743"/>
      <c r="NEI137" s="743"/>
      <c r="NEJ137" s="743"/>
      <c r="NEK137" s="743"/>
      <c r="NEL137" s="743"/>
      <c r="NEM137" s="743"/>
      <c r="NEN137" s="743"/>
      <c r="NEO137" s="743"/>
      <c r="NEP137" s="743"/>
      <c r="NEQ137" s="743"/>
      <c r="NER137" s="743"/>
      <c r="NES137" s="743"/>
      <c r="NET137" s="743"/>
      <c r="NEU137" s="743"/>
      <c r="NEV137" s="743"/>
      <c r="NEW137" s="743"/>
      <c r="NEX137" s="743"/>
      <c r="NEY137" s="743"/>
      <c r="NEZ137" s="743"/>
      <c r="NFA137" s="743"/>
      <c r="NFB137" s="743"/>
      <c r="NFC137" s="743"/>
      <c r="NFD137" s="743"/>
      <c r="NFE137" s="743"/>
      <c r="NFF137" s="743"/>
      <c r="NFG137" s="743"/>
      <c r="NFH137" s="743"/>
      <c r="NFI137" s="743"/>
      <c r="NFJ137" s="743"/>
      <c r="NFK137" s="743"/>
      <c r="NFL137" s="743"/>
      <c r="NFM137" s="743"/>
      <c r="NFN137" s="743"/>
      <c r="NFO137" s="743"/>
      <c r="NFP137" s="743"/>
      <c r="NFQ137" s="743"/>
      <c r="NFR137" s="743"/>
      <c r="NFS137" s="743"/>
      <c r="NFT137" s="743"/>
      <c r="NFU137" s="743"/>
      <c r="NFV137" s="743"/>
      <c r="NFW137" s="743"/>
      <c r="NFX137" s="743"/>
      <c r="NFY137" s="743"/>
      <c r="NFZ137" s="743"/>
      <c r="NGA137" s="743"/>
      <c r="NGB137" s="743"/>
      <c r="NGC137" s="743"/>
      <c r="NGD137" s="743"/>
      <c r="NGE137" s="743"/>
      <c r="NGF137" s="743"/>
      <c r="NGG137" s="743"/>
      <c r="NGH137" s="743"/>
      <c r="NGI137" s="743"/>
      <c r="NGJ137" s="743"/>
      <c r="NGK137" s="743"/>
      <c r="NGL137" s="743"/>
      <c r="NGM137" s="743"/>
      <c r="NGN137" s="743"/>
      <c r="NGO137" s="743"/>
      <c r="NGP137" s="743"/>
      <c r="NGQ137" s="743"/>
      <c r="NGR137" s="743"/>
      <c r="NGS137" s="743"/>
      <c r="NGT137" s="743"/>
      <c r="NGU137" s="743"/>
      <c r="NGV137" s="743"/>
      <c r="NGW137" s="743"/>
      <c r="NGX137" s="743"/>
      <c r="NGY137" s="743"/>
      <c r="NGZ137" s="743"/>
      <c r="NHA137" s="743"/>
      <c r="NHB137" s="743"/>
      <c r="NHC137" s="743"/>
      <c r="NHD137" s="743"/>
      <c r="NHE137" s="743"/>
      <c r="NHF137" s="743"/>
      <c r="NHG137" s="743"/>
      <c r="NHH137" s="743"/>
      <c r="NHI137" s="743"/>
      <c r="NHJ137" s="743"/>
      <c r="NHK137" s="743"/>
      <c r="NHL137" s="743"/>
      <c r="NHM137" s="743"/>
      <c r="NHN137" s="743"/>
      <c r="NHO137" s="743"/>
      <c r="NHP137" s="743"/>
      <c r="NHQ137" s="743"/>
      <c r="NHR137" s="743"/>
      <c r="NHS137" s="743"/>
      <c r="NHT137" s="743"/>
      <c r="NHU137" s="743"/>
      <c r="NHV137" s="743"/>
      <c r="NHW137" s="743"/>
      <c r="NHX137" s="743"/>
      <c r="NHY137" s="743"/>
      <c r="NHZ137" s="743"/>
      <c r="NIA137" s="743"/>
      <c r="NIB137" s="743"/>
      <c r="NIC137" s="743"/>
      <c r="NID137" s="743"/>
      <c r="NIE137" s="743"/>
      <c r="NIF137" s="743"/>
      <c r="NIG137" s="743"/>
      <c r="NIH137" s="743"/>
      <c r="NII137" s="743"/>
      <c r="NIJ137" s="743"/>
      <c r="NIK137" s="743"/>
      <c r="NIL137" s="743"/>
      <c r="NIM137" s="743"/>
      <c r="NIN137" s="743"/>
      <c r="NIO137" s="743"/>
      <c r="NIP137" s="743"/>
      <c r="NIQ137" s="743"/>
      <c r="NIR137" s="743"/>
      <c r="NIS137" s="743"/>
      <c r="NIT137" s="743"/>
      <c r="NIU137" s="743"/>
      <c r="NIV137" s="743"/>
      <c r="NIW137" s="743"/>
      <c r="NIX137" s="743"/>
      <c r="NIY137" s="743"/>
      <c r="NIZ137" s="743"/>
      <c r="NJA137" s="743"/>
      <c r="NJB137" s="743"/>
      <c r="NJC137" s="743"/>
      <c r="NJD137" s="743"/>
      <c r="NJE137" s="743"/>
      <c r="NJF137" s="743"/>
      <c r="NJG137" s="743"/>
      <c r="NJH137" s="743"/>
      <c r="NJI137" s="743"/>
      <c r="NJJ137" s="743"/>
      <c r="NJK137" s="743"/>
      <c r="NJL137" s="743"/>
      <c r="NJM137" s="743"/>
      <c r="NJN137" s="743"/>
      <c r="NJO137" s="743"/>
      <c r="NJP137" s="743"/>
      <c r="NJQ137" s="743"/>
      <c r="NJR137" s="743"/>
      <c r="NJS137" s="743"/>
      <c r="NJT137" s="743"/>
      <c r="NJU137" s="743"/>
      <c r="NJV137" s="743"/>
      <c r="NJW137" s="743"/>
      <c r="NJX137" s="743"/>
      <c r="NJY137" s="743"/>
      <c r="NJZ137" s="743"/>
      <c r="NKA137" s="743"/>
      <c r="NKB137" s="743"/>
      <c r="NKC137" s="743"/>
      <c r="NKD137" s="743"/>
      <c r="NKE137" s="743"/>
      <c r="NKF137" s="743"/>
      <c r="NKG137" s="743"/>
      <c r="NKH137" s="743"/>
      <c r="NKI137" s="743"/>
      <c r="NKJ137" s="743"/>
      <c r="NKK137" s="743"/>
      <c r="NKL137" s="743"/>
      <c r="NKM137" s="743"/>
      <c r="NKN137" s="743"/>
      <c r="NKO137" s="743"/>
      <c r="NKP137" s="743"/>
      <c r="NKQ137" s="743"/>
      <c r="NKR137" s="743"/>
      <c r="NKS137" s="743"/>
      <c r="NKT137" s="743"/>
      <c r="NKU137" s="743"/>
      <c r="NKV137" s="743"/>
      <c r="NKW137" s="743"/>
      <c r="NKX137" s="743"/>
      <c r="NKY137" s="743"/>
      <c r="NKZ137" s="743"/>
      <c r="NLA137" s="743"/>
      <c r="NLB137" s="743"/>
      <c r="NLC137" s="743"/>
      <c r="NLD137" s="743"/>
      <c r="NLE137" s="743"/>
      <c r="NLF137" s="743"/>
      <c r="NLG137" s="743"/>
      <c r="NLH137" s="743"/>
      <c r="NLI137" s="743"/>
      <c r="NLJ137" s="743"/>
      <c r="NLK137" s="743"/>
      <c r="NLL137" s="743"/>
      <c r="NLM137" s="743"/>
      <c r="NLN137" s="743"/>
      <c r="NLO137" s="743"/>
      <c r="NLP137" s="743"/>
      <c r="NLQ137" s="743"/>
      <c r="NLR137" s="743"/>
      <c r="NLS137" s="743"/>
      <c r="NLT137" s="743"/>
      <c r="NLU137" s="743"/>
      <c r="NLV137" s="743"/>
      <c r="NLW137" s="743"/>
      <c r="NLX137" s="743"/>
      <c r="NLY137" s="743"/>
      <c r="NLZ137" s="743"/>
      <c r="NMA137" s="743"/>
      <c r="NMB137" s="743"/>
      <c r="NMC137" s="743"/>
      <c r="NMD137" s="743"/>
      <c r="NME137" s="743"/>
      <c r="NMF137" s="743"/>
      <c r="NMG137" s="743"/>
      <c r="NMH137" s="743"/>
      <c r="NMI137" s="743"/>
      <c r="NMJ137" s="743"/>
      <c r="NMK137" s="743"/>
      <c r="NML137" s="743"/>
      <c r="NMM137" s="743"/>
      <c r="NMN137" s="743"/>
      <c r="NMO137" s="743"/>
      <c r="NMP137" s="743"/>
      <c r="NMQ137" s="743"/>
      <c r="NMR137" s="743"/>
      <c r="NMS137" s="743"/>
      <c r="NMT137" s="743"/>
      <c r="NMU137" s="743"/>
      <c r="NMV137" s="743"/>
      <c r="NMW137" s="743"/>
      <c r="NMX137" s="743"/>
      <c r="NMY137" s="743"/>
      <c r="NMZ137" s="743"/>
      <c r="NNA137" s="743"/>
      <c r="NNB137" s="743"/>
      <c r="NNC137" s="743"/>
      <c r="NND137" s="743"/>
      <c r="NNE137" s="743"/>
      <c r="NNF137" s="743"/>
      <c r="NNG137" s="743"/>
      <c r="NNH137" s="743"/>
      <c r="NNI137" s="743"/>
      <c r="NNJ137" s="743"/>
      <c r="NNK137" s="743"/>
      <c r="NNL137" s="743"/>
      <c r="NNM137" s="743"/>
      <c r="NNN137" s="743"/>
      <c r="NNO137" s="743"/>
      <c r="NNP137" s="743"/>
      <c r="NNQ137" s="743"/>
      <c r="NNR137" s="743"/>
      <c r="NNS137" s="743"/>
      <c r="NNT137" s="743"/>
      <c r="NNU137" s="743"/>
      <c r="NNV137" s="743"/>
      <c r="NNW137" s="743"/>
      <c r="NNX137" s="743"/>
      <c r="NNY137" s="743"/>
      <c r="NNZ137" s="743"/>
      <c r="NOA137" s="743"/>
      <c r="NOB137" s="743"/>
      <c r="NOC137" s="743"/>
      <c r="NOD137" s="743"/>
      <c r="NOE137" s="743"/>
      <c r="NOF137" s="743"/>
      <c r="NOG137" s="743"/>
      <c r="NOH137" s="743"/>
      <c r="NOI137" s="743"/>
      <c r="NOJ137" s="743"/>
      <c r="NOK137" s="743"/>
      <c r="NOL137" s="743"/>
      <c r="NOM137" s="743"/>
      <c r="NON137" s="743"/>
      <c r="NOO137" s="743"/>
      <c r="NOP137" s="743"/>
      <c r="NOQ137" s="743"/>
      <c r="NOR137" s="743"/>
      <c r="NOS137" s="743"/>
      <c r="NOT137" s="743"/>
      <c r="NOU137" s="743"/>
      <c r="NOV137" s="743"/>
      <c r="NOW137" s="743"/>
      <c r="NOX137" s="743"/>
      <c r="NOY137" s="743"/>
      <c r="NOZ137" s="743"/>
      <c r="NPA137" s="743"/>
      <c r="NPB137" s="743"/>
      <c r="NPC137" s="743"/>
      <c r="NPD137" s="743"/>
      <c r="NPE137" s="743"/>
      <c r="NPF137" s="743"/>
      <c r="NPG137" s="743"/>
      <c r="NPH137" s="743"/>
      <c r="NPI137" s="743"/>
      <c r="NPJ137" s="743"/>
      <c r="NPK137" s="743"/>
      <c r="NPL137" s="743"/>
      <c r="NPM137" s="743"/>
      <c r="NPN137" s="743"/>
      <c r="NPO137" s="743"/>
      <c r="NPP137" s="743"/>
      <c r="NPQ137" s="743"/>
      <c r="NPR137" s="743"/>
      <c r="NPS137" s="743"/>
      <c r="NPT137" s="743"/>
      <c r="NPU137" s="743"/>
      <c r="NPV137" s="743"/>
      <c r="NPW137" s="743"/>
      <c r="NPX137" s="743"/>
      <c r="NPY137" s="743"/>
      <c r="NPZ137" s="743"/>
      <c r="NQA137" s="743"/>
      <c r="NQB137" s="743"/>
      <c r="NQC137" s="743"/>
      <c r="NQD137" s="743"/>
      <c r="NQE137" s="743"/>
      <c r="NQF137" s="743"/>
      <c r="NQG137" s="743"/>
      <c r="NQH137" s="743"/>
      <c r="NQI137" s="743"/>
      <c r="NQJ137" s="743"/>
      <c r="NQK137" s="743"/>
      <c r="NQL137" s="743"/>
      <c r="NQM137" s="743"/>
      <c r="NQN137" s="743"/>
      <c r="NQO137" s="743"/>
      <c r="NQP137" s="743"/>
      <c r="NQQ137" s="743"/>
      <c r="NQR137" s="743"/>
      <c r="NQS137" s="743"/>
      <c r="NQT137" s="743"/>
      <c r="NQU137" s="743"/>
      <c r="NQV137" s="743"/>
      <c r="NQW137" s="743"/>
      <c r="NQX137" s="743"/>
      <c r="NQY137" s="743"/>
      <c r="NQZ137" s="743"/>
      <c r="NRA137" s="743"/>
      <c r="NRB137" s="743"/>
      <c r="NRC137" s="743"/>
      <c r="NRD137" s="743"/>
      <c r="NRE137" s="743"/>
      <c r="NRF137" s="743"/>
      <c r="NRG137" s="743"/>
      <c r="NRH137" s="743"/>
      <c r="NRI137" s="743"/>
      <c r="NRJ137" s="743"/>
      <c r="NRK137" s="743"/>
      <c r="NRL137" s="743"/>
      <c r="NRM137" s="743"/>
      <c r="NRN137" s="743"/>
      <c r="NRO137" s="743"/>
      <c r="NRP137" s="743"/>
      <c r="NRQ137" s="743"/>
      <c r="NRR137" s="743"/>
      <c r="NRS137" s="743"/>
      <c r="NRT137" s="743"/>
      <c r="NRU137" s="743"/>
      <c r="NRV137" s="743"/>
      <c r="NRW137" s="743"/>
      <c r="NRX137" s="743"/>
      <c r="NRY137" s="743"/>
      <c r="NRZ137" s="743"/>
      <c r="NSA137" s="743"/>
      <c r="NSB137" s="743"/>
      <c r="NSC137" s="743"/>
      <c r="NSD137" s="743"/>
      <c r="NSE137" s="743"/>
      <c r="NSF137" s="743"/>
      <c r="NSG137" s="743"/>
      <c r="NSH137" s="743"/>
      <c r="NSI137" s="743"/>
      <c r="NSJ137" s="743"/>
      <c r="NSK137" s="743"/>
      <c r="NSL137" s="743"/>
      <c r="NSM137" s="743"/>
      <c r="NSN137" s="743"/>
      <c r="NSO137" s="743"/>
      <c r="NSP137" s="743"/>
      <c r="NSQ137" s="743"/>
      <c r="NSR137" s="743"/>
      <c r="NSS137" s="743"/>
      <c r="NST137" s="743"/>
      <c r="NSU137" s="743"/>
      <c r="NSV137" s="743"/>
      <c r="NSW137" s="743"/>
      <c r="NSX137" s="743"/>
      <c r="NSY137" s="743"/>
      <c r="NSZ137" s="743"/>
      <c r="NTA137" s="743"/>
      <c r="NTB137" s="743"/>
      <c r="NTC137" s="743"/>
      <c r="NTD137" s="743"/>
      <c r="NTE137" s="743"/>
      <c r="NTF137" s="743"/>
      <c r="NTG137" s="743"/>
      <c r="NTH137" s="743"/>
      <c r="NTI137" s="743"/>
      <c r="NTJ137" s="743"/>
      <c r="NTK137" s="743"/>
      <c r="NTL137" s="743"/>
      <c r="NTM137" s="743"/>
      <c r="NTN137" s="743"/>
      <c r="NTO137" s="743"/>
      <c r="NTP137" s="743"/>
      <c r="NTQ137" s="743"/>
      <c r="NTR137" s="743"/>
      <c r="NTS137" s="743"/>
      <c r="NTT137" s="743"/>
      <c r="NTU137" s="743"/>
      <c r="NTV137" s="743"/>
      <c r="NTW137" s="743"/>
      <c r="NTX137" s="743"/>
      <c r="NTY137" s="743"/>
      <c r="NTZ137" s="743"/>
      <c r="NUA137" s="743"/>
      <c r="NUB137" s="743"/>
      <c r="NUC137" s="743"/>
      <c r="NUD137" s="743"/>
      <c r="NUE137" s="743"/>
      <c r="NUF137" s="743"/>
      <c r="NUG137" s="743"/>
      <c r="NUH137" s="743"/>
      <c r="NUI137" s="743"/>
      <c r="NUJ137" s="743"/>
      <c r="NUK137" s="743"/>
      <c r="NUL137" s="743"/>
      <c r="NUM137" s="743"/>
      <c r="NUN137" s="743"/>
      <c r="NUO137" s="743"/>
      <c r="NUP137" s="743"/>
      <c r="NUQ137" s="743"/>
      <c r="NUR137" s="743"/>
      <c r="NUS137" s="743"/>
      <c r="NUT137" s="743"/>
      <c r="NUU137" s="743"/>
      <c r="NUV137" s="743"/>
      <c r="NUW137" s="743"/>
      <c r="NUX137" s="743"/>
      <c r="NUY137" s="743"/>
      <c r="NUZ137" s="743"/>
      <c r="NVA137" s="743"/>
      <c r="NVB137" s="743"/>
      <c r="NVC137" s="743"/>
      <c r="NVD137" s="743"/>
      <c r="NVE137" s="743"/>
      <c r="NVF137" s="743"/>
      <c r="NVG137" s="743"/>
      <c r="NVH137" s="743"/>
      <c r="NVI137" s="743"/>
      <c r="NVJ137" s="743"/>
      <c r="NVK137" s="743"/>
      <c r="NVL137" s="743"/>
      <c r="NVM137" s="743"/>
      <c r="NVN137" s="743"/>
      <c r="NVO137" s="743"/>
      <c r="NVP137" s="743"/>
      <c r="NVQ137" s="743"/>
      <c r="NVR137" s="743"/>
      <c r="NVS137" s="743"/>
      <c r="NVT137" s="743"/>
      <c r="NVU137" s="743"/>
      <c r="NVV137" s="743"/>
      <c r="NVW137" s="743"/>
      <c r="NVX137" s="743"/>
      <c r="NVY137" s="743"/>
      <c r="NVZ137" s="743"/>
      <c r="NWA137" s="743"/>
      <c r="NWB137" s="743"/>
      <c r="NWC137" s="743"/>
      <c r="NWD137" s="743"/>
      <c r="NWE137" s="743"/>
      <c r="NWF137" s="743"/>
      <c r="NWG137" s="743"/>
      <c r="NWH137" s="743"/>
      <c r="NWI137" s="743"/>
      <c r="NWJ137" s="743"/>
      <c r="NWK137" s="743"/>
      <c r="NWL137" s="743"/>
      <c r="NWM137" s="743"/>
      <c r="NWN137" s="743"/>
      <c r="NWO137" s="743"/>
      <c r="NWP137" s="743"/>
      <c r="NWQ137" s="743"/>
      <c r="NWR137" s="743"/>
      <c r="NWS137" s="743"/>
      <c r="NWT137" s="743"/>
      <c r="NWU137" s="743"/>
      <c r="NWV137" s="743"/>
      <c r="NWW137" s="743"/>
      <c r="NWX137" s="743"/>
      <c r="NWY137" s="743"/>
      <c r="NWZ137" s="743"/>
      <c r="NXA137" s="743"/>
      <c r="NXB137" s="743"/>
      <c r="NXC137" s="743"/>
      <c r="NXD137" s="743"/>
      <c r="NXE137" s="743"/>
      <c r="NXF137" s="743"/>
      <c r="NXG137" s="743"/>
      <c r="NXH137" s="743"/>
      <c r="NXI137" s="743"/>
      <c r="NXJ137" s="743"/>
      <c r="NXK137" s="743"/>
      <c r="NXL137" s="743"/>
      <c r="NXM137" s="743"/>
      <c r="NXN137" s="743"/>
      <c r="NXO137" s="743"/>
      <c r="NXP137" s="743"/>
      <c r="NXQ137" s="743"/>
      <c r="NXR137" s="743"/>
      <c r="NXS137" s="743"/>
      <c r="NXT137" s="743"/>
      <c r="NXU137" s="743"/>
      <c r="NXV137" s="743"/>
      <c r="NXW137" s="743"/>
      <c r="NXX137" s="743"/>
      <c r="NXY137" s="743"/>
      <c r="NXZ137" s="743"/>
      <c r="NYA137" s="743"/>
      <c r="NYB137" s="743"/>
      <c r="NYC137" s="743"/>
      <c r="NYD137" s="743"/>
      <c r="NYE137" s="743"/>
      <c r="NYF137" s="743"/>
      <c r="NYG137" s="743"/>
      <c r="NYH137" s="743"/>
      <c r="NYI137" s="743"/>
      <c r="NYJ137" s="743"/>
      <c r="NYK137" s="743"/>
      <c r="NYL137" s="743"/>
      <c r="NYM137" s="743"/>
      <c r="NYN137" s="743"/>
      <c r="NYO137" s="743"/>
      <c r="NYP137" s="743"/>
      <c r="NYQ137" s="743"/>
      <c r="NYR137" s="743"/>
      <c r="NYS137" s="743"/>
      <c r="NYT137" s="743"/>
      <c r="NYU137" s="743"/>
      <c r="NYV137" s="743"/>
      <c r="NYW137" s="743"/>
      <c r="NYX137" s="743"/>
      <c r="NYY137" s="743"/>
      <c r="NYZ137" s="743"/>
      <c r="NZA137" s="743"/>
      <c r="NZB137" s="743"/>
      <c r="NZC137" s="743"/>
      <c r="NZD137" s="743"/>
      <c r="NZE137" s="743"/>
      <c r="NZF137" s="743"/>
      <c r="NZG137" s="743"/>
      <c r="NZH137" s="743"/>
      <c r="NZI137" s="743"/>
      <c r="NZJ137" s="743"/>
      <c r="NZK137" s="743"/>
      <c r="NZL137" s="743"/>
      <c r="NZM137" s="743"/>
      <c r="NZN137" s="743"/>
      <c r="NZO137" s="743"/>
      <c r="NZP137" s="743"/>
      <c r="NZQ137" s="743"/>
      <c r="NZR137" s="743"/>
      <c r="NZS137" s="743"/>
      <c r="NZT137" s="743"/>
      <c r="NZU137" s="743"/>
      <c r="NZV137" s="743"/>
      <c r="NZW137" s="743"/>
      <c r="NZX137" s="743"/>
      <c r="NZY137" s="743"/>
      <c r="NZZ137" s="743"/>
      <c r="OAA137" s="743"/>
      <c r="OAB137" s="743"/>
      <c r="OAC137" s="743"/>
      <c r="OAD137" s="743"/>
      <c r="OAE137" s="743"/>
      <c r="OAF137" s="743"/>
      <c r="OAG137" s="743"/>
      <c r="OAH137" s="743"/>
      <c r="OAI137" s="743"/>
      <c r="OAJ137" s="743"/>
      <c r="OAK137" s="743"/>
      <c r="OAL137" s="743"/>
      <c r="OAM137" s="743"/>
      <c r="OAN137" s="743"/>
      <c r="OAO137" s="743"/>
      <c r="OAP137" s="743"/>
      <c r="OAQ137" s="743"/>
      <c r="OAR137" s="743"/>
      <c r="OAS137" s="743"/>
      <c r="OAT137" s="743"/>
      <c r="OAU137" s="743"/>
      <c r="OAV137" s="743"/>
      <c r="OAW137" s="743"/>
      <c r="OAX137" s="743"/>
      <c r="OAY137" s="743"/>
      <c r="OAZ137" s="743"/>
      <c r="OBA137" s="743"/>
      <c r="OBB137" s="743"/>
      <c r="OBC137" s="743"/>
      <c r="OBD137" s="743"/>
      <c r="OBE137" s="743"/>
      <c r="OBF137" s="743"/>
      <c r="OBG137" s="743"/>
      <c r="OBH137" s="743"/>
      <c r="OBI137" s="743"/>
      <c r="OBJ137" s="743"/>
      <c r="OBK137" s="743"/>
      <c r="OBL137" s="743"/>
      <c r="OBM137" s="743"/>
      <c r="OBN137" s="743"/>
      <c r="OBO137" s="743"/>
      <c r="OBP137" s="743"/>
      <c r="OBQ137" s="743"/>
      <c r="OBR137" s="743"/>
      <c r="OBS137" s="743"/>
      <c r="OBT137" s="743"/>
      <c r="OBU137" s="743"/>
      <c r="OBV137" s="743"/>
      <c r="OBW137" s="743"/>
      <c r="OBX137" s="743"/>
      <c r="OBY137" s="743"/>
      <c r="OBZ137" s="743"/>
      <c r="OCA137" s="743"/>
      <c r="OCB137" s="743"/>
      <c r="OCC137" s="743"/>
      <c r="OCD137" s="743"/>
      <c r="OCE137" s="743"/>
      <c r="OCF137" s="743"/>
      <c r="OCG137" s="743"/>
      <c r="OCH137" s="743"/>
      <c r="OCI137" s="743"/>
      <c r="OCJ137" s="743"/>
      <c r="OCK137" s="743"/>
      <c r="OCL137" s="743"/>
      <c r="OCM137" s="743"/>
      <c r="OCN137" s="743"/>
      <c r="OCO137" s="743"/>
      <c r="OCP137" s="743"/>
      <c r="OCQ137" s="743"/>
      <c r="OCR137" s="743"/>
      <c r="OCS137" s="743"/>
      <c r="OCT137" s="743"/>
      <c r="OCU137" s="743"/>
      <c r="OCV137" s="743"/>
      <c r="OCW137" s="743"/>
      <c r="OCX137" s="743"/>
      <c r="OCY137" s="743"/>
      <c r="OCZ137" s="743"/>
      <c r="ODA137" s="743"/>
      <c r="ODB137" s="743"/>
      <c r="ODC137" s="743"/>
      <c r="ODD137" s="743"/>
      <c r="ODE137" s="743"/>
      <c r="ODF137" s="743"/>
      <c r="ODG137" s="743"/>
      <c r="ODH137" s="743"/>
      <c r="ODI137" s="743"/>
      <c r="ODJ137" s="743"/>
      <c r="ODK137" s="743"/>
      <c r="ODL137" s="743"/>
      <c r="ODM137" s="743"/>
      <c r="ODN137" s="743"/>
      <c r="ODO137" s="743"/>
      <c r="ODP137" s="743"/>
      <c r="ODQ137" s="743"/>
      <c r="ODR137" s="743"/>
      <c r="ODS137" s="743"/>
      <c r="ODT137" s="743"/>
      <c r="ODU137" s="743"/>
      <c r="ODV137" s="743"/>
      <c r="ODW137" s="743"/>
      <c r="ODX137" s="743"/>
      <c r="ODY137" s="743"/>
      <c r="ODZ137" s="743"/>
      <c r="OEA137" s="743"/>
      <c r="OEB137" s="743"/>
      <c r="OEC137" s="743"/>
      <c r="OED137" s="743"/>
      <c r="OEE137" s="743"/>
      <c r="OEF137" s="743"/>
      <c r="OEG137" s="743"/>
      <c r="OEH137" s="743"/>
      <c r="OEI137" s="743"/>
      <c r="OEJ137" s="743"/>
      <c r="OEK137" s="743"/>
      <c r="OEL137" s="743"/>
      <c r="OEM137" s="743"/>
      <c r="OEN137" s="743"/>
      <c r="OEO137" s="743"/>
      <c r="OEP137" s="743"/>
      <c r="OEQ137" s="743"/>
      <c r="OER137" s="743"/>
      <c r="OES137" s="743"/>
      <c r="OET137" s="743"/>
      <c r="OEU137" s="743"/>
      <c r="OEV137" s="743"/>
      <c r="OEW137" s="743"/>
      <c r="OEX137" s="743"/>
      <c r="OEY137" s="743"/>
      <c r="OEZ137" s="743"/>
      <c r="OFA137" s="743"/>
      <c r="OFB137" s="743"/>
      <c r="OFC137" s="743"/>
      <c r="OFD137" s="743"/>
      <c r="OFE137" s="743"/>
      <c r="OFF137" s="743"/>
      <c r="OFG137" s="743"/>
      <c r="OFH137" s="743"/>
      <c r="OFI137" s="743"/>
      <c r="OFJ137" s="743"/>
      <c r="OFK137" s="743"/>
      <c r="OFL137" s="743"/>
      <c r="OFM137" s="743"/>
      <c r="OFN137" s="743"/>
      <c r="OFO137" s="743"/>
      <c r="OFP137" s="743"/>
      <c r="OFQ137" s="743"/>
      <c r="OFR137" s="743"/>
      <c r="OFS137" s="743"/>
      <c r="OFT137" s="743"/>
      <c r="OFU137" s="743"/>
      <c r="OFV137" s="743"/>
      <c r="OFW137" s="743"/>
      <c r="OFX137" s="743"/>
      <c r="OFY137" s="743"/>
      <c r="OFZ137" s="743"/>
      <c r="OGA137" s="743"/>
      <c r="OGB137" s="743"/>
      <c r="OGC137" s="743"/>
      <c r="OGD137" s="743"/>
      <c r="OGE137" s="743"/>
      <c r="OGF137" s="743"/>
      <c r="OGG137" s="743"/>
      <c r="OGH137" s="743"/>
      <c r="OGI137" s="743"/>
      <c r="OGJ137" s="743"/>
      <c r="OGK137" s="743"/>
      <c r="OGL137" s="743"/>
      <c r="OGM137" s="743"/>
      <c r="OGN137" s="743"/>
      <c r="OGO137" s="743"/>
      <c r="OGP137" s="743"/>
      <c r="OGQ137" s="743"/>
      <c r="OGR137" s="743"/>
      <c r="OGS137" s="743"/>
      <c r="OGT137" s="743"/>
      <c r="OGU137" s="743"/>
      <c r="OGV137" s="743"/>
      <c r="OGW137" s="743"/>
      <c r="OGX137" s="743"/>
      <c r="OGY137" s="743"/>
      <c r="OGZ137" s="743"/>
      <c r="OHA137" s="743"/>
      <c r="OHB137" s="743"/>
      <c r="OHC137" s="743"/>
      <c r="OHD137" s="743"/>
      <c r="OHE137" s="743"/>
      <c r="OHF137" s="743"/>
      <c r="OHG137" s="743"/>
      <c r="OHH137" s="743"/>
      <c r="OHI137" s="743"/>
      <c r="OHJ137" s="743"/>
      <c r="OHK137" s="743"/>
      <c r="OHL137" s="743"/>
      <c r="OHM137" s="743"/>
      <c r="OHN137" s="743"/>
      <c r="OHO137" s="743"/>
      <c r="OHP137" s="743"/>
      <c r="OHQ137" s="743"/>
      <c r="OHR137" s="743"/>
      <c r="OHS137" s="743"/>
      <c r="OHT137" s="743"/>
      <c r="OHU137" s="743"/>
      <c r="OHV137" s="743"/>
      <c r="OHW137" s="743"/>
      <c r="OHX137" s="743"/>
      <c r="OHY137" s="743"/>
      <c r="OHZ137" s="743"/>
      <c r="OIA137" s="743"/>
      <c r="OIB137" s="743"/>
      <c r="OIC137" s="743"/>
      <c r="OID137" s="743"/>
      <c r="OIE137" s="743"/>
      <c r="OIF137" s="743"/>
      <c r="OIG137" s="743"/>
      <c r="OIH137" s="743"/>
      <c r="OII137" s="743"/>
      <c r="OIJ137" s="743"/>
      <c r="OIK137" s="743"/>
      <c r="OIL137" s="743"/>
      <c r="OIM137" s="743"/>
      <c r="OIN137" s="743"/>
      <c r="OIO137" s="743"/>
      <c r="OIP137" s="743"/>
      <c r="OIQ137" s="743"/>
      <c r="OIR137" s="743"/>
      <c r="OIS137" s="743"/>
      <c r="OIT137" s="743"/>
      <c r="OIU137" s="743"/>
      <c r="OIV137" s="743"/>
      <c r="OIW137" s="743"/>
      <c r="OIX137" s="743"/>
      <c r="OIY137" s="743"/>
      <c r="OIZ137" s="743"/>
      <c r="OJA137" s="743"/>
      <c r="OJB137" s="743"/>
      <c r="OJC137" s="743"/>
      <c r="OJD137" s="743"/>
      <c r="OJE137" s="743"/>
      <c r="OJF137" s="743"/>
      <c r="OJG137" s="743"/>
      <c r="OJH137" s="743"/>
      <c r="OJI137" s="743"/>
      <c r="OJJ137" s="743"/>
      <c r="OJK137" s="743"/>
      <c r="OJL137" s="743"/>
      <c r="OJM137" s="743"/>
      <c r="OJN137" s="743"/>
      <c r="OJO137" s="743"/>
      <c r="OJP137" s="743"/>
      <c r="OJQ137" s="743"/>
      <c r="OJR137" s="743"/>
      <c r="OJS137" s="743"/>
      <c r="OJT137" s="743"/>
      <c r="OJU137" s="743"/>
      <c r="OJV137" s="743"/>
      <c r="OJW137" s="743"/>
      <c r="OJX137" s="743"/>
      <c r="OJY137" s="743"/>
      <c r="OJZ137" s="743"/>
      <c r="OKA137" s="743"/>
      <c r="OKB137" s="743"/>
      <c r="OKC137" s="743"/>
      <c r="OKD137" s="743"/>
      <c r="OKE137" s="743"/>
      <c r="OKF137" s="743"/>
      <c r="OKG137" s="743"/>
      <c r="OKH137" s="743"/>
      <c r="OKI137" s="743"/>
      <c r="OKJ137" s="743"/>
      <c r="OKK137" s="743"/>
      <c r="OKL137" s="743"/>
      <c r="OKM137" s="743"/>
      <c r="OKN137" s="743"/>
      <c r="OKO137" s="743"/>
      <c r="OKP137" s="743"/>
      <c r="OKQ137" s="743"/>
      <c r="OKR137" s="743"/>
      <c r="OKS137" s="743"/>
      <c r="OKT137" s="743"/>
      <c r="OKU137" s="743"/>
      <c r="OKV137" s="743"/>
      <c r="OKW137" s="743"/>
      <c r="OKX137" s="743"/>
      <c r="OKY137" s="743"/>
      <c r="OKZ137" s="743"/>
      <c r="OLA137" s="743"/>
      <c r="OLB137" s="743"/>
      <c r="OLC137" s="743"/>
      <c r="OLD137" s="743"/>
      <c r="OLE137" s="743"/>
      <c r="OLF137" s="743"/>
      <c r="OLG137" s="743"/>
      <c r="OLH137" s="743"/>
      <c r="OLI137" s="743"/>
      <c r="OLJ137" s="743"/>
      <c r="OLK137" s="743"/>
      <c r="OLL137" s="743"/>
      <c r="OLM137" s="743"/>
      <c r="OLN137" s="743"/>
      <c r="OLO137" s="743"/>
      <c r="OLP137" s="743"/>
      <c r="OLQ137" s="743"/>
      <c r="OLR137" s="743"/>
      <c r="OLS137" s="743"/>
      <c r="OLT137" s="743"/>
      <c r="OLU137" s="743"/>
      <c r="OLV137" s="743"/>
      <c r="OLW137" s="743"/>
      <c r="OLX137" s="743"/>
      <c r="OLY137" s="743"/>
      <c r="OLZ137" s="743"/>
      <c r="OMA137" s="743"/>
      <c r="OMB137" s="743"/>
      <c r="OMC137" s="743"/>
      <c r="OMD137" s="743"/>
      <c r="OME137" s="743"/>
      <c r="OMF137" s="743"/>
      <c r="OMG137" s="743"/>
      <c r="OMH137" s="743"/>
      <c r="OMI137" s="743"/>
      <c r="OMJ137" s="743"/>
      <c r="OMK137" s="743"/>
      <c r="OML137" s="743"/>
      <c r="OMM137" s="743"/>
      <c r="OMN137" s="743"/>
      <c r="OMO137" s="743"/>
      <c r="OMP137" s="743"/>
      <c r="OMQ137" s="743"/>
      <c r="OMR137" s="743"/>
      <c r="OMS137" s="743"/>
      <c r="OMT137" s="743"/>
      <c r="OMU137" s="743"/>
      <c r="OMV137" s="743"/>
      <c r="OMW137" s="743"/>
      <c r="OMX137" s="743"/>
      <c r="OMY137" s="743"/>
      <c r="OMZ137" s="743"/>
      <c r="ONA137" s="743"/>
      <c r="ONB137" s="743"/>
      <c r="ONC137" s="743"/>
      <c r="OND137" s="743"/>
      <c r="ONE137" s="743"/>
      <c r="ONF137" s="743"/>
      <c r="ONG137" s="743"/>
      <c r="ONH137" s="743"/>
      <c r="ONI137" s="743"/>
      <c r="ONJ137" s="743"/>
      <c r="ONK137" s="743"/>
      <c r="ONL137" s="743"/>
      <c r="ONM137" s="743"/>
      <c r="ONN137" s="743"/>
      <c r="ONO137" s="743"/>
      <c r="ONP137" s="743"/>
      <c r="ONQ137" s="743"/>
      <c r="ONR137" s="743"/>
      <c r="ONS137" s="743"/>
      <c r="ONT137" s="743"/>
      <c r="ONU137" s="743"/>
      <c r="ONV137" s="743"/>
      <c r="ONW137" s="743"/>
      <c r="ONX137" s="743"/>
      <c r="ONY137" s="743"/>
      <c r="ONZ137" s="743"/>
      <c r="OOA137" s="743"/>
      <c r="OOB137" s="743"/>
      <c r="OOC137" s="743"/>
      <c r="OOD137" s="743"/>
      <c r="OOE137" s="743"/>
      <c r="OOF137" s="743"/>
      <c r="OOG137" s="743"/>
      <c r="OOH137" s="743"/>
      <c r="OOI137" s="743"/>
      <c r="OOJ137" s="743"/>
      <c r="OOK137" s="743"/>
      <c r="OOL137" s="743"/>
      <c r="OOM137" s="743"/>
      <c r="OON137" s="743"/>
      <c r="OOO137" s="743"/>
      <c r="OOP137" s="743"/>
      <c r="OOQ137" s="743"/>
      <c r="OOR137" s="743"/>
      <c r="OOS137" s="743"/>
      <c r="OOT137" s="743"/>
      <c r="OOU137" s="743"/>
      <c r="OOV137" s="743"/>
      <c r="OOW137" s="743"/>
      <c r="OOX137" s="743"/>
      <c r="OOY137" s="743"/>
      <c r="OOZ137" s="743"/>
      <c r="OPA137" s="743"/>
      <c r="OPB137" s="743"/>
      <c r="OPC137" s="743"/>
      <c r="OPD137" s="743"/>
      <c r="OPE137" s="743"/>
      <c r="OPF137" s="743"/>
      <c r="OPG137" s="743"/>
      <c r="OPH137" s="743"/>
      <c r="OPI137" s="743"/>
      <c r="OPJ137" s="743"/>
      <c r="OPK137" s="743"/>
      <c r="OPL137" s="743"/>
      <c r="OPM137" s="743"/>
      <c r="OPN137" s="743"/>
      <c r="OPO137" s="743"/>
      <c r="OPP137" s="743"/>
      <c r="OPQ137" s="743"/>
      <c r="OPR137" s="743"/>
      <c r="OPS137" s="743"/>
      <c r="OPT137" s="743"/>
      <c r="OPU137" s="743"/>
      <c r="OPV137" s="743"/>
      <c r="OPW137" s="743"/>
      <c r="OPX137" s="743"/>
      <c r="OPY137" s="743"/>
      <c r="OPZ137" s="743"/>
      <c r="OQA137" s="743"/>
      <c r="OQB137" s="743"/>
      <c r="OQC137" s="743"/>
      <c r="OQD137" s="743"/>
      <c r="OQE137" s="743"/>
      <c r="OQF137" s="743"/>
      <c r="OQG137" s="743"/>
      <c r="OQH137" s="743"/>
      <c r="OQI137" s="743"/>
      <c r="OQJ137" s="743"/>
      <c r="OQK137" s="743"/>
      <c r="OQL137" s="743"/>
      <c r="OQM137" s="743"/>
      <c r="OQN137" s="743"/>
      <c r="OQO137" s="743"/>
      <c r="OQP137" s="743"/>
      <c r="OQQ137" s="743"/>
      <c r="OQR137" s="743"/>
      <c r="OQS137" s="743"/>
      <c r="OQT137" s="743"/>
      <c r="OQU137" s="743"/>
      <c r="OQV137" s="743"/>
      <c r="OQW137" s="743"/>
      <c r="OQX137" s="743"/>
      <c r="OQY137" s="743"/>
      <c r="OQZ137" s="743"/>
      <c r="ORA137" s="743"/>
      <c r="ORB137" s="743"/>
      <c r="ORC137" s="743"/>
      <c r="ORD137" s="743"/>
      <c r="ORE137" s="743"/>
      <c r="ORF137" s="743"/>
      <c r="ORG137" s="743"/>
      <c r="ORH137" s="743"/>
      <c r="ORI137" s="743"/>
      <c r="ORJ137" s="743"/>
      <c r="ORK137" s="743"/>
      <c r="ORL137" s="743"/>
      <c r="ORM137" s="743"/>
      <c r="ORN137" s="743"/>
      <c r="ORO137" s="743"/>
      <c r="ORP137" s="743"/>
      <c r="ORQ137" s="743"/>
      <c r="ORR137" s="743"/>
      <c r="ORS137" s="743"/>
      <c r="ORT137" s="743"/>
      <c r="ORU137" s="743"/>
      <c r="ORV137" s="743"/>
      <c r="ORW137" s="743"/>
      <c r="ORX137" s="743"/>
      <c r="ORY137" s="743"/>
      <c r="ORZ137" s="743"/>
      <c r="OSA137" s="743"/>
      <c r="OSB137" s="743"/>
      <c r="OSC137" s="743"/>
      <c r="OSD137" s="743"/>
      <c r="OSE137" s="743"/>
      <c r="OSF137" s="743"/>
      <c r="OSG137" s="743"/>
      <c r="OSH137" s="743"/>
      <c r="OSI137" s="743"/>
      <c r="OSJ137" s="743"/>
      <c r="OSK137" s="743"/>
      <c r="OSL137" s="743"/>
      <c r="OSM137" s="743"/>
      <c r="OSN137" s="743"/>
      <c r="OSO137" s="743"/>
      <c r="OSP137" s="743"/>
      <c r="OSQ137" s="743"/>
      <c r="OSR137" s="743"/>
      <c r="OSS137" s="743"/>
      <c r="OST137" s="743"/>
      <c r="OSU137" s="743"/>
      <c r="OSV137" s="743"/>
      <c r="OSW137" s="743"/>
      <c r="OSX137" s="743"/>
      <c r="OSY137" s="743"/>
      <c r="OSZ137" s="743"/>
      <c r="OTA137" s="743"/>
      <c r="OTB137" s="743"/>
      <c r="OTC137" s="743"/>
      <c r="OTD137" s="743"/>
      <c r="OTE137" s="743"/>
      <c r="OTF137" s="743"/>
      <c r="OTG137" s="743"/>
      <c r="OTH137" s="743"/>
      <c r="OTI137" s="743"/>
      <c r="OTJ137" s="743"/>
      <c r="OTK137" s="743"/>
      <c r="OTL137" s="743"/>
      <c r="OTM137" s="743"/>
      <c r="OTN137" s="743"/>
      <c r="OTO137" s="743"/>
      <c r="OTP137" s="743"/>
      <c r="OTQ137" s="743"/>
      <c r="OTR137" s="743"/>
      <c r="OTS137" s="743"/>
      <c r="OTT137" s="743"/>
      <c r="OTU137" s="743"/>
      <c r="OTV137" s="743"/>
      <c r="OTW137" s="743"/>
      <c r="OTX137" s="743"/>
      <c r="OTY137" s="743"/>
      <c r="OTZ137" s="743"/>
      <c r="OUA137" s="743"/>
      <c r="OUB137" s="743"/>
      <c r="OUC137" s="743"/>
      <c r="OUD137" s="743"/>
      <c r="OUE137" s="743"/>
      <c r="OUF137" s="743"/>
      <c r="OUG137" s="743"/>
      <c r="OUH137" s="743"/>
      <c r="OUI137" s="743"/>
      <c r="OUJ137" s="743"/>
      <c r="OUK137" s="743"/>
      <c r="OUL137" s="743"/>
      <c r="OUM137" s="743"/>
      <c r="OUN137" s="743"/>
      <c r="OUO137" s="743"/>
      <c r="OUP137" s="743"/>
      <c r="OUQ137" s="743"/>
      <c r="OUR137" s="743"/>
      <c r="OUS137" s="743"/>
      <c r="OUT137" s="743"/>
      <c r="OUU137" s="743"/>
      <c r="OUV137" s="743"/>
      <c r="OUW137" s="743"/>
      <c r="OUX137" s="743"/>
      <c r="OUY137" s="743"/>
      <c r="OUZ137" s="743"/>
      <c r="OVA137" s="743"/>
      <c r="OVB137" s="743"/>
      <c r="OVC137" s="743"/>
      <c r="OVD137" s="743"/>
      <c r="OVE137" s="743"/>
      <c r="OVF137" s="743"/>
      <c r="OVG137" s="743"/>
      <c r="OVH137" s="743"/>
      <c r="OVI137" s="743"/>
      <c r="OVJ137" s="743"/>
      <c r="OVK137" s="743"/>
      <c r="OVL137" s="743"/>
      <c r="OVM137" s="743"/>
      <c r="OVN137" s="743"/>
      <c r="OVO137" s="743"/>
      <c r="OVP137" s="743"/>
      <c r="OVQ137" s="743"/>
      <c r="OVR137" s="743"/>
      <c r="OVS137" s="743"/>
      <c r="OVT137" s="743"/>
      <c r="OVU137" s="743"/>
      <c r="OVV137" s="743"/>
      <c r="OVW137" s="743"/>
      <c r="OVX137" s="743"/>
      <c r="OVY137" s="743"/>
      <c r="OVZ137" s="743"/>
      <c r="OWA137" s="743"/>
      <c r="OWB137" s="743"/>
      <c r="OWC137" s="743"/>
      <c r="OWD137" s="743"/>
      <c r="OWE137" s="743"/>
      <c r="OWF137" s="743"/>
      <c r="OWG137" s="743"/>
      <c r="OWH137" s="743"/>
      <c r="OWI137" s="743"/>
      <c r="OWJ137" s="743"/>
      <c r="OWK137" s="743"/>
      <c r="OWL137" s="743"/>
      <c r="OWM137" s="743"/>
      <c r="OWN137" s="743"/>
      <c r="OWO137" s="743"/>
      <c r="OWP137" s="743"/>
      <c r="OWQ137" s="743"/>
      <c r="OWR137" s="743"/>
      <c r="OWS137" s="743"/>
      <c r="OWT137" s="743"/>
      <c r="OWU137" s="743"/>
      <c r="OWV137" s="743"/>
      <c r="OWW137" s="743"/>
      <c r="OWX137" s="743"/>
      <c r="OWY137" s="743"/>
      <c r="OWZ137" s="743"/>
      <c r="OXA137" s="743"/>
      <c r="OXB137" s="743"/>
      <c r="OXC137" s="743"/>
      <c r="OXD137" s="743"/>
      <c r="OXE137" s="743"/>
      <c r="OXF137" s="743"/>
      <c r="OXG137" s="743"/>
      <c r="OXH137" s="743"/>
      <c r="OXI137" s="743"/>
      <c r="OXJ137" s="743"/>
      <c r="OXK137" s="743"/>
      <c r="OXL137" s="743"/>
      <c r="OXM137" s="743"/>
      <c r="OXN137" s="743"/>
      <c r="OXO137" s="743"/>
      <c r="OXP137" s="743"/>
      <c r="OXQ137" s="743"/>
      <c r="OXR137" s="743"/>
      <c r="OXS137" s="743"/>
      <c r="OXT137" s="743"/>
      <c r="OXU137" s="743"/>
      <c r="OXV137" s="743"/>
      <c r="OXW137" s="743"/>
      <c r="OXX137" s="743"/>
      <c r="OXY137" s="743"/>
      <c r="OXZ137" s="743"/>
      <c r="OYA137" s="743"/>
      <c r="OYB137" s="743"/>
      <c r="OYC137" s="743"/>
      <c r="OYD137" s="743"/>
      <c r="OYE137" s="743"/>
      <c r="OYF137" s="743"/>
      <c r="OYG137" s="743"/>
      <c r="OYH137" s="743"/>
      <c r="OYI137" s="743"/>
      <c r="OYJ137" s="743"/>
      <c r="OYK137" s="743"/>
      <c r="OYL137" s="743"/>
      <c r="OYM137" s="743"/>
      <c r="OYN137" s="743"/>
      <c r="OYO137" s="743"/>
      <c r="OYP137" s="743"/>
      <c r="OYQ137" s="743"/>
      <c r="OYR137" s="743"/>
      <c r="OYS137" s="743"/>
      <c r="OYT137" s="743"/>
      <c r="OYU137" s="743"/>
      <c r="OYV137" s="743"/>
      <c r="OYW137" s="743"/>
      <c r="OYX137" s="743"/>
      <c r="OYY137" s="743"/>
      <c r="OYZ137" s="743"/>
      <c r="OZA137" s="743"/>
      <c r="OZB137" s="743"/>
      <c r="OZC137" s="743"/>
      <c r="OZD137" s="743"/>
      <c r="OZE137" s="743"/>
      <c r="OZF137" s="743"/>
      <c r="OZG137" s="743"/>
      <c r="OZH137" s="743"/>
      <c r="OZI137" s="743"/>
      <c r="OZJ137" s="743"/>
      <c r="OZK137" s="743"/>
      <c r="OZL137" s="743"/>
      <c r="OZM137" s="743"/>
      <c r="OZN137" s="743"/>
      <c r="OZO137" s="743"/>
      <c r="OZP137" s="743"/>
      <c r="OZQ137" s="743"/>
      <c r="OZR137" s="743"/>
      <c r="OZS137" s="743"/>
      <c r="OZT137" s="743"/>
      <c r="OZU137" s="743"/>
      <c r="OZV137" s="743"/>
      <c r="OZW137" s="743"/>
      <c r="OZX137" s="743"/>
      <c r="OZY137" s="743"/>
      <c r="OZZ137" s="743"/>
      <c r="PAA137" s="743"/>
      <c r="PAB137" s="743"/>
      <c r="PAC137" s="743"/>
      <c r="PAD137" s="743"/>
      <c r="PAE137" s="743"/>
      <c r="PAF137" s="743"/>
      <c r="PAG137" s="743"/>
      <c r="PAH137" s="743"/>
      <c r="PAI137" s="743"/>
      <c r="PAJ137" s="743"/>
      <c r="PAK137" s="743"/>
      <c r="PAL137" s="743"/>
      <c r="PAM137" s="743"/>
      <c r="PAN137" s="743"/>
      <c r="PAO137" s="743"/>
      <c r="PAP137" s="743"/>
      <c r="PAQ137" s="743"/>
      <c r="PAR137" s="743"/>
      <c r="PAS137" s="743"/>
      <c r="PAT137" s="743"/>
      <c r="PAU137" s="743"/>
      <c r="PAV137" s="743"/>
      <c r="PAW137" s="743"/>
      <c r="PAX137" s="743"/>
      <c r="PAY137" s="743"/>
      <c r="PAZ137" s="743"/>
      <c r="PBA137" s="743"/>
      <c r="PBB137" s="743"/>
      <c r="PBC137" s="743"/>
      <c r="PBD137" s="743"/>
      <c r="PBE137" s="743"/>
      <c r="PBF137" s="743"/>
      <c r="PBG137" s="743"/>
      <c r="PBH137" s="743"/>
      <c r="PBI137" s="743"/>
      <c r="PBJ137" s="743"/>
      <c r="PBK137" s="743"/>
      <c r="PBL137" s="743"/>
      <c r="PBM137" s="743"/>
      <c r="PBN137" s="743"/>
      <c r="PBO137" s="743"/>
      <c r="PBP137" s="743"/>
      <c r="PBQ137" s="743"/>
      <c r="PBR137" s="743"/>
      <c r="PBS137" s="743"/>
      <c r="PBT137" s="743"/>
      <c r="PBU137" s="743"/>
      <c r="PBV137" s="743"/>
      <c r="PBW137" s="743"/>
      <c r="PBX137" s="743"/>
      <c r="PBY137" s="743"/>
      <c r="PBZ137" s="743"/>
      <c r="PCA137" s="743"/>
      <c r="PCB137" s="743"/>
      <c r="PCC137" s="743"/>
      <c r="PCD137" s="743"/>
      <c r="PCE137" s="743"/>
      <c r="PCF137" s="743"/>
      <c r="PCG137" s="743"/>
      <c r="PCH137" s="743"/>
      <c r="PCI137" s="743"/>
      <c r="PCJ137" s="743"/>
      <c r="PCK137" s="743"/>
      <c r="PCL137" s="743"/>
      <c r="PCM137" s="743"/>
      <c r="PCN137" s="743"/>
      <c r="PCO137" s="743"/>
      <c r="PCP137" s="743"/>
      <c r="PCQ137" s="743"/>
      <c r="PCR137" s="743"/>
      <c r="PCS137" s="743"/>
      <c r="PCT137" s="743"/>
      <c r="PCU137" s="743"/>
      <c r="PCV137" s="743"/>
      <c r="PCW137" s="743"/>
      <c r="PCX137" s="743"/>
      <c r="PCY137" s="743"/>
      <c r="PCZ137" s="743"/>
      <c r="PDA137" s="743"/>
      <c r="PDB137" s="743"/>
      <c r="PDC137" s="743"/>
      <c r="PDD137" s="743"/>
      <c r="PDE137" s="743"/>
      <c r="PDF137" s="743"/>
      <c r="PDG137" s="743"/>
      <c r="PDH137" s="743"/>
      <c r="PDI137" s="743"/>
      <c r="PDJ137" s="743"/>
      <c r="PDK137" s="743"/>
      <c r="PDL137" s="743"/>
      <c r="PDM137" s="743"/>
      <c r="PDN137" s="743"/>
      <c r="PDO137" s="743"/>
      <c r="PDP137" s="743"/>
      <c r="PDQ137" s="743"/>
      <c r="PDR137" s="743"/>
      <c r="PDS137" s="743"/>
      <c r="PDT137" s="743"/>
      <c r="PDU137" s="743"/>
      <c r="PDV137" s="743"/>
      <c r="PDW137" s="743"/>
      <c r="PDX137" s="743"/>
      <c r="PDY137" s="743"/>
      <c r="PDZ137" s="743"/>
      <c r="PEA137" s="743"/>
      <c r="PEB137" s="743"/>
      <c r="PEC137" s="743"/>
      <c r="PED137" s="743"/>
      <c r="PEE137" s="743"/>
      <c r="PEF137" s="743"/>
      <c r="PEG137" s="743"/>
      <c r="PEH137" s="743"/>
      <c r="PEI137" s="743"/>
      <c r="PEJ137" s="743"/>
      <c r="PEK137" s="743"/>
      <c r="PEL137" s="743"/>
      <c r="PEM137" s="743"/>
      <c r="PEN137" s="743"/>
      <c r="PEO137" s="743"/>
      <c r="PEP137" s="743"/>
      <c r="PEQ137" s="743"/>
      <c r="PER137" s="743"/>
      <c r="PES137" s="743"/>
      <c r="PET137" s="743"/>
      <c r="PEU137" s="743"/>
      <c r="PEV137" s="743"/>
      <c r="PEW137" s="743"/>
      <c r="PEX137" s="743"/>
      <c r="PEY137" s="743"/>
      <c r="PEZ137" s="743"/>
      <c r="PFA137" s="743"/>
      <c r="PFB137" s="743"/>
      <c r="PFC137" s="743"/>
      <c r="PFD137" s="743"/>
      <c r="PFE137" s="743"/>
      <c r="PFF137" s="743"/>
      <c r="PFG137" s="743"/>
      <c r="PFH137" s="743"/>
      <c r="PFI137" s="743"/>
      <c r="PFJ137" s="743"/>
      <c r="PFK137" s="743"/>
      <c r="PFL137" s="743"/>
      <c r="PFM137" s="743"/>
      <c r="PFN137" s="743"/>
      <c r="PFO137" s="743"/>
      <c r="PFP137" s="743"/>
      <c r="PFQ137" s="743"/>
      <c r="PFR137" s="743"/>
      <c r="PFS137" s="743"/>
      <c r="PFT137" s="743"/>
      <c r="PFU137" s="743"/>
      <c r="PFV137" s="743"/>
      <c r="PFW137" s="743"/>
      <c r="PFX137" s="743"/>
      <c r="PFY137" s="743"/>
      <c r="PFZ137" s="743"/>
      <c r="PGA137" s="743"/>
      <c r="PGB137" s="743"/>
      <c r="PGC137" s="743"/>
      <c r="PGD137" s="743"/>
      <c r="PGE137" s="743"/>
      <c r="PGF137" s="743"/>
      <c r="PGG137" s="743"/>
      <c r="PGH137" s="743"/>
      <c r="PGI137" s="743"/>
      <c r="PGJ137" s="743"/>
      <c r="PGK137" s="743"/>
      <c r="PGL137" s="743"/>
      <c r="PGM137" s="743"/>
      <c r="PGN137" s="743"/>
      <c r="PGO137" s="743"/>
      <c r="PGP137" s="743"/>
      <c r="PGQ137" s="743"/>
      <c r="PGR137" s="743"/>
      <c r="PGS137" s="743"/>
      <c r="PGT137" s="743"/>
      <c r="PGU137" s="743"/>
      <c r="PGV137" s="743"/>
      <c r="PGW137" s="743"/>
      <c r="PGX137" s="743"/>
      <c r="PGY137" s="743"/>
      <c r="PGZ137" s="743"/>
      <c r="PHA137" s="743"/>
      <c r="PHB137" s="743"/>
      <c r="PHC137" s="743"/>
      <c r="PHD137" s="743"/>
      <c r="PHE137" s="743"/>
      <c r="PHF137" s="743"/>
      <c r="PHG137" s="743"/>
      <c r="PHH137" s="743"/>
      <c r="PHI137" s="743"/>
      <c r="PHJ137" s="743"/>
      <c r="PHK137" s="743"/>
      <c r="PHL137" s="743"/>
      <c r="PHM137" s="743"/>
      <c r="PHN137" s="743"/>
      <c r="PHO137" s="743"/>
      <c r="PHP137" s="743"/>
      <c r="PHQ137" s="743"/>
      <c r="PHR137" s="743"/>
      <c r="PHS137" s="743"/>
      <c r="PHT137" s="743"/>
      <c r="PHU137" s="743"/>
      <c r="PHV137" s="743"/>
      <c r="PHW137" s="743"/>
      <c r="PHX137" s="743"/>
      <c r="PHY137" s="743"/>
      <c r="PHZ137" s="743"/>
      <c r="PIA137" s="743"/>
      <c r="PIB137" s="743"/>
      <c r="PIC137" s="743"/>
      <c r="PID137" s="743"/>
      <c r="PIE137" s="743"/>
      <c r="PIF137" s="743"/>
      <c r="PIG137" s="743"/>
      <c r="PIH137" s="743"/>
      <c r="PII137" s="743"/>
      <c r="PIJ137" s="743"/>
      <c r="PIK137" s="743"/>
      <c r="PIL137" s="743"/>
      <c r="PIM137" s="743"/>
      <c r="PIN137" s="743"/>
      <c r="PIO137" s="743"/>
      <c r="PIP137" s="743"/>
      <c r="PIQ137" s="743"/>
      <c r="PIR137" s="743"/>
      <c r="PIS137" s="743"/>
      <c r="PIT137" s="743"/>
      <c r="PIU137" s="743"/>
      <c r="PIV137" s="743"/>
      <c r="PIW137" s="743"/>
      <c r="PIX137" s="743"/>
      <c r="PIY137" s="743"/>
      <c r="PIZ137" s="743"/>
      <c r="PJA137" s="743"/>
      <c r="PJB137" s="743"/>
      <c r="PJC137" s="743"/>
      <c r="PJD137" s="743"/>
      <c r="PJE137" s="743"/>
      <c r="PJF137" s="743"/>
      <c r="PJG137" s="743"/>
      <c r="PJH137" s="743"/>
      <c r="PJI137" s="743"/>
      <c r="PJJ137" s="743"/>
      <c r="PJK137" s="743"/>
      <c r="PJL137" s="743"/>
      <c r="PJM137" s="743"/>
      <c r="PJN137" s="743"/>
      <c r="PJO137" s="743"/>
      <c r="PJP137" s="743"/>
      <c r="PJQ137" s="743"/>
      <c r="PJR137" s="743"/>
      <c r="PJS137" s="743"/>
      <c r="PJT137" s="743"/>
      <c r="PJU137" s="743"/>
      <c r="PJV137" s="743"/>
      <c r="PJW137" s="743"/>
      <c r="PJX137" s="743"/>
      <c r="PJY137" s="743"/>
      <c r="PJZ137" s="743"/>
      <c r="PKA137" s="743"/>
      <c r="PKB137" s="743"/>
      <c r="PKC137" s="743"/>
      <c r="PKD137" s="743"/>
      <c r="PKE137" s="743"/>
      <c r="PKF137" s="743"/>
      <c r="PKG137" s="743"/>
      <c r="PKH137" s="743"/>
      <c r="PKI137" s="743"/>
      <c r="PKJ137" s="743"/>
      <c r="PKK137" s="743"/>
      <c r="PKL137" s="743"/>
      <c r="PKM137" s="743"/>
      <c r="PKN137" s="743"/>
      <c r="PKO137" s="743"/>
      <c r="PKP137" s="743"/>
      <c r="PKQ137" s="743"/>
      <c r="PKR137" s="743"/>
      <c r="PKS137" s="743"/>
      <c r="PKT137" s="743"/>
      <c r="PKU137" s="743"/>
      <c r="PKV137" s="743"/>
      <c r="PKW137" s="743"/>
      <c r="PKX137" s="743"/>
      <c r="PKY137" s="743"/>
      <c r="PKZ137" s="743"/>
      <c r="PLA137" s="743"/>
      <c r="PLB137" s="743"/>
      <c r="PLC137" s="743"/>
      <c r="PLD137" s="743"/>
      <c r="PLE137" s="743"/>
      <c r="PLF137" s="743"/>
      <c r="PLG137" s="743"/>
      <c r="PLH137" s="743"/>
      <c r="PLI137" s="743"/>
      <c r="PLJ137" s="743"/>
      <c r="PLK137" s="743"/>
      <c r="PLL137" s="743"/>
      <c r="PLM137" s="743"/>
      <c r="PLN137" s="743"/>
      <c r="PLO137" s="743"/>
      <c r="PLP137" s="743"/>
      <c r="PLQ137" s="743"/>
      <c r="PLR137" s="743"/>
      <c r="PLS137" s="743"/>
      <c r="PLT137" s="743"/>
      <c r="PLU137" s="743"/>
      <c r="PLV137" s="743"/>
      <c r="PLW137" s="743"/>
      <c r="PLX137" s="743"/>
      <c r="PLY137" s="743"/>
      <c r="PLZ137" s="743"/>
      <c r="PMA137" s="743"/>
      <c r="PMB137" s="743"/>
      <c r="PMC137" s="743"/>
      <c r="PMD137" s="743"/>
      <c r="PME137" s="743"/>
      <c r="PMF137" s="743"/>
      <c r="PMG137" s="743"/>
      <c r="PMH137" s="743"/>
      <c r="PMI137" s="743"/>
      <c r="PMJ137" s="743"/>
      <c r="PMK137" s="743"/>
      <c r="PML137" s="743"/>
      <c r="PMM137" s="743"/>
      <c r="PMN137" s="743"/>
      <c r="PMO137" s="743"/>
      <c r="PMP137" s="743"/>
      <c r="PMQ137" s="743"/>
      <c r="PMR137" s="743"/>
      <c r="PMS137" s="743"/>
      <c r="PMT137" s="743"/>
      <c r="PMU137" s="743"/>
      <c r="PMV137" s="743"/>
      <c r="PMW137" s="743"/>
      <c r="PMX137" s="743"/>
      <c r="PMY137" s="743"/>
      <c r="PMZ137" s="743"/>
      <c r="PNA137" s="743"/>
      <c r="PNB137" s="743"/>
      <c r="PNC137" s="743"/>
      <c r="PND137" s="743"/>
      <c r="PNE137" s="743"/>
      <c r="PNF137" s="743"/>
      <c r="PNG137" s="743"/>
      <c r="PNH137" s="743"/>
      <c r="PNI137" s="743"/>
      <c r="PNJ137" s="743"/>
      <c r="PNK137" s="743"/>
      <c r="PNL137" s="743"/>
      <c r="PNM137" s="743"/>
      <c r="PNN137" s="743"/>
      <c r="PNO137" s="743"/>
      <c r="PNP137" s="743"/>
      <c r="PNQ137" s="743"/>
      <c r="PNR137" s="743"/>
      <c r="PNS137" s="743"/>
      <c r="PNT137" s="743"/>
      <c r="PNU137" s="743"/>
      <c r="PNV137" s="743"/>
      <c r="PNW137" s="743"/>
      <c r="PNX137" s="743"/>
      <c r="PNY137" s="743"/>
      <c r="PNZ137" s="743"/>
      <c r="POA137" s="743"/>
      <c r="POB137" s="743"/>
      <c r="POC137" s="743"/>
      <c r="POD137" s="743"/>
      <c r="POE137" s="743"/>
      <c r="POF137" s="743"/>
      <c r="POG137" s="743"/>
      <c r="POH137" s="743"/>
      <c r="POI137" s="743"/>
      <c r="POJ137" s="743"/>
      <c r="POK137" s="743"/>
      <c r="POL137" s="743"/>
      <c r="POM137" s="743"/>
      <c r="PON137" s="743"/>
      <c r="POO137" s="743"/>
      <c r="POP137" s="743"/>
      <c r="POQ137" s="743"/>
      <c r="POR137" s="743"/>
      <c r="POS137" s="743"/>
      <c r="POT137" s="743"/>
      <c r="POU137" s="743"/>
      <c r="POV137" s="743"/>
      <c r="POW137" s="743"/>
      <c r="POX137" s="743"/>
      <c r="POY137" s="743"/>
      <c r="POZ137" s="743"/>
      <c r="PPA137" s="743"/>
      <c r="PPB137" s="743"/>
      <c r="PPC137" s="743"/>
      <c r="PPD137" s="743"/>
      <c r="PPE137" s="743"/>
      <c r="PPF137" s="743"/>
      <c r="PPG137" s="743"/>
      <c r="PPH137" s="743"/>
      <c r="PPI137" s="743"/>
      <c r="PPJ137" s="743"/>
      <c r="PPK137" s="743"/>
      <c r="PPL137" s="743"/>
      <c r="PPM137" s="743"/>
      <c r="PPN137" s="743"/>
      <c r="PPO137" s="743"/>
      <c r="PPP137" s="743"/>
      <c r="PPQ137" s="743"/>
      <c r="PPR137" s="743"/>
      <c r="PPS137" s="743"/>
      <c r="PPT137" s="743"/>
      <c r="PPU137" s="743"/>
      <c r="PPV137" s="743"/>
      <c r="PPW137" s="743"/>
      <c r="PPX137" s="743"/>
      <c r="PPY137" s="743"/>
      <c r="PPZ137" s="743"/>
      <c r="PQA137" s="743"/>
      <c r="PQB137" s="743"/>
      <c r="PQC137" s="743"/>
      <c r="PQD137" s="743"/>
      <c r="PQE137" s="743"/>
      <c r="PQF137" s="743"/>
      <c r="PQG137" s="743"/>
      <c r="PQH137" s="743"/>
      <c r="PQI137" s="743"/>
      <c r="PQJ137" s="743"/>
      <c r="PQK137" s="743"/>
      <c r="PQL137" s="743"/>
      <c r="PQM137" s="743"/>
      <c r="PQN137" s="743"/>
      <c r="PQO137" s="743"/>
      <c r="PQP137" s="743"/>
      <c r="PQQ137" s="743"/>
      <c r="PQR137" s="743"/>
      <c r="PQS137" s="743"/>
      <c r="PQT137" s="743"/>
      <c r="PQU137" s="743"/>
      <c r="PQV137" s="743"/>
      <c r="PQW137" s="743"/>
      <c r="PQX137" s="743"/>
      <c r="PQY137" s="743"/>
      <c r="PQZ137" s="743"/>
      <c r="PRA137" s="743"/>
      <c r="PRB137" s="743"/>
      <c r="PRC137" s="743"/>
      <c r="PRD137" s="743"/>
      <c r="PRE137" s="743"/>
      <c r="PRF137" s="743"/>
      <c r="PRG137" s="743"/>
      <c r="PRH137" s="743"/>
      <c r="PRI137" s="743"/>
      <c r="PRJ137" s="743"/>
      <c r="PRK137" s="743"/>
      <c r="PRL137" s="743"/>
      <c r="PRM137" s="743"/>
      <c r="PRN137" s="743"/>
      <c r="PRO137" s="743"/>
      <c r="PRP137" s="743"/>
      <c r="PRQ137" s="743"/>
      <c r="PRR137" s="743"/>
      <c r="PRS137" s="743"/>
      <c r="PRT137" s="743"/>
      <c r="PRU137" s="743"/>
      <c r="PRV137" s="743"/>
      <c r="PRW137" s="743"/>
      <c r="PRX137" s="743"/>
      <c r="PRY137" s="743"/>
      <c r="PRZ137" s="743"/>
      <c r="PSA137" s="743"/>
      <c r="PSB137" s="743"/>
      <c r="PSC137" s="743"/>
      <c r="PSD137" s="743"/>
      <c r="PSE137" s="743"/>
      <c r="PSF137" s="743"/>
      <c r="PSG137" s="743"/>
      <c r="PSH137" s="743"/>
      <c r="PSI137" s="743"/>
      <c r="PSJ137" s="743"/>
      <c r="PSK137" s="743"/>
      <c r="PSL137" s="743"/>
      <c r="PSM137" s="743"/>
      <c r="PSN137" s="743"/>
      <c r="PSO137" s="743"/>
      <c r="PSP137" s="743"/>
      <c r="PSQ137" s="743"/>
      <c r="PSR137" s="743"/>
      <c r="PSS137" s="743"/>
      <c r="PST137" s="743"/>
      <c r="PSU137" s="743"/>
      <c r="PSV137" s="743"/>
      <c r="PSW137" s="743"/>
      <c r="PSX137" s="743"/>
      <c r="PSY137" s="743"/>
      <c r="PSZ137" s="743"/>
      <c r="PTA137" s="743"/>
      <c r="PTB137" s="743"/>
      <c r="PTC137" s="743"/>
      <c r="PTD137" s="743"/>
      <c r="PTE137" s="743"/>
      <c r="PTF137" s="743"/>
      <c r="PTG137" s="743"/>
      <c r="PTH137" s="743"/>
      <c r="PTI137" s="743"/>
      <c r="PTJ137" s="743"/>
      <c r="PTK137" s="743"/>
      <c r="PTL137" s="743"/>
      <c r="PTM137" s="743"/>
      <c r="PTN137" s="743"/>
      <c r="PTO137" s="743"/>
      <c r="PTP137" s="743"/>
      <c r="PTQ137" s="743"/>
      <c r="PTR137" s="743"/>
      <c r="PTS137" s="743"/>
      <c r="PTT137" s="743"/>
      <c r="PTU137" s="743"/>
      <c r="PTV137" s="743"/>
      <c r="PTW137" s="743"/>
      <c r="PTX137" s="743"/>
      <c r="PTY137" s="743"/>
      <c r="PTZ137" s="743"/>
      <c r="PUA137" s="743"/>
      <c r="PUB137" s="743"/>
      <c r="PUC137" s="743"/>
      <c r="PUD137" s="743"/>
      <c r="PUE137" s="743"/>
      <c r="PUF137" s="743"/>
      <c r="PUG137" s="743"/>
      <c r="PUH137" s="743"/>
      <c r="PUI137" s="743"/>
      <c r="PUJ137" s="743"/>
      <c r="PUK137" s="743"/>
      <c r="PUL137" s="743"/>
      <c r="PUM137" s="743"/>
      <c r="PUN137" s="743"/>
      <c r="PUO137" s="743"/>
      <c r="PUP137" s="743"/>
      <c r="PUQ137" s="743"/>
      <c r="PUR137" s="743"/>
      <c r="PUS137" s="743"/>
      <c r="PUT137" s="743"/>
      <c r="PUU137" s="743"/>
      <c r="PUV137" s="743"/>
      <c r="PUW137" s="743"/>
      <c r="PUX137" s="743"/>
      <c r="PUY137" s="743"/>
      <c r="PUZ137" s="743"/>
      <c r="PVA137" s="743"/>
      <c r="PVB137" s="743"/>
      <c r="PVC137" s="743"/>
      <c r="PVD137" s="743"/>
      <c r="PVE137" s="743"/>
      <c r="PVF137" s="743"/>
      <c r="PVG137" s="743"/>
      <c r="PVH137" s="743"/>
      <c r="PVI137" s="743"/>
      <c r="PVJ137" s="743"/>
      <c r="PVK137" s="743"/>
      <c r="PVL137" s="743"/>
      <c r="PVM137" s="743"/>
      <c r="PVN137" s="743"/>
      <c r="PVO137" s="743"/>
      <c r="PVP137" s="743"/>
      <c r="PVQ137" s="743"/>
      <c r="PVR137" s="743"/>
      <c r="PVS137" s="743"/>
      <c r="PVT137" s="743"/>
      <c r="PVU137" s="743"/>
      <c r="PVV137" s="743"/>
      <c r="PVW137" s="743"/>
      <c r="PVX137" s="743"/>
      <c r="PVY137" s="743"/>
      <c r="PVZ137" s="743"/>
      <c r="PWA137" s="743"/>
      <c r="PWB137" s="743"/>
      <c r="PWC137" s="743"/>
      <c r="PWD137" s="743"/>
      <c r="PWE137" s="743"/>
      <c r="PWF137" s="743"/>
      <c r="PWG137" s="743"/>
      <c r="PWH137" s="743"/>
      <c r="PWI137" s="743"/>
      <c r="PWJ137" s="743"/>
      <c r="PWK137" s="743"/>
      <c r="PWL137" s="743"/>
      <c r="PWM137" s="743"/>
      <c r="PWN137" s="743"/>
      <c r="PWO137" s="743"/>
      <c r="PWP137" s="743"/>
      <c r="PWQ137" s="743"/>
      <c r="PWR137" s="743"/>
      <c r="PWS137" s="743"/>
      <c r="PWT137" s="743"/>
      <c r="PWU137" s="743"/>
      <c r="PWV137" s="743"/>
      <c r="PWW137" s="743"/>
      <c r="PWX137" s="743"/>
      <c r="PWY137" s="743"/>
      <c r="PWZ137" s="743"/>
      <c r="PXA137" s="743"/>
      <c r="PXB137" s="743"/>
      <c r="PXC137" s="743"/>
      <c r="PXD137" s="743"/>
      <c r="PXE137" s="743"/>
      <c r="PXF137" s="743"/>
      <c r="PXG137" s="743"/>
      <c r="PXH137" s="743"/>
      <c r="PXI137" s="743"/>
      <c r="PXJ137" s="743"/>
      <c r="PXK137" s="743"/>
      <c r="PXL137" s="743"/>
      <c r="PXM137" s="743"/>
      <c r="PXN137" s="743"/>
      <c r="PXO137" s="743"/>
      <c r="PXP137" s="743"/>
      <c r="PXQ137" s="743"/>
      <c r="PXR137" s="743"/>
      <c r="PXS137" s="743"/>
      <c r="PXT137" s="743"/>
      <c r="PXU137" s="743"/>
      <c r="PXV137" s="743"/>
      <c r="PXW137" s="743"/>
      <c r="PXX137" s="743"/>
      <c r="PXY137" s="743"/>
      <c r="PXZ137" s="743"/>
      <c r="PYA137" s="743"/>
      <c r="PYB137" s="743"/>
      <c r="PYC137" s="743"/>
      <c r="PYD137" s="743"/>
      <c r="PYE137" s="743"/>
      <c r="PYF137" s="743"/>
      <c r="PYG137" s="743"/>
      <c r="PYH137" s="743"/>
      <c r="PYI137" s="743"/>
      <c r="PYJ137" s="743"/>
      <c r="PYK137" s="743"/>
      <c r="PYL137" s="743"/>
      <c r="PYM137" s="743"/>
      <c r="PYN137" s="743"/>
      <c r="PYO137" s="743"/>
      <c r="PYP137" s="743"/>
      <c r="PYQ137" s="743"/>
      <c r="PYR137" s="743"/>
      <c r="PYS137" s="743"/>
      <c r="PYT137" s="743"/>
      <c r="PYU137" s="743"/>
      <c r="PYV137" s="743"/>
      <c r="PYW137" s="743"/>
      <c r="PYX137" s="743"/>
      <c r="PYY137" s="743"/>
      <c r="PYZ137" s="743"/>
      <c r="PZA137" s="743"/>
      <c r="PZB137" s="743"/>
      <c r="PZC137" s="743"/>
      <c r="PZD137" s="743"/>
      <c r="PZE137" s="743"/>
      <c r="PZF137" s="743"/>
      <c r="PZG137" s="743"/>
      <c r="PZH137" s="743"/>
      <c r="PZI137" s="743"/>
      <c r="PZJ137" s="743"/>
      <c r="PZK137" s="743"/>
      <c r="PZL137" s="743"/>
      <c r="PZM137" s="743"/>
      <c r="PZN137" s="743"/>
      <c r="PZO137" s="743"/>
      <c r="PZP137" s="743"/>
      <c r="PZQ137" s="743"/>
      <c r="PZR137" s="743"/>
      <c r="PZS137" s="743"/>
      <c r="PZT137" s="743"/>
      <c r="PZU137" s="743"/>
      <c r="PZV137" s="743"/>
      <c r="PZW137" s="743"/>
      <c r="PZX137" s="743"/>
      <c r="PZY137" s="743"/>
      <c r="PZZ137" s="743"/>
      <c r="QAA137" s="743"/>
      <c r="QAB137" s="743"/>
      <c r="QAC137" s="743"/>
      <c r="QAD137" s="743"/>
      <c r="QAE137" s="743"/>
      <c r="QAF137" s="743"/>
      <c r="QAG137" s="743"/>
      <c r="QAH137" s="743"/>
      <c r="QAI137" s="743"/>
      <c r="QAJ137" s="743"/>
      <c r="QAK137" s="743"/>
      <c r="QAL137" s="743"/>
      <c r="QAM137" s="743"/>
      <c r="QAN137" s="743"/>
      <c r="QAO137" s="743"/>
      <c r="QAP137" s="743"/>
      <c r="QAQ137" s="743"/>
      <c r="QAR137" s="743"/>
      <c r="QAS137" s="743"/>
      <c r="QAT137" s="743"/>
      <c r="QAU137" s="743"/>
      <c r="QAV137" s="743"/>
      <c r="QAW137" s="743"/>
      <c r="QAX137" s="743"/>
      <c r="QAY137" s="743"/>
      <c r="QAZ137" s="743"/>
      <c r="QBA137" s="743"/>
      <c r="QBB137" s="743"/>
      <c r="QBC137" s="743"/>
      <c r="QBD137" s="743"/>
      <c r="QBE137" s="743"/>
      <c r="QBF137" s="743"/>
      <c r="QBG137" s="743"/>
      <c r="QBH137" s="743"/>
      <c r="QBI137" s="743"/>
      <c r="QBJ137" s="743"/>
      <c r="QBK137" s="743"/>
      <c r="QBL137" s="743"/>
      <c r="QBM137" s="743"/>
      <c r="QBN137" s="743"/>
      <c r="QBO137" s="743"/>
      <c r="QBP137" s="743"/>
      <c r="QBQ137" s="743"/>
      <c r="QBR137" s="743"/>
      <c r="QBS137" s="743"/>
      <c r="QBT137" s="743"/>
      <c r="QBU137" s="743"/>
      <c r="QBV137" s="743"/>
      <c r="QBW137" s="743"/>
      <c r="QBX137" s="743"/>
      <c r="QBY137" s="743"/>
      <c r="QBZ137" s="743"/>
      <c r="QCA137" s="743"/>
      <c r="QCB137" s="743"/>
      <c r="QCC137" s="743"/>
      <c r="QCD137" s="743"/>
      <c r="QCE137" s="743"/>
      <c r="QCF137" s="743"/>
      <c r="QCG137" s="743"/>
      <c r="QCH137" s="743"/>
      <c r="QCI137" s="743"/>
      <c r="QCJ137" s="743"/>
      <c r="QCK137" s="743"/>
      <c r="QCL137" s="743"/>
      <c r="QCM137" s="743"/>
      <c r="QCN137" s="743"/>
      <c r="QCO137" s="743"/>
      <c r="QCP137" s="743"/>
      <c r="QCQ137" s="743"/>
      <c r="QCR137" s="743"/>
      <c r="QCS137" s="743"/>
      <c r="QCT137" s="743"/>
      <c r="QCU137" s="743"/>
      <c r="QCV137" s="743"/>
      <c r="QCW137" s="743"/>
      <c r="QCX137" s="743"/>
      <c r="QCY137" s="743"/>
      <c r="QCZ137" s="743"/>
      <c r="QDA137" s="743"/>
      <c r="QDB137" s="743"/>
      <c r="QDC137" s="743"/>
      <c r="QDD137" s="743"/>
      <c r="QDE137" s="743"/>
      <c r="QDF137" s="743"/>
      <c r="QDG137" s="743"/>
      <c r="QDH137" s="743"/>
      <c r="QDI137" s="743"/>
      <c r="QDJ137" s="743"/>
      <c r="QDK137" s="743"/>
      <c r="QDL137" s="743"/>
      <c r="QDM137" s="743"/>
      <c r="QDN137" s="743"/>
      <c r="QDO137" s="743"/>
      <c r="QDP137" s="743"/>
      <c r="QDQ137" s="743"/>
      <c r="QDR137" s="743"/>
      <c r="QDS137" s="743"/>
      <c r="QDT137" s="743"/>
      <c r="QDU137" s="743"/>
      <c r="QDV137" s="743"/>
      <c r="QDW137" s="743"/>
      <c r="QDX137" s="743"/>
      <c r="QDY137" s="743"/>
      <c r="QDZ137" s="743"/>
      <c r="QEA137" s="743"/>
      <c r="QEB137" s="743"/>
      <c r="QEC137" s="743"/>
      <c r="QED137" s="743"/>
      <c r="QEE137" s="743"/>
      <c r="QEF137" s="743"/>
      <c r="QEG137" s="743"/>
      <c r="QEH137" s="743"/>
      <c r="QEI137" s="743"/>
      <c r="QEJ137" s="743"/>
      <c r="QEK137" s="743"/>
      <c r="QEL137" s="743"/>
      <c r="QEM137" s="743"/>
      <c r="QEN137" s="743"/>
      <c r="QEO137" s="743"/>
      <c r="QEP137" s="743"/>
      <c r="QEQ137" s="743"/>
      <c r="QER137" s="743"/>
      <c r="QES137" s="743"/>
      <c r="QET137" s="743"/>
      <c r="QEU137" s="743"/>
      <c r="QEV137" s="743"/>
      <c r="QEW137" s="743"/>
      <c r="QEX137" s="743"/>
      <c r="QEY137" s="743"/>
      <c r="QEZ137" s="743"/>
      <c r="QFA137" s="743"/>
      <c r="QFB137" s="743"/>
      <c r="QFC137" s="743"/>
      <c r="QFD137" s="743"/>
      <c r="QFE137" s="743"/>
      <c r="QFF137" s="743"/>
      <c r="QFG137" s="743"/>
      <c r="QFH137" s="743"/>
      <c r="QFI137" s="743"/>
      <c r="QFJ137" s="743"/>
      <c r="QFK137" s="743"/>
      <c r="QFL137" s="743"/>
      <c r="QFM137" s="743"/>
      <c r="QFN137" s="743"/>
      <c r="QFO137" s="743"/>
      <c r="QFP137" s="743"/>
      <c r="QFQ137" s="743"/>
      <c r="QFR137" s="743"/>
      <c r="QFS137" s="743"/>
      <c r="QFT137" s="743"/>
      <c r="QFU137" s="743"/>
      <c r="QFV137" s="743"/>
      <c r="QFW137" s="743"/>
      <c r="QFX137" s="743"/>
      <c r="QFY137" s="743"/>
      <c r="QFZ137" s="743"/>
      <c r="QGA137" s="743"/>
      <c r="QGB137" s="743"/>
      <c r="QGC137" s="743"/>
      <c r="QGD137" s="743"/>
      <c r="QGE137" s="743"/>
      <c r="QGF137" s="743"/>
      <c r="QGG137" s="743"/>
      <c r="QGH137" s="743"/>
      <c r="QGI137" s="743"/>
      <c r="QGJ137" s="743"/>
      <c r="QGK137" s="743"/>
      <c r="QGL137" s="743"/>
      <c r="QGM137" s="743"/>
      <c r="QGN137" s="743"/>
      <c r="QGO137" s="743"/>
      <c r="QGP137" s="743"/>
      <c r="QGQ137" s="743"/>
      <c r="QGR137" s="743"/>
      <c r="QGS137" s="743"/>
      <c r="QGT137" s="743"/>
      <c r="QGU137" s="743"/>
      <c r="QGV137" s="743"/>
      <c r="QGW137" s="743"/>
      <c r="QGX137" s="743"/>
      <c r="QGY137" s="743"/>
      <c r="QGZ137" s="743"/>
      <c r="QHA137" s="743"/>
      <c r="QHB137" s="743"/>
      <c r="QHC137" s="743"/>
      <c r="QHD137" s="743"/>
      <c r="QHE137" s="743"/>
      <c r="QHF137" s="743"/>
      <c r="QHG137" s="743"/>
      <c r="QHH137" s="743"/>
      <c r="QHI137" s="743"/>
      <c r="QHJ137" s="743"/>
      <c r="QHK137" s="743"/>
      <c r="QHL137" s="743"/>
      <c r="QHM137" s="743"/>
      <c r="QHN137" s="743"/>
      <c r="QHO137" s="743"/>
      <c r="QHP137" s="743"/>
      <c r="QHQ137" s="743"/>
      <c r="QHR137" s="743"/>
      <c r="QHS137" s="743"/>
      <c r="QHT137" s="743"/>
      <c r="QHU137" s="743"/>
      <c r="QHV137" s="743"/>
      <c r="QHW137" s="743"/>
      <c r="QHX137" s="743"/>
      <c r="QHY137" s="743"/>
      <c r="QHZ137" s="743"/>
      <c r="QIA137" s="743"/>
      <c r="QIB137" s="743"/>
      <c r="QIC137" s="743"/>
      <c r="QID137" s="743"/>
      <c r="QIE137" s="743"/>
      <c r="QIF137" s="743"/>
      <c r="QIG137" s="743"/>
      <c r="QIH137" s="743"/>
      <c r="QII137" s="743"/>
      <c r="QIJ137" s="743"/>
      <c r="QIK137" s="743"/>
      <c r="QIL137" s="743"/>
      <c r="QIM137" s="743"/>
      <c r="QIN137" s="743"/>
      <c r="QIO137" s="743"/>
      <c r="QIP137" s="743"/>
      <c r="QIQ137" s="743"/>
      <c r="QIR137" s="743"/>
      <c r="QIS137" s="743"/>
      <c r="QIT137" s="743"/>
      <c r="QIU137" s="743"/>
      <c r="QIV137" s="743"/>
      <c r="QIW137" s="743"/>
      <c r="QIX137" s="743"/>
      <c r="QIY137" s="743"/>
      <c r="QIZ137" s="743"/>
      <c r="QJA137" s="743"/>
      <c r="QJB137" s="743"/>
      <c r="QJC137" s="743"/>
      <c r="QJD137" s="743"/>
      <c r="QJE137" s="743"/>
      <c r="QJF137" s="743"/>
      <c r="QJG137" s="743"/>
      <c r="QJH137" s="743"/>
      <c r="QJI137" s="743"/>
      <c r="QJJ137" s="743"/>
      <c r="QJK137" s="743"/>
      <c r="QJL137" s="743"/>
      <c r="QJM137" s="743"/>
      <c r="QJN137" s="743"/>
      <c r="QJO137" s="743"/>
      <c r="QJP137" s="743"/>
      <c r="QJQ137" s="743"/>
      <c r="QJR137" s="743"/>
      <c r="QJS137" s="743"/>
      <c r="QJT137" s="743"/>
      <c r="QJU137" s="743"/>
      <c r="QJV137" s="743"/>
      <c r="QJW137" s="743"/>
      <c r="QJX137" s="743"/>
      <c r="QJY137" s="743"/>
      <c r="QJZ137" s="743"/>
      <c r="QKA137" s="743"/>
      <c r="QKB137" s="743"/>
      <c r="QKC137" s="743"/>
      <c r="QKD137" s="743"/>
      <c r="QKE137" s="743"/>
      <c r="QKF137" s="743"/>
      <c r="QKG137" s="743"/>
      <c r="QKH137" s="743"/>
      <c r="QKI137" s="743"/>
      <c r="QKJ137" s="743"/>
      <c r="QKK137" s="743"/>
      <c r="QKL137" s="743"/>
      <c r="QKM137" s="743"/>
      <c r="QKN137" s="743"/>
      <c r="QKO137" s="743"/>
      <c r="QKP137" s="743"/>
      <c r="QKQ137" s="743"/>
      <c r="QKR137" s="743"/>
      <c r="QKS137" s="743"/>
      <c r="QKT137" s="743"/>
      <c r="QKU137" s="743"/>
      <c r="QKV137" s="743"/>
      <c r="QKW137" s="743"/>
      <c r="QKX137" s="743"/>
      <c r="QKY137" s="743"/>
      <c r="QKZ137" s="743"/>
      <c r="QLA137" s="743"/>
      <c r="QLB137" s="743"/>
      <c r="QLC137" s="743"/>
      <c r="QLD137" s="743"/>
      <c r="QLE137" s="743"/>
      <c r="QLF137" s="743"/>
      <c r="QLG137" s="743"/>
      <c r="QLH137" s="743"/>
      <c r="QLI137" s="743"/>
      <c r="QLJ137" s="743"/>
      <c r="QLK137" s="743"/>
      <c r="QLL137" s="743"/>
      <c r="QLM137" s="743"/>
      <c r="QLN137" s="743"/>
      <c r="QLO137" s="743"/>
      <c r="QLP137" s="743"/>
      <c r="QLQ137" s="743"/>
      <c r="QLR137" s="743"/>
      <c r="QLS137" s="743"/>
      <c r="QLT137" s="743"/>
      <c r="QLU137" s="743"/>
      <c r="QLV137" s="743"/>
      <c r="QLW137" s="743"/>
      <c r="QLX137" s="743"/>
      <c r="QLY137" s="743"/>
      <c r="QLZ137" s="743"/>
      <c r="QMA137" s="743"/>
      <c r="QMB137" s="743"/>
      <c r="QMC137" s="743"/>
      <c r="QMD137" s="743"/>
      <c r="QME137" s="743"/>
      <c r="QMF137" s="743"/>
      <c r="QMG137" s="743"/>
      <c r="QMH137" s="743"/>
      <c r="QMI137" s="743"/>
      <c r="QMJ137" s="743"/>
      <c r="QMK137" s="743"/>
      <c r="QML137" s="743"/>
      <c r="QMM137" s="743"/>
      <c r="QMN137" s="743"/>
      <c r="QMO137" s="743"/>
      <c r="QMP137" s="743"/>
      <c r="QMQ137" s="743"/>
      <c r="QMR137" s="743"/>
      <c r="QMS137" s="743"/>
      <c r="QMT137" s="743"/>
      <c r="QMU137" s="743"/>
      <c r="QMV137" s="743"/>
      <c r="QMW137" s="743"/>
      <c r="QMX137" s="743"/>
      <c r="QMY137" s="743"/>
      <c r="QMZ137" s="743"/>
      <c r="QNA137" s="743"/>
      <c r="QNB137" s="743"/>
      <c r="QNC137" s="743"/>
      <c r="QND137" s="743"/>
      <c r="QNE137" s="743"/>
      <c r="QNF137" s="743"/>
      <c r="QNG137" s="743"/>
      <c r="QNH137" s="743"/>
      <c r="QNI137" s="743"/>
      <c r="QNJ137" s="743"/>
      <c r="QNK137" s="743"/>
      <c r="QNL137" s="743"/>
      <c r="QNM137" s="743"/>
      <c r="QNN137" s="743"/>
      <c r="QNO137" s="743"/>
      <c r="QNP137" s="743"/>
      <c r="QNQ137" s="743"/>
      <c r="QNR137" s="743"/>
      <c r="QNS137" s="743"/>
      <c r="QNT137" s="743"/>
      <c r="QNU137" s="743"/>
      <c r="QNV137" s="743"/>
      <c r="QNW137" s="743"/>
      <c r="QNX137" s="743"/>
      <c r="QNY137" s="743"/>
      <c r="QNZ137" s="743"/>
      <c r="QOA137" s="743"/>
      <c r="QOB137" s="743"/>
      <c r="QOC137" s="743"/>
      <c r="QOD137" s="743"/>
      <c r="QOE137" s="743"/>
      <c r="QOF137" s="743"/>
      <c r="QOG137" s="743"/>
      <c r="QOH137" s="743"/>
      <c r="QOI137" s="743"/>
      <c r="QOJ137" s="743"/>
      <c r="QOK137" s="743"/>
      <c r="QOL137" s="743"/>
      <c r="QOM137" s="743"/>
      <c r="QON137" s="743"/>
      <c r="QOO137" s="743"/>
      <c r="QOP137" s="743"/>
      <c r="QOQ137" s="743"/>
      <c r="QOR137" s="743"/>
      <c r="QOS137" s="743"/>
      <c r="QOT137" s="743"/>
      <c r="QOU137" s="743"/>
      <c r="QOV137" s="743"/>
      <c r="QOW137" s="743"/>
      <c r="QOX137" s="743"/>
      <c r="QOY137" s="743"/>
      <c r="QOZ137" s="743"/>
      <c r="QPA137" s="743"/>
      <c r="QPB137" s="743"/>
      <c r="QPC137" s="743"/>
      <c r="QPD137" s="743"/>
      <c r="QPE137" s="743"/>
      <c r="QPF137" s="743"/>
      <c r="QPG137" s="743"/>
      <c r="QPH137" s="743"/>
      <c r="QPI137" s="743"/>
      <c r="QPJ137" s="743"/>
      <c r="QPK137" s="743"/>
      <c r="QPL137" s="743"/>
      <c r="QPM137" s="743"/>
      <c r="QPN137" s="743"/>
      <c r="QPO137" s="743"/>
      <c r="QPP137" s="743"/>
      <c r="QPQ137" s="743"/>
      <c r="QPR137" s="743"/>
      <c r="QPS137" s="743"/>
      <c r="QPT137" s="743"/>
      <c r="QPU137" s="743"/>
      <c r="QPV137" s="743"/>
      <c r="QPW137" s="743"/>
      <c r="QPX137" s="743"/>
      <c r="QPY137" s="743"/>
      <c r="QPZ137" s="743"/>
      <c r="QQA137" s="743"/>
      <c r="QQB137" s="743"/>
      <c r="QQC137" s="743"/>
      <c r="QQD137" s="743"/>
      <c r="QQE137" s="743"/>
      <c r="QQF137" s="743"/>
      <c r="QQG137" s="743"/>
      <c r="QQH137" s="743"/>
      <c r="QQI137" s="743"/>
      <c r="QQJ137" s="743"/>
      <c r="QQK137" s="743"/>
      <c r="QQL137" s="743"/>
      <c r="QQM137" s="743"/>
      <c r="QQN137" s="743"/>
      <c r="QQO137" s="743"/>
      <c r="QQP137" s="743"/>
      <c r="QQQ137" s="743"/>
      <c r="QQR137" s="743"/>
      <c r="QQS137" s="743"/>
      <c r="QQT137" s="743"/>
      <c r="QQU137" s="743"/>
      <c r="QQV137" s="743"/>
      <c r="QQW137" s="743"/>
      <c r="QQX137" s="743"/>
      <c r="QQY137" s="743"/>
      <c r="QQZ137" s="743"/>
      <c r="QRA137" s="743"/>
      <c r="QRB137" s="743"/>
      <c r="QRC137" s="743"/>
      <c r="QRD137" s="743"/>
      <c r="QRE137" s="743"/>
      <c r="QRF137" s="743"/>
      <c r="QRG137" s="743"/>
      <c r="QRH137" s="743"/>
      <c r="QRI137" s="743"/>
      <c r="QRJ137" s="743"/>
      <c r="QRK137" s="743"/>
      <c r="QRL137" s="743"/>
      <c r="QRM137" s="743"/>
      <c r="QRN137" s="743"/>
      <c r="QRO137" s="743"/>
      <c r="QRP137" s="743"/>
      <c r="QRQ137" s="743"/>
      <c r="QRR137" s="743"/>
      <c r="QRS137" s="743"/>
      <c r="QRT137" s="743"/>
      <c r="QRU137" s="743"/>
      <c r="QRV137" s="743"/>
      <c r="QRW137" s="743"/>
      <c r="QRX137" s="743"/>
      <c r="QRY137" s="743"/>
      <c r="QRZ137" s="743"/>
      <c r="QSA137" s="743"/>
      <c r="QSB137" s="743"/>
      <c r="QSC137" s="743"/>
      <c r="QSD137" s="743"/>
      <c r="QSE137" s="743"/>
      <c r="QSF137" s="743"/>
      <c r="QSG137" s="743"/>
      <c r="QSH137" s="743"/>
      <c r="QSI137" s="743"/>
      <c r="QSJ137" s="743"/>
      <c r="QSK137" s="743"/>
      <c r="QSL137" s="743"/>
      <c r="QSM137" s="743"/>
      <c r="QSN137" s="743"/>
      <c r="QSO137" s="743"/>
      <c r="QSP137" s="743"/>
      <c r="QSQ137" s="743"/>
      <c r="QSR137" s="743"/>
      <c r="QSS137" s="743"/>
      <c r="QST137" s="743"/>
      <c r="QSU137" s="743"/>
      <c r="QSV137" s="743"/>
      <c r="QSW137" s="743"/>
      <c r="QSX137" s="743"/>
      <c r="QSY137" s="743"/>
      <c r="QSZ137" s="743"/>
      <c r="QTA137" s="743"/>
      <c r="QTB137" s="743"/>
      <c r="QTC137" s="743"/>
      <c r="QTD137" s="743"/>
      <c r="QTE137" s="743"/>
      <c r="QTF137" s="743"/>
      <c r="QTG137" s="743"/>
      <c r="QTH137" s="743"/>
      <c r="QTI137" s="743"/>
      <c r="QTJ137" s="743"/>
      <c r="QTK137" s="743"/>
      <c r="QTL137" s="743"/>
      <c r="QTM137" s="743"/>
      <c r="QTN137" s="743"/>
      <c r="QTO137" s="743"/>
      <c r="QTP137" s="743"/>
      <c r="QTQ137" s="743"/>
      <c r="QTR137" s="743"/>
      <c r="QTS137" s="743"/>
      <c r="QTT137" s="743"/>
      <c r="QTU137" s="743"/>
      <c r="QTV137" s="743"/>
      <c r="QTW137" s="743"/>
      <c r="QTX137" s="743"/>
      <c r="QTY137" s="743"/>
      <c r="QTZ137" s="743"/>
      <c r="QUA137" s="743"/>
      <c r="QUB137" s="743"/>
      <c r="QUC137" s="743"/>
      <c r="QUD137" s="743"/>
      <c r="QUE137" s="743"/>
      <c r="QUF137" s="743"/>
      <c r="QUG137" s="743"/>
      <c r="QUH137" s="743"/>
      <c r="QUI137" s="743"/>
      <c r="QUJ137" s="743"/>
      <c r="QUK137" s="743"/>
      <c r="QUL137" s="743"/>
      <c r="QUM137" s="743"/>
      <c r="QUN137" s="743"/>
      <c r="QUO137" s="743"/>
      <c r="QUP137" s="743"/>
      <c r="QUQ137" s="743"/>
      <c r="QUR137" s="743"/>
      <c r="QUS137" s="743"/>
      <c r="QUT137" s="743"/>
      <c r="QUU137" s="743"/>
      <c r="QUV137" s="743"/>
      <c r="QUW137" s="743"/>
      <c r="QUX137" s="743"/>
      <c r="QUY137" s="743"/>
      <c r="QUZ137" s="743"/>
      <c r="QVA137" s="743"/>
      <c r="QVB137" s="743"/>
      <c r="QVC137" s="743"/>
      <c r="QVD137" s="743"/>
      <c r="QVE137" s="743"/>
      <c r="QVF137" s="743"/>
      <c r="QVG137" s="743"/>
      <c r="QVH137" s="743"/>
      <c r="QVI137" s="743"/>
      <c r="QVJ137" s="743"/>
      <c r="QVK137" s="743"/>
      <c r="QVL137" s="743"/>
      <c r="QVM137" s="743"/>
      <c r="QVN137" s="743"/>
      <c r="QVO137" s="743"/>
      <c r="QVP137" s="743"/>
      <c r="QVQ137" s="743"/>
      <c r="QVR137" s="743"/>
      <c r="QVS137" s="743"/>
      <c r="QVT137" s="743"/>
      <c r="QVU137" s="743"/>
      <c r="QVV137" s="743"/>
      <c r="QVW137" s="743"/>
      <c r="QVX137" s="743"/>
      <c r="QVY137" s="743"/>
      <c r="QVZ137" s="743"/>
      <c r="QWA137" s="743"/>
      <c r="QWB137" s="743"/>
      <c r="QWC137" s="743"/>
      <c r="QWD137" s="743"/>
      <c r="QWE137" s="743"/>
      <c r="QWF137" s="743"/>
      <c r="QWG137" s="743"/>
      <c r="QWH137" s="743"/>
      <c r="QWI137" s="743"/>
      <c r="QWJ137" s="743"/>
      <c r="QWK137" s="743"/>
      <c r="QWL137" s="743"/>
      <c r="QWM137" s="743"/>
      <c r="QWN137" s="743"/>
      <c r="QWO137" s="743"/>
      <c r="QWP137" s="743"/>
      <c r="QWQ137" s="743"/>
      <c r="QWR137" s="743"/>
      <c r="QWS137" s="743"/>
      <c r="QWT137" s="743"/>
      <c r="QWU137" s="743"/>
      <c r="QWV137" s="743"/>
      <c r="QWW137" s="743"/>
      <c r="QWX137" s="743"/>
      <c r="QWY137" s="743"/>
      <c r="QWZ137" s="743"/>
      <c r="QXA137" s="743"/>
      <c r="QXB137" s="743"/>
      <c r="QXC137" s="743"/>
      <c r="QXD137" s="743"/>
      <c r="QXE137" s="743"/>
      <c r="QXF137" s="743"/>
      <c r="QXG137" s="743"/>
      <c r="QXH137" s="743"/>
      <c r="QXI137" s="743"/>
      <c r="QXJ137" s="743"/>
      <c r="QXK137" s="743"/>
      <c r="QXL137" s="743"/>
      <c r="QXM137" s="743"/>
      <c r="QXN137" s="743"/>
      <c r="QXO137" s="743"/>
      <c r="QXP137" s="743"/>
      <c r="QXQ137" s="743"/>
      <c r="QXR137" s="743"/>
      <c r="QXS137" s="743"/>
      <c r="QXT137" s="743"/>
      <c r="QXU137" s="743"/>
      <c r="QXV137" s="743"/>
      <c r="QXW137" s="743"/>
      <c r="QXX137" s="743"/>
      <c r="QXY137" s="743"/>
      <c r="QXZ137" s="743"/>
      <c r="QYA137" s="743"/>
      <c r="QYB137" s="743"/>
      <c r="QYC137" s="743"/>
      <c r="QYD137" s="743"/>
      <c r="QYE137" s="743"/>
      <c r="QYF137" s="743"/>
      <c r="QYG137" s="743"/>
      <c r="QYH137" s="743"/>
      <c r="QYI137" s="743"/>
      <c r="QYJ137" s="743"/>
      <c r="QYK137" s="743"/>
      <c r="QYL137" s="743"/>
      <c r="QYM137" s="743"/>
      <c r="QYN137" s="743"/>
      <c r="QYO137" s="743"/>
      <c r="QYP137" s="743"/>
      <c r="QYQ137" s="743"/>
      <c r="QYR137" s="743"/>
      <c r="QYS137" s="743"/>
      <c r="QYT137" s="743"/>
      <c r="QYU137" s="743"/>
      <c r="QYV137" s="743"/>
      <c r="QYW137" s="743"/>
      <c r="QYX137" s="743"/>
      <c r="QYY137" s="743"/>
      <c r="QYZ137" s="743"/>
      <c r="QZA137" s="743"/>
      <c r="QZB137" s="743"/>
      <c r="QZC137" s="743"/>
      <c r="QZD137" s="743"/>
      <c r="QZE137" s="743"/>
      <c r="QZF137" s="743"/>
      <c r="QZG137" s="743"/>
      <c r="QZH137" s="743"/>
      <c r="QZI137" s="743"/>
      <c r="QZJ137" s="743"/>
      <c r="QZK137" s="743"/>
      <c r="QZL137" s="743"/>
      <c r="QZM137" s="743"/>
      <c r="QZN137" s="743"/>
      <c r="QZO137" s="743"/>
      <c r="QZP137" s="743"/>
      <c r="QZQ137" s="743"/>
      <c r="QZR137" s="743"/>
      <c r="QZS137" s="743"/>
      <c r="QZT137" s="743"/>
      <c r="QZU137" s="743"/>
      <c r="QZV137" s="743"/>
      <c r="QZW137" s="743"/>
      <c r="QZX137" s="743"/>
      <c r="QZY137" s="743"/>
      <c r="QZZ137" s="743"/>
      <c r="RAA137" s="743"/>
      <c r="RAB137" s="743"/>
      <c r="RAC137" s="743"/>
      <c r="RAD137" s="743"/>
      <c r="RAE137" s="743"/>
      <c r="RAF137" s="743"/>
      <c r="RAG137" s="743"/>
      <c r="RAH137" s="743"/>
      <c r="RAI137" s="743"/>
      <c r="RAJ137" s="743"/>
      <c r="RAK137" s="743"/>
      <c r="RAL137" s="743"/>
      <c r="RAM137" s="743"/>
      <c r="RAN137" s="743"/>
      <c r="RAO137" s="743"/>
      <c r="RAP137" s="743"/>
      <c r="RAQ137" s="743"/>
      <c r="RAR137" s="743"/>
      <c r="RAS137" s="743"/>
      <c r="RAT137" s="743"/>
      <c r="RAU137" s="743"/>
      <c r="RAV137" s="743"/>
      <c r="RAW137" s="743"/>
      <c r="RAX137" s="743"/>
      <c r="RAY137" s="743"/>
      <c r="RAZ137" s="743"/>
      <c r="RBA137" s="743"/>
      <c r="RBB137" s="743"/>
      <c r="RBC137" s="743"/>
      <c r="RBD137" s="743"/>
      <c r="RBE137" s="743"/>
      <c r="RBF137" s="743"/>
      <c r="RBG137" s="743"/>
      <c r="RBH137" s="743"/>
      <c r="RBI137" s="743"/>
      <c r="RBJ137" s="743"/>
      <c r="RBK137" s="743"/>
      <c r="RBL137" s="743"/>
      <c r="RBM137" s="743"/>
      <c r="RBN137" s="743"/>
      <c r="RBO137" s="743"/>
      <c r="RBP137" s="743"/>
      <c r="RBQ137" s="743"/>
      <c r="RBR137" s="743"/>
      <c r="RBS137" s="743"/>
      <c r="RBT137" s="743"/>
      <c r="RBU137" s="743"/>
      <c r="RBV137" s="743"/>
      <c r="RBW137" s="743"/>
      <c r="RBX137" s="743"/>
      <c r="RBY137" s="743"/>
      <c r="RBZ137" s="743"/>
      <c r="RCA137" s="743"/>
      <c r="RCB137" s="743"/>
      <c r="RCC137" s="743"/>
      <c r="RCD137" s="743"/>
      <c r="RCE137" s="743"/>
      <c r="RCF137" s="743"/>
      <c r="RCG137" s="743"/>
      <c r="RCH137" s="743"/>
      <c r="RCI137" s="743"/>
      <c r="RCJ137" s="743"/>
      <c r="RCK137" s="743"/>
      <c r="RCL137" s="743"/>
      <c r="RCM137" s="743"/>
      <c r="RCN137" s="743"/>
      <c r="RCO137" s="743"/>
      <c r="RCP137" s="743"/>
      <c r="RCQ137" s="743"/>
      <c r="RCR137" s="743"/>
      <c r="RCS137" s="743"/>
      <c r="RCT137" s="743"/>
      <c r="RCU137" s="743"/>
      <c r="RCV137" s="743"/>
      <c r="RCW137" s="743"/>
      <c r="RCX137" s="743"/>
      <c r="RCY137" s="743"/>
      <c r="RCZ137" s="743"/>
      <c r="RDA137" s="743"/>
      <c r="RDB137" s="743"/>
      <c r="RDC137" s="743"/>
      <c r="RDD137" s="743"/>
      <c r="RDE137" s="743"/>
      <c r="RDF137" s="743"/>
      <c r="RDG137" s="743"/>
      <c r="RDH137" s="743"/>
      <c r="RDI137" s="743"/>
      <c r="RDJ137" s="743"/>
      <c r="RDK137" s="743"/>
      <c r="RDL137" s="743"/>
      <c r="RDM137" s="743"/>
      <c r="RDN137" s="743"/>
      <c r="RDO137" s="743"/>
      <c r="RDP137" s="743"/>
      <c r="RDQ137" s="743"/>
      <c r="RDR137" s="743"/>
      <c r="RDS137" s="743"/>
      <c r="RDT137" s="743"/>
      <c r="RDU137" s="743"/>
      <c r="RDV137" s="743"/>
      <c r="RDW137" s="743"/>
      <c r="RDX137" s="743"/>
      <c r="RDY137" s="743"/>
      <c r="RDZ137" s="743"/>
      <c r="REA137" s="743"/>
      <c r="REB137" s="743"/>
      <c r="REC137" s="743"/>
      <c r="RED137" s="743"/>
      <c r="REE137" s="743"/>
      <c r="REF137" s="743"/>
      <c r="REG137" s="743"/>
      <c r="REH137" s="743"/>
      <c r="REI137" s="743"/>
      <c r="REJ137" s="743"/>
      <c r="REK137" s="743"/>
      <c r="REL137" s="743"/>
      <c r="REM137" s="743"/>
      <c r="REN137" s="743"/>
      <c r="REO137" s="743"/>
      <c r="REP137" s="743"/>
      <c r="REQ137" s="743"/>
      <c r="RER137" s="743"/>
      <c r="RES137" s="743"/>
      <c r="RET137" s="743"/>
      <c r="REU137" s="743"/>
      <c r="REV137" s="743"/>
      <c r="REW137" s="743"/>
      <c r="REX137" s="743"/>
      <c r="REY137" s="743"/>
      <c r="REZ137" s="743"/>
      <c r="RFA137" s="743"/>
      <c r="RFB137" s="743"/>
      <c r="RFC137" s="743"/>
      <c r="RFD137" s="743"/>
      <c r="RFE137" s="743"/>
      <c r="RFF137" s="743"/>
      <c r="RFG137" s="743"/>
      <c r="RFH137" s="743"/>
      <c r="RFI137" s="743"/>
      <c r="RFJ137" s="743"/>
      <c r="RFK137" s="743"/>
      <c r="RFL137" s="743"/>
      <c r="RFM137" s="743"/>
      <c r="RFN137" s="743"/>
      <c r="RFO137" s="743"/>
      <c r="RFP137" s="743"/>
      <c r="RFQ137" s="743"/>
      <c r="RFR137" s="743"/>
      <c r="RFS137" s="743"/>
      <c r="RFT137" s="743"/>
      <c r="RFU137" s="743"/>
      <c r="RFV137" s="743"/>
      <c r="RFW137" s="743"/>
      <c r="RFX137" s="743"/>
      <c r="RFY137" s="743"/>
      <c r="RFZ137" s="743"/>
      <c r="RGA137" s="743"/>
      <c r="RGB137" s="743"/>
      <c r="RGC137" s="743"/>
      <c r="RGD137" s="743"/>
      <c r="RGE137" s="743"/>
      <c r="RGF137" s="743"/>
      <c r="RGG137" s="743"/>
      <c r="RGH137" s="743"/>
      <c r="RGI137" s="743"/>
      <c r="RGJ137" s="743"/>
      <c r="RGK137" s="743"/>
      <c r="RGL137" s="743"/>
      <c r="RGM137" s="743"/>
      <c r="RGN137" s="743"/>
      <c r="RGO137" s="743"/>
      <c r="RGP137" s="743"/>
      <c r="RGQ137" s="743"/>
      <c r="RGR137" s="743"/>
      <c r="RGS137" s="743"/>
      <c r="RGT137" s="743"/>
      <c r="RGU137" s="743"/>
      <c r="RGV137" s="743"/>
      <c r="RGW137" s="743"/>
      <c r="RGX137" s="743"/>
      <c r="RGY137" s="743"/>
      <c r="RGZ137" s="743"/>
      <c r="RHA137" s="743"/>
      <c r="RHB137" s="743"/>
      <c r="RHC137" s="743"/>
      <c r="RHD137" s="743"/>
      <c r="RHE137" s="743"/>
      <c r="RHF137" s="743"/>
      <c r="RHG137" s="743"/>
      <c r="RHH137" s="743"/>
      <c r="RHI137" s="743"/>
      <c r="RHJ137" s="743"/>
      <c r="RHK137" s="743"/>
      <c r="RHL137" s="743"/>
      <c r="RHM137" s="743"/>
      <c r="RHN137" s="743"/>
      <c r="RHO137" s="743"/>
      <c r="RHP137" s="743"/>
      <c r="RHQ137" s="743"/>
      <c r="RHR137" s="743"/>
      <c r="RHS137" s="743"/>
      <c r="RHT137" s="743"/>
      <c r="RHU137" s="743"/>
      <c r="RHV137" s="743"/>
      <c r="RHW137" s="743"/>
      <c r="RHX137" s="743"/>
      <c r="RHY137" s="743"/>
      <c r="RHZ137" s="743"/>
      <c r="RIA137" s="743"/>
      <c r="RIB137" s="743"/>
      <c r="RIC137" s="743"/>
      <c r="RID137" s="743"/>
      <c r="RIE137" s="743"/>
      <c r="RIF137" s="743"/>
      <c r="RIG137" s="743"/>
      <c r="RIH137" s="743"/>
      <c r="RII137" s="743"/>
      <c r="RIJ137" s="743"/>
      <c r="RIK137" s="743"/>
      <c r="RIL137" s="743"/>
      <c r="RIM137" s="743"/>
      <c r="RIN137" s="743"/>
      <c r="RIO137" s="743"/>
      <c r="RIP137" s="743"/>
      <c r="RIQ137" s="743"/>
      <c r="RIR137" s="743"/>
      <c r="RIS137" s="743"/>
      <c r="RIT137" s="743"/>
      <c r="RIU137" s="743"/>
      <c r="RIV137" s="743"/>
      <c r="RIW137" s="743"/>
      <c r="RIX137" s="743"/>
      <c r="RIY137" s="743"/>
      <c r="RIZ137" s="743"/>
      <c r="RJA137" s="743"/>
      <c r="RJB137" s="743"/>
      <c r="RJC137" s="743"/>
      <c r="RJD137" s="743"/>
      <c r="RJE137" s="743"/>
      <c r="RJF137" s="743"/>
      <c r="RJG137" s="743"/>
      <c r="RJH137" s="743"/>
      <c r="RJI137" s="743"/>
      <c r="RJJ137" s="743"/>
      <c r="RJK137" s="743"/>
      <c r="RJL137" s="743"/>
      <c r="RJM137" s="743"/>
      <c r="RJN137" s="743"/>
      <c r="RJO137" s="743"/>
      <c r="RJP137" s="743"/>
      <c r="RJQ137" s="743"/>
      <c r="RJR137" s="743"/>
      <c r="RJS137" s="743"/>
      <c r="RJT137" s="743"/>
      <c r="RJU137" s="743"/>
      <c r="RJV137" s="743"/>
      <c r="RJW137" s="743"/>
      <c r="RJX137" s="743"/>
      <c r="RJY137" s="743"/>
      <c r="RJZ137" s="743"/>
      <c r="RKA137" s="743"/>
      <c r="RKB137" s="743"/>
      <c r="RKC137" s="743"/>
      <c r="RKD137" s="743"/>
      <c r="RKE137" s="743"/>
      <c r="RKF137" s="743"/>
      <c r="RKG137" s="743"/>
      <c r="RKH137" s="743"/>
      <c r="RKI137" s="743"/>
      <c r="RKJ137" s="743"/>
      <c r="RKK137" s="743"/>
      <c r="RKL137" s="743"/>
      <c r="RKM137" s="743"/>
      <c r="RKN137" s="743"/>
      <c r="RKO137" s="743"/>
      <c r="RKP137" s="743"/>
      <c r="RKQ137" s="743"/>
      <c r="RKR137" s="743"/>
      <c r="RKS137" s="743"/>
      <c r="RKT137" s="743"/>
      <c r="RKU137" s="743"/>
      <c r="RKV137" s="743"/>
      <c r="RKW137" s="743"/>
      <c r="RKX137" s="743"/>
      <c r="RKY137" s="743"/>
      <c r="RKZ137" s="743"/>
      <c r="RLA137" s="743"/>
      <c r="RLB137" s="743"/>
      <c r="RLC137" s="743"/>
      <c r="RLD137" s="743"/>
      <c r="RLE137" s="743"/>
      <c r="RLF137" s="743"/>
      <c r="RLG137" s="743"/>
      <c r="RLH137" s="743"/>
      <c r="RLI137" s="743"/>
      <c r="RLJ137" s="743"/>
      <c r="RLK137" s="743"/>
      <c r="RLL137" s="743"/>
      <c r="RLM137" s="743"/>
      <c r="RLN137" s="743"/>
      <c r="RLO137" s="743"/>
      <c r="RLP137" s="743"/>
      <c r="RLQ137" s="743"/>
      <c r="RLR137" s="743"/>
      <c r="RLS137" s="743"/>
      <c r="RLT137" s="743"/>
      <c r="RLU137" s="743"/>
      <c r="RLV137" s="743"/>
      <c r="RLW137" s="743"/>
      <c r="RLX137" s="743"/>
      <c r="RLY137" s="743"/>
      <c r="RLZ137" s="743"/>
      <c r="RMA137" s="743"/>
      <c r="RMB137" s="743"/>
      <c r="RMC137" s="743"/>
      <c r="RMD137" s="743"/>
      <c r="RME137" s="743"/>
      <c r="RMF137" s="743"/>
      <c r="RMG137" s="743"/>
      <c r="RMH137" s="743"/>
      <c r="RMI137" s="743"/>
      <c r="RMJ137" s="743"/>
      <c r="RMK137" s="743"/>
      <c r="RML137" s="743"/>
      <c r="RMM137" s="743"/>
      <c r="RMN137" s="743"/>
      <c r="RMO137" s="743"/>
      <c r="RMP137" s="743"/>
      <c r="RMQ137" s="743"/>
      <c r="RMR137" s="743"/>
      <c r="RMS137" s="743"/>
      <c r="RMT137" s="743"/>
      <c r="RMU137" s="743"/>
      <c r="RMV137" s="743"/>
      <c r="RMW137" s="743"/>
      <c r="RMX137" s="743"/>
      <c r="RMY137" s="743"/>
      <c r="RMZ137" s="743"/>
      <c r="RNA137" s="743"/>
      <c r="RNB137" s="743"/>
      <c r="RNC137" s="743"/>
      <c r="RND137" s="743"/>
      <c r="RNE137" s="743"/>
      <c r="RNF137" s="743"/>
      <c r="RNG137" s="743"/>
      <c r="RNH137" s="743"/>
      <c r="RNI137" s="743"/>
      <c r="RNJ137" s="743"/>
      <c r="RNK137" s="743"/>
      <c r="RNL137" s="743"/>
      <c r="RNM137" s="743"/>
      <c r="RNN137" s="743"/>
      <c r="RNO137" s="743"/>
      <c r="RNP137" s="743"/>
      <c r="RNQ137" s="743"/>
      <c r="RNR137" s="743"/>
      <c r="RNS137" s="743"/>
      <c r="RNT137" s="743"/>
      <c r="RNU137" s="743"/>
      <c r="RNV137" s="743"/>
      <c r="RNW137" s="743"/>
      <c r="RNX137" s="743"/>
      <c r="RNY137" s="743"/>
      <c r="RNZ137" s="743"/>
      <c r="ROA137" s="743"/>
      <c r="ROB137" s="743"/>
      <c r="ROC137" s="743"/>
      <c r="ROD137" s="743"/>
      <c r="ROE137" s="743"/>
      <c r="ROF137" s="743"/>
      <c r="ROG137" s="743"/>
      <c r="ROH137" s="743"/>
      <c r="ROI137" s="743"/>
      <c r="ROJ137" s="743"/>
      <c r="ROK137" s="743"/>
      <c r="ROL137" s="743"/>
      <c r="ROM137" s="743"/>
      <c r="RON137" s="743"/>
      <c r="ROO137" s="743"/>
      <c r="ROP137" s="743"/>
      <c r="ROQ137" s="743"/>
      <c r="ROR137" s="743"/>
      <c r="ROS137" s="743"/>
      <c r="ROT137" s="743"/>
      <c r="ROU137" s="743"/>
      <c r="ROV137" s="743"/>
      <c r="ROW137" s="743"/>
      <c r="ROX137" s="743"/>
      <c r="ROY137" s="743"/>
      <c r="ROZ137" s="743"/>
      <c r="RPA137" s="743"/>
      <c r="RPB137" s="743"/>
      <c r="RPC137" s="743"/>
      <c r="RPD137" s="743"/>
      <c r="RPE137" s="743"/>
      <c r="RPF137" s="743"/>
      <c r="RPG137" s="743"/>
      <c r="RPH137" s="743"/>
      <c r="RPI137" s="743"/>
      <c r="RPJ137" s="743"/>
      <c r="RPK137" s="743"/>
      <c r="RPL137" s="743"/>
      <c r="RPM137" s="743"/>
      <c r="RPN137" s="743"/>
      <c r="RPO137" s="743"/>
      <c r="RPP137" s="743"/>
      <c r="RPQ137" s="743"/>
      <c r="RPR137" s="743"/>
      <c r="RPS137" s="743"/>
      <c r="RPT137" s="743"/>
      <c r="RPU137" s="743"/>
      <c r="RPV137" s="743"/>
      <c r="RPW137" s="743"/>
      <c r="RPX137" s="743"/>
      <c r="RPY137" s="743"/>
      <c r="RPZ137" s="743"/>
      <c r="RQA137" s="743"/>
      <c r="RQB137" s="743"/>
      <c r="RQC137" s="743"/>
      <c r="RQD137" s="743"/>
      <c r="RQE137" s="743"/>
      <c r="RQF137" s="743"/>
      <c r="RQG137" s="743"/>
      <c r="RQH137" s="743"/>
      <c r="RQI137" s="743"/>
      <c r="RQJ137" s="743"/>
      <c r="RQK137" s="743"/>
      <c r="RQL137" s="743"/>
      <c r="RQM137" s="743"/>
      <c r="RQN137" s="743"/>
      <c r="RQO137" s="743"/>
      <c r="RQP137" s="743"/>
      <c r="RQQ137" s="743"/>
      <c r="RQR137" s="743"/>
      <c r="RQS137" s="743"/>
      <c r="RQT137" s="743"/>
      <c r="RQU137" s="743"/>
      <c r="RQV137" s="743"/>
      <c r="RQW137" s="743"/>
      <c r="RQX137" s="743"/>
      <c r="RQY137" s="743"/>
      <c r="RQZ137" s="743"/>
      <c r="RRA137" s="743"/>
      <c r="RRB137" s="743"/>
      <c r="RRC137" s="743"/>
      <c r="RRD137" s="743"/>
      <c r="RRE137" s="743"/>
      <c r="RRF137" s="743"/>
      <c r="RRG137" s="743"/>
      <c r="RRH137" s="743"/>
      <c r="RRI137" s="743"/>
      <c r="RRJ137" s="743"/>
      <c r="RRK137" s="743"/>
      <c r="RRL137" s="743"/>
      <c r="RRM137" s="743"/>
      <c r="RRN137" s="743"/>
      <c r="RRO137" s="743"/>
      <c r="RRP137" s="743"/>
      <c r="RRQ137" s="743"/>
      <c r="RRR137" s="743"/>
      <c r="RRS137" s="743"/>
      <c r="RRT137" s="743"/>
      <c r="RRU137" s="743"/>
      <c r="RRV137" s="743"/>
      <c r="RRW137" s="743"/>
      <c r="RRX137" s="743"/>
      <c r="RRY137" s="743"/>
      <c r="RRZ137" s="743"/>
      <c r="RSA137" s="743"/>
      <c r="RSB137" s="743"/>
      <c r="RSC137" s="743"/>
      <c r="RSD137" s="743"/>
      <c r="RSE137" s="743"/>
      <c r="RSF137" s="743"/>
      <c r="RSG137" s="743"/>
      <c r="RSH137" s="743"/>
      <c r="RSI137" s="743"/>
      <c r="RSJ137" s="743"/>
      <c r="RSK137" s="743"/>
      <c r="RSL137" s="743"/>
      <c r="RSM137" s="743"/>
      <c r="RSN137" s="743"/>
      <c r="RSO137" s="743"/>
      <c r="RSP137" s="743"/>
      <c r="RSQ137" s="743"/>
      <c r="RSR137" s="743"/>
      <c r="RSS137" s="743"/>
      <c r="RST137" s="743"/>
      <c r="RSU137" s="743"/>
      <c r="RSV137" s="743"/>
      <c r="RSW137" s="743"/>
      <c r="RSX137" s="743"/>
      <c r="RSY137" s="743"/>
      <c r="RSZ137" s="743"/>
      <c r="RTA137" s="743"/>
      <c r="RTB137" s="743"/>
      <c r="RTC137" s="743"/>
      <c r="RTD137" s="743"/>
      <c r="RTE137" s="743"/>
      <c r="RTF137" s="743"/>
      <c r="RTG137" s="743"/>
      <c r="RTH137" s="743"/>
      <c r="RTI137" s="743"/>
      <c r="RTJ137" s="743"/>
      <c r="RTK137" s="743"/>
      <c r="RTL137" s="743"/>
      <c r="RTM137" s="743"/>
      <c r="RTN137" s="743"/>
      <c r="RTO137" s="743"/>
      <c r="RTP137" s="743"/>
      <c r="RTQ137" s="743"/>
      <c r="RTR137" s="743"/>
      <c r="RTS137" s="743"/>
      <c r="RTT137" s="743"/>
      <c r="RTU137" s="743"/>
      <c r="RTV137" s="743"/>
      <c r="RTW137" s="743"/>
      <c r="RTX137" s="743"/>
      <c r="RTY137" s="743"/>
      <c r="RTZ137" s="743"/>
      <c r="RUA137" s="743"/>
      <c r="RUB137" s="743"/>
      <c r="RUC137" s="743"/>
      <c r="RUD137" s="743"/>
      <c r="RUE137" s="743"/>
      <c r="RUF137" s="743"/>
      <c r="RUG137" s="743"/>
      <c r="RUH137" s="743"/>
      <c r="RUI137" s="743"/>
      <c r="RUJ137" s="743"/>
      <c r="RUK137" s="743"/>
      <c r="RUL137" s="743"/>
      <c r="RUM137" s="743"/>
      <c r="RUN137" s="743"/>
      <c r="RUO137" s="743"/>
      <c r="RUP137" s="743"/>
      <c r="RUQ137" s="743"/>
      <c r="RUR137" s="743"/>
      <c r="RUS137" s="743"/>
      <c r="RUT137" s="743"/>
      <c r="RUU137" s="743"/>
      <c r="RUV137" s="743"/>
      <c r="RUW137" s="743"/>
      <c r="RUX137" s="743"/>
      <c r="RUY137" s="743"/>
      <c r="RUZ137" s="743"/>
      <c r="RVA137" s="743"/>
      <c r="RVB137" s="743"/>
      <c r="RVC137" s="743"/>
      <c r="RVD137" s="743"/>
      <c r="RVE137" s="743"/>
      <c r="RVF137" s="743"/>
      <c r="RVG137" s="743"/>
      <c r="RVH137" s="743"/>
      <c r="RVI137" s="743"/>
      <c r="RVJ137" s="743"/>
      <c r="RVK137" s="743"/>
      <c r="RVL137" s="743"/>
      <c r="RVM137" s="743"/>
      <c r="RVN137" s="743"/>
      <c r="RVO137" s="743"/>
      <c r="RVP137" s="743"/>
      <c r="RVQ137" s="743"/>
      <c r="RVR137" s="743"/>
      <c r="RVS137" s="743"/>
      <c r="RVT137" s="743"/>
      <c r="RVU137" s="743"/>
      <c r="RVV137" s="743"/>
      <c r="RVW137" s="743"/>
      <c r="RVX137" s="743"/>
      <c r="RVY137" s="743"/>
      <c r="RVZ137" s="743"/>
      <c r="RWA137" s="743"/>
      <c r="RWB137" s="743"/>
      <c r="RWC137" s="743"/>
      <c r="RWD137" s="743"/>
      <c r="RWE137" s="743"/>
      <c r="RWF137" s="743"/>
      <c r="RWG137" s="743"/>
      <c r="RWH137" s="743"/>
      <c r="RWI137" s="743"/>
      <c r="RWJ137" s="743"/>
      <c r="RWK137" s="743"/>
      <c r="RWL137" s="743"/>
      <c r="RWM137" s="743"/>
      <c r="RWN137" s="743"/>
      <c r="RWO137" s="743"/>
      <c r="RWP137" s="743"/>
      <c r="RWQ137" s="743"/>
      <c r="RWR137" s="743"/>
      <c r="RWS137" s="743"/>
      <c r="RWT137" s="743"/>
      <c r="RWU137" s="743"/>
      <c r="RWV137" s="743"/>
      <c r="RWW137" s="743"/>
      <c r="RWX137" s="743"/>
      <c r="RWY137" s="743"/>
      <c r="RWZ137" s="743"/>
      <c r="RXA137" s="743"/>
      <c r="RXB137" s="743"/>
      <c r="RXC137" s="743"/>
      <c r="RXD137" s="743"/>
      <c r="RXE137" s="743"/>
      <c r="RXF137" s="743"/>
      <c r="RXG137" s="743"/>
      <c r="RXH137" s="743"/>
      <c r="RXI137" s="743"/>
      <c r="RXJ137" s="743"/>
      <c r="RXK137" s="743"/>
      <c r="RXL137" s="743"/>
      <c r="RXM137" s="743"/>
      <c r="RXN137" s="743"/>
      <c r="RXO137" s="743"/>
      <c r="RXP137" s="743"/>
      <c r="RXQ137" s="743"/>
      <c r="RXR137" s="743"/>
      <c r="RXS137" s="743"/>
      <c r="RXT137" s="743"/>
      <c r="RXU137" s="743"/>
      <c r="RXV137" s="743"/>
      <c r="RXW137" s="743"/>
      <c r="RXX137" s="743"/>
      <c r="RXY137" s="743"/>
      <c r="RXZ137" s="743"/>
      <c r="RYA137" s="743"/>
      <c r="RYB137" s="743"/>
      <c r="RYC137" s="743"/>
      <c r="RYD137" s="743"/>
      <c r="RYE137" s="743"/>
      <c r="RYF137" s="743"/>
      <c r="RYG137" s="743"/>
      <c r="RYH137" s="743"/>
      <c r="RYI137" s="743"/>
      <c r="RYJ137" s="743"/>
      <c r="RYK137" s="743"/>
      <c r="RYL137" s="743"/>
      <c r="RYM137" s="743"/>
      <c r="RYN137" s="743"/>
      <c r="RYO137" s="743"/>
      <c r="RYP137" s="743"/>
      <c r="RYQ137" s="743"/>
      <c r="RYR137" s="743"/>
      <c r="RYS137" s="743"/>
      <c r="RYT137" s="743"/>
      <c r="RYU137" s="743"/>
      <c r="RYV137" s="743"/>
      <c r="RYW137" s="743"/>
      <c r="RYX137" s="743"/>
      <c r="RYY137" s="743"/>
      <c r="RYZ137" s="743"/>
      <c r="RZA137" s="743"/>
      <c r="RZB137" s="743"/>
      <c r="RZC137" s="743"/>
      <c r="RZD137" s="743"/>
      <c r="RZE137" s="743"/>
      <c r="RZF137" s="743"/>
      <c r="RZG137" s="743"/>
      <c r="RZH137" s="743"/>
      <c r="RZI137" s="743"/>
      <c r="RZJ137" s="743"/>
      <c r="RZK137" s="743"/>
      <c r="RZL137" s="743"/>
      <c r="RZM137" s="743"/>
      <c r="RZN137" s="743"/>
      <c r="RZO137" s="743"/>
      <c r="RZP137" s="743"/>
      <c r="RZQ137" s="743"/>
      <c r="RZR137" s="743"/>
      <c r="RZS137" s="743"/>
      <c r="RZT137" s="743"/>
      <c r="RZU137" s="743"/>
      <c r="RZV137" s="743"/>
      <c r="RZW137" s="743"/>
      <c r="RZX137" s="743"/>
      <c r="RZY137" s="743"/>
      <c r="RZZ137" s="743"/>
      <c r="SAA137" s="743"/>
      <c r="SAB137" s="743"/>
      <c r="SAC137" s="743"/>
      <c r="SAD137" s="743"/>
      <c r="SAE137" s="743"/>
      <c r="SAF137" s="743"/>
      <c r="SAG137" s="743"/>
      <c r="SAH137" s="743"/>
      <c r="SAI137" s="743"/>
      <c r="SAJ137" s="743"/>
      <c r="SAK137" s="743"/>
      <c r="SAL137" s="743"/>
      <c r="SAM137" s="743"/>
      <c r="SAN137" s="743"/>
      <c r="SAO137" s="743"/>
      <c r="SAP137" s="743"/>
      <c r="SAQ137" s="743"/>
      <c r="SAR137" s="743"/>
      <c r="SAS137" s="743"/>
      <c r="SAT137" s="743"/>
      <c r="SAU137" s="743"/>
      <c r="SAV137" s="743"/>
      <c r="SAW137" s="743"/>
      <c r="SAX137" s="743"/>
      <c r="SAY137" s="743"/>
      <c r="SAZ137" s="743"/>
      <c r="SBA137" s="743"/>
      <c r="SBB137" s="743"/>
      <c r="SBC137" s="743"/>
      <c r="SBD137" s="743"/>
      <c r="SBE137" s="743"/>
      <c r="SBF137" s="743"/>
      <c r="SBG137" s="743"/>
      <c r="SBH137" s="743"/>
      <c r="SBI137" s="743"/>
      <c r="SBJ137" s="743"/>
      <c r="SBK137" s="743"/>
      <c r="SBL137" s="743"/>
      <c r="SBM137" s="743"/>
      <c r="SBN137" s="743"/>
      <c r="SBO137" s="743"/>
      <c r="SBP137" s="743"/>
      <c r="SBQ137" s="743"/>
      <c r="SBR137" s="743"/>
      <c r="SBS137" s="743"/>
      <c r="SBT137" s="743"/>
      <c r="SBU137" s="743"/>
      <c r="SBV137" s="743"/>
      <c r="SBW137" s="743"/>
      <c r="SBX137" s="743"/>
      <c r="SBY137" s="743"/>
      <c r="SBZ137" s="743"/>
      <c r="SCA137" s="743"/>
      <c r="SCB137" s="743"/>
      <c r="SCC137" s="743"/>
      <c r="SCD137" s="743"/>
      <c r="SCE137" s="743"/>
      <c r="SCF137" s="743"/>
      <c r="SCG137" s="743"/>
      <c r="SCH137" s="743"/>
      <c r="SCI137" s="743"/>
      <c r="SCJ137" s="743"/>
      <c r="SCK137" s="743"/>
      <c r="SCL137" s="743"/>
      <c r="SCM137" s="743"/>
      <c r="SCN137" s="743"/>
      <c r="SCO137" s="743"/>
      <c r="SCP137" s="743"/>
      <c r="SCQ137" s="743"/>
      <c r="SCR137" s="743"/>
      <c r="SCS137" s="743"/>
      <c r="SCT137" s="743"/>
      <c r="SCU137" s="743"/>
      <c r="SCV137" s="743"/>
      <c r="SCW137" s="743"/>
      <c r="SCX137" s="743"/>
      <c r="SCY137" s="743"/>
      <c r="SCZ137" s="743"/>
      <c r="SDA137" s="743"/>
      <c r="SDB137" s="743"/>
      <c r="SDC137" s="743"/>
      <c r="SDD137" s="743"/>
      <c r="SDE137" s="743"/>
      <c r="SDF137" s="743"/>
      <c r="SDG137" s="743"/>
      <c r="SDH137" s="743"/>
      <c r="SDI137" s="743"/>
      <c r="SDJ137" s="743"/>
      <c r="SDK137" s="743"/>
      <c r="SDL137" s="743"/>
      <c r="SDM137" s="743"/>
      <c r="SDN137" s="743"/>
      <c r="SDO137" s="743"/>
      <c r="SDP137" s="743"/>
      <c r="SDQ137" s="743"/>
      <c r="SDR137" s="743"/>
      <c r="SDS137" s="743"/>
      <c r="SDT137" s="743"/>
      <c r="SDU137" s="743"/>
      <c r="SDV137" s="743"/>
      <c r="SDW137" s="743"/>
      <c r="SDX137" s="743"/>
      <c r="SDY137" s="743"/>
      <c r="SDZ137" s="743"/>
      <c r="SEA137" s="743"/>
      <c r="SEB137" s="743"/>
      <c r="SEC137" s="743"/>
      <c r="SED137" s="743"/>
      <c r="SEE137" s="743"/>
      <c r="SEF137" s="743"/>
      <c r="SEG137" s="743"/>
      <c r="SEH137" s="743"/>
      <c r="SEI137" s="743"/>
      <c r="SEJ137" s="743"/>
      <c r="SEK137" s="743"/>
      <c r="SEL137" s="743"/>
      <c r="SEM137" s="743"/>
      <c r="SEN137" s="743"/>
      <c r="SEO137" s="743"/>
      <c r="SEP137" s="743"/>
      <c r="SEQ137" s="743"/>
      <c r="SER137" s="743"/>
      <c r="SES137" s="743"/>
      <c r="SET137" s="743"/>
      <c r="SEU137" s="743"/>
      <c r="SEV137" s="743"/>
      <c r="SEW137" s="743"/>
      <c r="SEX137" s="743"/>
      <c r="SEY137" s="743"/>
      <c r="SEZ137" s="743"/>
      <c r="SFA137" s="743"/>
      <c r="SFB137" s="743"/>
      <c r="SFC137" s="743"/>
      <c r="SFD137" s="743"/>
      <c r="SFE137" s="743"/>
      <c r="SFF137" s="743"/>
      <c r="SFG137" s="743"/>
      <c r="SFH137" s="743"/>
      <c r="SFI137" s="743"/>
      <c r="SFJ137" s="743"/>
      <c r="SFK137" s="743"/>
      <c r="SFL137" s="743"/>
      <c r="SFM137" s="743"/>
      <c r="SFN137" s="743"/>
      <c r="SFO137" s="743"/>
      <c r="SFP137" s="743"/>
      <c r="SFQ137" s="743"/>
      <c r="SFR137" s="743"/>
      <c r="SFS137" s="743"/>
      <c r="SFT137" s="743"/>
      <c r="SFU137" s="743"/>
      <c r="SFV137" s="743"/>
      <c r="SFW137" s="743"/>
      <c r="SFX137" s="743"/>
      <c r="SFY137" s="743"/>
      <c r="SFZ137" s="743"/>
      <c r="SGA137" s="743"/>
      <c r="SGB137" s="743"/>
      <c r="SGC137" s="743"/>
      <c r="SGD137" s="743"/>
      <c r="SGE137" s="743"/>
      <c r="SGF137" s="743"/>
      <c r="SGG137" s="743"/>
      <c r="SGH137" s="743"/>
      <c r="SGI137" s="743"/>
      <c r="SGJ137" s="743"/>
      <c r="SGK137" s="743"/>
      <c r="SGL137" s="743"/>
      <c r="SGM137" s="743"/>
      <c r="SGN137" s="743"/>
      <c r="SGO137" s="743"/>
      <c r="SGP137" s="743"/>
      <c r="SGQ137" s="743"/>
      <c r="SGR137" s="743"/>
      <c r="SGS137" s="743"/>
      <c r="SGT137" s="743"/>
      <c r="SGU137" s="743"/>
      <c r="SGV137" s="743"/>
      <c r="SGW137" s="743"/>
      <c r="SGX137" s="743"/>
      <c r="SGY137" s="743"/>
      <c r="SGZ137" s="743"/>
      <c r="SHA137" s="743"/>
      <c r="SHB137" s="743"/>
      <c r="SHC137" s="743"/>
      <c r="SHD137" s="743"/>
      <c r="SHE137" s="743"/>
      <c r="SHF137" s="743"/>
      <c r="SHG137" s="743"/>
      <c r="SHH137" s="743"/>
      <c r="SHI137" s="743"/>
      <c r="SHJ137" s="743"/>
      <c r="SHK137" s="743"/>
      <c r="SHL137" s="743"/>
      <c r="SHM137" s="743"/>
      <c r="SHN137" s="743"/>
      <c r="SHO137" s="743"/>
      <c r="SHP137" s="743"/>
      <c r="SHQ137" s="743"/>
      <c r="SHR137" s="743"/>
      <c r="SHS137" s="743"/>
      <c r="SHT137" s="743"/>
      <c r="SHU137" s="743"/>
      <c r="SHV137" s="743"/>
      <c r="SHW137" s="743"/>
      <c r="SHX137" s="743"/>
      <c r="SHY137" s="743"/>
      <c r="SHZ137" s="743"/>
      <c r="SIA137" s="743"/>
      <c r="SIB137" s="743"/>
      <c r="SIC137" s="743"/>
      <c r="SID137" s="743"/>
      <c r="SIE137" s="743"/>
      <c r="SIF137" s="743"/>
      <c r="SIG137" s="743"/>
      <c r="SIH137" s="743"/>
      <c r="SII137" s="743"/>
      <c r="SIJ137" s="743"/>
      <c r="SIK137" s="743"/>
      <c r="SIL137" s="743"/>
      <c r="SIM137" s="743"/>
      <c r="SIN137" s="743"/>
      <c r="SIO137" s="743"/>
      <c r="SIP137" s="743"/>
      <c r="SIQ137" s="743"/>
      <c r="SIR137" s="743"/>
      <c r="SIS137" s="743"/>
      <c r="SIT137" s="743"/>
      <c r="SIU137" s="743"/>
      <c r="SIV137" s="743"/>
      <c r="SIW137" s="743"/>
      <c r="SIX137" s="743"/>
      <c r="SIY137" s="743"/>
      <c r="SIZ137" s="743"/>
      <c r="SJA137" s="743"/>
      <c r="SJB137" s="743"/>
      <c r="SJC137" s="743"/>
      <c r="SJD137" s="743"/>
      <c r="SJE137" s="743"/>
      <c r="SJF137" s="743"/>
      <c r="SJG137" s="743"/>
      <c r="SJH137" s="743"/>
      <c r="SJI137" s="743"/>
      <c r="SJJ137" s="743"/>
      <c r="SJK137" s="743"/>
      <c r="SJL137" s="743"/>
      <c r="SJM137" s="743"/>
      <c r="SJN137" s="743"/>
      <c r="SJO137" s="743"/>
      <c r="SJP137" s="743"/>
      <c r="SJQ137" s="743"/>
      <c r="SJR137" s="743"/>
      <c r="SJS137" s="743"/>
      <c r="SJT137" s="743"/>
      <c r="SJU137" s="743"/>
      <c r="SJV137" s="743"/>
      <c r="SJW137" s="743"/>
      <c r="SJX137" s="743"/>
      <c r="SJY137" s="743"/>
      <c r="SJZ137" s="743"/>
      <c r="SKA137" s="743"/>
      <c r="SKB137" s="743"/>
      <c r="SKC137" s="743"/>
      <c r="SKD137" s="743"/>
      <c r="SKE137" s="743"/>
      <c r="SKF137" s="743"/>
      <c r="SKG137" s="743"/>
      <c r="SKH137" s="743"/>
      <c r="SKI137" s="743"/>
      <c r="SKJ137" s="743"/>
      <c r="SKK137" s="743"/>
      <c r="SKL137" s="743"/>
      <c r="SKM137" s="743"/>
      <c r="SKN137" s="743"/>
      <c r="SKO137" s="743"/>
      <c r="SKP137" s="743"/>
      <c r="SKQ137" s="743"/>
      <c r="SKR137" s="743"/>
      <c r="SKS137" s="743"/>
      <c r="SKT137" s="743"/>
      <c r="SKU137" s="743"/>
      <c r="SKV137" s="743"/>
      <c r="SKW137" s="743"/>
      <c r="SKX137" s="743"/>
      <c r="SKY137" s="743"/>
      <c r="SKZ137" s="743"/>
      <c r="SLA137" s="743"/>
      <c r="SLB137" s="743"/>
      <c r="SLC137" s="743"/>
      <c r="SLD137" s="743"/>
      <c r="SLE137" s="743"/>
      <c r="SLF137" s="743"/>
      <c r="SLG137" s="743"/>
      <c r="SLH137" s="743"/>
      <c r="SLI137" s="743"/>
      <c r="SLJ137" s="743"/>
      <c r="SLK137" s="743"/>
      <c r="SLL137" s="743"/>
      <c r="SLM137" s="743"/>
      <c r="SLN137" s="743"/>
      <c r="SLO137" s="743"/>
      <c r="SLP137" s="743"/>
      <c r="SLQ137" s="743"/>
      <c r="SLR137" s="743"/>
      <c r="SLS137" s="743"/>
      <c r="SLT137" s="743"/>
      <c r="SLU137" s="743"/>
      <c r="SLV137" s="743"/>
      <c r="SLW137" s="743"/>
      <c r="SLX137" s="743"/>
      <c r="SLY137" s="743"/>
      <c r="SLZ137" s="743"/>
      <c r="SMA137" s="743"/>
      <c r="SMB137" s="743"/>
      <c r="SMC137" s="743"/>
      <c r="SMD137" s="743"/>
      <c r="SME137" s="743"/>
      <c r="SMF137" s="743"/>
      <c r="SMG137" s="743"/>
      <c r="SMH137" s="743"/>
      <c r="SMI137" s="743"/>
      <c r="SMJ137" s="743"/>
      <c r="SMK137" s="743"/>
      <c r="SML137" s="743"/>
      <c r="SMM137" s="743"/>
      <c r="SMN137" s="743"/>
      <c r="SMO137" s="743"/>
      <c r="SMP137" s="743"/>
      <c r="SMQ137" s="743"/>
      <c r="SMR137" s="743"/>
      <c r="SMS137" s="743"/>
      <c r="SMT137" s="743"/>
      <c r="SMU137" s="743"/>
      <c r="SMV137" s="743"/>
      <c r="SMW137" s="743"/>
      <c r="SMX137" s="743"/>
      <c r="SMY137" s="743"/>
      <c r="SMZ137" s="743"/>
      <c r="SNA137" s="743"/>
      <c r="SNB137" s="743"/>
      <c r="SNC137" s="743"/>
      <c r="SND137" s="743"/>
      <c r="SNE137" s="743"/>
      <c r="SNF137" s="743"/>
      <c r="SNG137" s="743"/>
      <c r="SNH137" s="743"/>
      <c r="SNI137" s="743"/>
      <c r="SNJ137" s="743"/>
      <c r="SNK137" s="743"/>
      <c r="SNL137" s="743"/>
      <c r="SNM137" s="743"/>
      <c r="SNN137" s="743"/>
      <c r="SNO137" s="743"/>
      <c r="SNP137" s="743"/>
      <c r="SNQ137" s="743"/>
      <c r="SNR137" s="743"/>
      <c r="SNS137" s="743"/>
      <c r="SNT137" s="743"/>
      <c r="SNU137" s="743"/>
      <c r="SNV137" s="743"/>
      <c r="SNW137" s="743"/>
      <c r="SNX137" s="743"/>
      <c r="SNY137" s="743"/>
      <c r="SNZ137" s="743"/>
      <c r="SOA137" s="743"/>
      <c r="SOB137" s="743"/>
      <c r="SOC137" s="743"/>
      <c r="SOD137" s="743"/>
      <c r="SOE137" s="743"/>
      <c r="SOF137" s="743"/>
      <c r="SOG137" s="743"/>
      <c r="SOH137" s="743"/>
      <c r="SOI137" s="743"/>
      <c r="SOJ137" s="743"/>
      <c r="SOK137" s="743"/>
      <c r="SOL137" s="743"/>
      <c r="SOM137" s="743"/>
      <c r="SON137" s="743"/>
      <c r="SOO137" s="743"/>
      <c r="SOP137" s="743"/>
      <c r="SOQ137" s="743"/>
      <c r="SOR137" s="743"/>
      <c r="SOS137" s="743"/>
      <c r="SOT137" s="743"/>
      <c r="SOU137" s="743"/>
      <c r="SOV137" s="743"/>
      <c r="SOW137" s="743"/>
      <c r="SOX137" s="743"/>
      <c r="SOY137" s="743"/>
      <c r="SOZ137" s="743"/>
      <c r="SPA137" s="743"/>
      <c r="SPB137" s="743"/>
      <c r="SPC137" s="743"/>
      <c r="SPD137" s="743"/>
      <c r="SPE137" s="743"/>
      <c r="SPF137" s="743"/>
      <c r="SPG137" s="743"/>
      <c r="SPH137" s="743"/>
      <c r="SPI137" s="743"/>
      <c r="SPJ137" s="743"/>
      <c r="SPK137" s="743"/>
      <c r="SPL137" s="743"/>
      <c r="SPM137" s="743"/>
      <c r="SPN137" s="743"/>
      <c r="SPO137" s="743"/>
      <c r="SPP137" s="743"/>
      <c r="SPQ137" s="743"/>
      <c r="SPR137" s="743"/>
      <c r="SPS137" s="743"/>
      <c r="SPT137" s="743"/>
      <c r="SPU137" s="743"/>
      <c r="SPV137" s="743"/>
      <c r="SPW137" s="743"/>
      <c r="SPX137" s="743"/>
      <c r="SPY137" s="743"/>
      <c r="SPZ137" s="743"/>
      <c r="SQA137" s="743"/>
      <c r="SQB137" s="743"/>
      <c r="SQC137" s="743"/>
      <c r="SQD137" s="743"/>
      <c r="SQE137" s="743"/>
      <c r="SQF137" s="743"/>
      <c r="SQG137" s="743"/>
      <c r="SQH137" s="743"/>
      <c r="SQI137" s="743"/>
      <c r="SQJ137" s="743"/>
      <c r="SQK137" s="743"/>
      <c r="SQL137" s="743"/>
      <c r="SQM137" s="743"/>
      <c r="SQN137" s="743"/>
      <c r="SQO137" s="743"/>
      <c r="SQP137" s="743"/>
      <c r="SQQ137" s="743"/>
      <c r="SQR137" s="743"/>
      <c r="SQS137" s="743"/>
      <c r="SQT137" s="743"/>
      <c r="SQU137" s="743"/>
      <c r="SQV137" s="743"/>
      <c r="SQW137" s="743"/>
      <c r="SQX137" s="743"/>
      <c r="SQY137" s="743"/>
      <c r="SQZ137" s="743"/>
      <c r="SRA137" s="743"/>
      <c r="SRB137" s="743"/>
      <c r="SRC137" s="743"/>
      <c r="SRD137" s="743"/>
      <c r="SRE137" s="743"/>
      <c r="SRF137" s="743"/>
      <c r="SRG137" s="743"/>
      <c r="SRH137" s="743"/>
      <c r="SRI137" s="743"/>
      <c r="SRJ137" s="743"/>
      <c r="SRK137" s="743"/>
      <c r="SRL137" s="743"/>
      <c r="SRM137" s="743"/>
      <c r="SRN137" s="743"/>
      <c r="SRO137" s="743"/>
      <c r="SRP137" s="743"/>
      <c r="SRQ137" s="743"/>
      <c r="SRR137" s="743"/>
      <c r="SRS137" s="743"/>
      <c r="SRT137" s="743"/>
      <c r="SRU137" s="743"/>
      <c r="SRV137" s="743"/>
      <c r="SRW137" s="743"/>
      <c r="SRX137" s="743"/>
      <c r="SRY137" s="743"/>
      <c r="SRZ137" s="743"/>
      <c r="SSA137" s="743"/>
      <c r="SSB137" s="743"/>
      <c r="SSC137" s="743"/>
      <c r="SSD137" s="743"/>
      <c r="SSE137" s="743"/>
      <c r="SSF137" s="743"/>
      <c r="SSG137" s="743"/>
      <c r="SSH137" s="743"/>
      <c r="SSI137" s="743"/>
      <c r="SSJ137" s="743"/>
      <c r="SSK137" s="743"/>
      <c r="SSL137" s="743"/>
      <c r="SSM137" s="743"/>
      <c r="SSN137" s="743"/>
      <c r="SSO137" s="743"/>
      <c r="SSP137" s="743"/>
      <c r="SSQ137" s="743"/>
      <c r="SSR137" s="743"/>
      <c r="SSS137" s="743"/>
      <c r="SST137" s="743"/>
      <c r="SSU137" s="743"/>
      <c r="SSV137" s="743"/>
      <c r="SSW137" s="743"/>
      <c r="SSX137" s="743"/>
      <c r="SSY137" s="743"/>
      <c r="SSZ137" s="743"/>
      <c r="STA137" s="743"/>
      <c r="STB137" s="743"/>
      <c r="STC137" s="743"/>
      <c r="STD137" s="743"/>
      <c r="STE137" s="743"/>
      <c r="STF137" s="743"/>
      <c r="STG137" s="743"/>
      <c r="STH137" s="743"/>
      <c r="STI137" s="743"/>
      <c r="STJ137" s="743"/>
      <c r="STK137" s="743"/>
      <c r="STL137" s="743"/>
      <c r="STM137" s="743"/>
      <c r="STN137" s="743"/>
      <c r="STO137" s="743"/>
      <c r="STP137" s="743"/>
      <c r="STQ137" s="743"/>
      <c r="STR137" s="743"/>
      <c r="STS137" s="743"/>
      <c r="STT137" s="743"/>
      <c r="STU137" s="743"/>
      <c r="STV137" s="743"/>
      <c r="STW137" s="743"/>
      <c r="STX137" s="743"/>
      <c r="STY137" s="743"/>
      <c r="STZ137" s="743"/>
      <c r="SUA137" s="743"/>
      <c r="SUB137" s="743"/>
      <c r="SUC137" s="743"/>
      <c r="SUD137" s="743"/>
      <c r="SUE137" s="743"/>
      <c r="SUF137" s="743"/>
      <c r="SUG137" s="743"/>
      <c r="SUH137" s="743"/>
      <c r="SUI137" s="743"/>
      <c r="SUJ137" s="743"/>
      <c r="SUK137" s="743"/>
      <c r="SUL137" s="743"/>
      <c r="SUM137" s="743"/>
      <c r="SUN137" s="743"/>
      <c r="SUO137" s="743"/>
      <c r="SUP137" s="743"/>
      <c r="SUQ137" s="743"/>
      <c r="SUR137" s="743"/>
      <c r="SUS137" s="743"/>
      <c r="SUT137" s="743"/>
      <c r="SUU137" s="743"/>
      <c r="SUV137" s="743"/>
      <c r="SUW137" s="743"/>
      <c r="SUX137" s="743"/>
      <c r="SUY137" s="743"/>
      <c r="SUZ137" s="743"/>
      <c r="SVA137" s="743"/>
      <c r="SVB137" s="743"/>
      <c r="SVC137" s="743"/>
      <c r="SVD137" s="743"/>
      <c r="SVE137" s="743"/>
      <c r="SVF137" s="743"/>
      <c r="SVG137" s="743"/>
      <c r="SVH137" s="743"/>
      <c r="SVI137" s="743"/>
      <c r="SVJ137" s="743"/>
      <c r="SVK137" s="743"/>
      <c r="SVL137" s="743"/>
      <c r="SVM137" s="743"/>
      <c r="SVN137" s="743"/>
      <c r="SVO137" s="743"/>
      <c r="SVP137" s="743"/>
      <c r="SVQ137" s="743"/>
      <c r="SVR137" s="743"/>
      <c r="SVS137" s="743"/>
      <c r="SVT137" s="743"/>
      <c r="SVU137" s="743"/>
      <c r="SVV137" s="743"/>
      <c r="SVW137" s="743"/>
      <c r="SVX137" s="743"/>
      <c r="SVY137" s="743"/>
      <c r="SVZ137" s="743"/>
      <c r="SWA137" s="743"/>
      <c r="SWB137" s="743"/>
      <c r="SWC137" s="743"/>
      <c r="SWD137" s="743"/>
      <c r="SWE137" s="743"/>
      <c r="SWF137" s="743"/>
      <c r="SWG137" s="743"/>
      <c r="SWH137" s="743"/>
      <c r="SWI137" s="743"/>
      <c r="SWJ137" s="743"/>
      <c r="SWK137" s="743"/>
      <c r="SWL137" s="743"/>
      <c r="SWM137" s="743"/>
      <c r="SWN137" s="743"/>
      <c r="SWO137" s="743"/>
      <c r="SWP137" s="743"/>
      <c r="SWQ137" s="743"/>
      <c r="SWR137" s="743"/>
      <c r="SWS137" s="743"/>
      <c r="SWT137" s="743"/>
      <c r="SWU137" s="743"/>
      <c r="SWV137" s="743"/>
      <c r="SWW137" s="743"/>
      <c r="SWX137" s="743"/>
      <c r="SWY137" s="743"/>
      <c r="SWZ137" s="743"/>
      <c r="SXA137" s="743"/>
      <c r="SXB137" s="743"/>
      <c r="SXC137" s="743"/>
      <c r="SXD137" s="743"/>
      <c r="SXE137" s="743"/>
      <c r="SXF137" s="743"/>
      <c r="SXG137" s="743"/>
      <c r="SXH137" s="743"/>
      <c r="SXI137" s="743"/>
      <c r="SXJ137" s="743"/>
      <c r="SXK137" s="743"/>
      <c r="SXL137" s="743"/>
      <c r="SXM137" s="743"/>
      <c r="SXN137" s="743"/>
      <c r="SXO137" s="743"/>
      <c r="SXP137" s="743"/>
      <c r="SXQ137" s="743"/>
      <c r="SXR137" s="743"/>
      <c r="SXS137" s="743"/>
      <c r="SXT137" s="743"/>
      <c r="SXU137" s="743"/>
      <c r="SXV137" s="743"/>
      <c r="SXW137" s="743"/>
      <c r="SXX137" s="743"/>
      <c r="SXY137" s="743"/>
      <c r="SXZ137" s="743"/>
      <c r="SYA137" s="743"/>
      <c r="SYB137" s="743"/>
      <c r="SYC137" s="743"/>
      <c r="SYD137" s="743"/>
      <c r="SYE137" s="743"/>
      <c r="SYF137" s="743"/>
      <c r="SYG137" s="743"/>
      <c r="SYH137" s="743"/>
      <c r="SYI137" s="743"/>
      <c r="SYJ137" s="743"/>
      <c r="SYK137" s="743"/>
      <c r="SYL137" s="743"/>
      <c r="SYM137" s="743"/>
      <c r="SYN137" s="743"/>
      <c r="SYO137" s="743"/>
      <c r="SYP137" s="743"/>
      <c r="SYQ137" s="743"/>
      <c r="SYR137" s="743"/>
      <c r="SYS137" s="743"/>
      <c r="SYT137" s="743"/>
      <c r="SYU137" s="743"/>
      <c r="SYV137" s="743"/>
      <c r="SYW137" s="743"/>
      <c r="SYX137" s="743"/>
      <c r="SYY137" s="743"/>
      <c r="SYZ137" s="743"/>
      <c r="SZA137" s="743"/>
      <c r="SZB137" s="743"/>
      <c r="SZC137" s="743"/>
      <c r="SZD137" s="743"/>
      <c r="SZE137" s="743"/>
      <c r="SZF137" s="743"/>
      <c r="SZG137" s="743"/>
      <c r="SZH137" s="743"/>
      <c r="SZI137" s="743"/>
      <c r="SZJ137" s="743"/>
      <c r="SZK137" s="743"/>
      <c r="SZL137" s="743"/>
      <c r="SZM137" s="743"/>
      <c r="SZN137" s="743"/>
      <c r="SZO137" s="743"/>
      <c r="SZP137" s="743"/>
      <c r="SZQ137" s="743"/>
      <c r="SZR137" s="743"/>
      <c r="SZS137" s="743"/>
      <c r="SZT137" s="743"/>
      <c r="SZU137" s="743"/>
      <c r="SZV137" s="743"/>
      <c r="SZW137" s="743"/>
      <c r="SZX137" s="743"/>
      <c r="SZY137" s="743"/>
      <c r="SZZ137" s="743"/>
      <c r="TAA137" s="743"/>
      <c r="TAB137" s="743"/>
      <c r="TAC137" s="743"/>
      <c r="TAD137" s="743"/>
      <c r="TAE137" s="743"/>
      <c r="TAF137" s="743"/>
      <c r="TAG137" s="743"/>
      <c r="TAH137" s="743"/>
      <c r="TAI137" s="743"/>
      <c r="TAJ137" s="743"/>
      <c r="TAK137" s="743"/>
      <c r="TAL137" s="743"/>
      <c r="TAM137" s="743"/>
      <c r="TAN137" s="743"/>
      <c r="TAO137" s="743"/>
      <c r="TAP137" s="743"/>
      <c r="TAQ137" s="743"/>
      <c r="TAR137" s="743"/>
      <c r="TAS137" s="743"/>
      <c r="TAT137" s="743"/>
      <c r="TAU137" s="743"/>
      <c r="TAV137" s="743"/>
      <c r="TAW137" s="743"/>
      <c r="TAX137" s="743"/>
      <c r="TAY137" s="743"/>
      <c r="TAZ137" s="743"/>
      <c r="TBA137" s="743"/>
      <c r="TBB137" s="743"/>
      <c r="TBC137" s="743"/>
      <c r="TBD137" s="743"/>
      <c r="TBE137" s="743"/>
      <c r="TBF137" s="743"/>
      <c r="TBG137" s="743"/>
      <c r="TBH137" s="743"/>
      <c r="TBI137" s="743"/>
      <c r="TBJ137" s="743"/>
      <c r="TBK137" s="743"/>
      <c r="TBL137" s="743"/>
      <c r="TBM137" s="743"/>
      <c r="TBN137" s="743"/>
      <c r="TBO137" s="743"/>
      <c r="TBP137" s="743"/>
      <c r="TBQ137" s="743"/>
      <c r="TBR137" s="743"/>
      <c r="TBS137" s="743"/>
      <c r="TBT137" s="743"/>
      <c r="TBU137" s="743"/>
      <c r="TBV137" s="743"/>
      <c r="TBW137" s="743"/>
      <c r="TBX137" s="743"/>
      <c r="TBY137" s="743"/>
      <c r="TBZ137" s="743"/>
      <c r="TCA137" s="743"/>
      <c r="TCB137" s="743"/>
      <c r="TCC137" s="743"/>
      <c r="TCD137" s="743"/>
      <c r="TCE137" s="743"/>
      <c r="TCF137" s="743"/>
      <c r="TCG137" s="743"/>
      <c r="TCH137" s="743"/>
      <c r="TCI137" s="743"/>
      <c r="TCJ137" s="743"/>
      <c r="TCK137" s="743"/>
      <c r="TCL137" s="743"/>
      <c r="TCM137" s="743"/>
      <c r="TCN137" s="743"/>
      <c r="TCO137" s="743"/>
      <c r="TCP137" s="743"/>
      <c r="TCQ137" s="743"/>
      <c r="TCR137" s="743"/>
      <c r="TCS137" s="743"/>
      <c r="TCT137" s="743"/>
      <c r="TCU137" s="743"/>
      <c r="TCV137" s="743"/>
      <c r="TCW137" s="743"/>
      <c r="TCX137" s="743"/>
      <c r="TCY137" s="743"/>
      <c r="TCZ137" s="743"/>
      <c r="TDA137" s="743"/>
      <c r="TDB137" s="743"/>
      <c r="TDC137" s="743"/>
      <c r="TDD137" s="743"/>
      <c r="TDE137" s="743"/>
      <c r="TDF137" s="743"/>
      <c r="TDG137" s="743"/>
      <c r="TDH137" s="743"/>
      <c r="TDI137" s="743"/>
      <c r="TDJ137" s="743"/>
      <c r="TDK137" s="743"/>
      <c r="TDL137" s="743"/>
      <c r="TDM137" s="743"/>
      <c r="TDN137" s="743"/>
      <c r="TDO137" s="743"/>
      <c r="TDP137" s="743"/>
      <c r="TDQ137" s="743"/>
      <c r="TDR137" s="743"/>
      <c r="TDS137" s="743"/>
      <c r="TDT137" s="743"/>
      <c r="TDU137" s="743"/>
      <c r="TDV137" s="743"/>
      <c r="TDW137" s="743"/>
      <c r="TDX137" s="743"/>
      <c r="TDY137" s="743"/>
      <c r="TDZ137" s="743"/>
      <c r="TEA137" s="743"/>
      <c r="TEB137" s="743"/>
      <c r="TEC137" s="743"/>
      <c r="TED137" s="743"/>
      <c r="TEE137" s="743"/>
      <c r="TEF137" s="743"/>
      <c r="TEG137" s="743"/>
      <c r="TEH137" s="743"/>
      <c r="TEI137" s="743"/>
      <c r="TEJ137" s="743"/>
      <c r="TEK137" s="743"/>
      <c r="TEL137" s="743"/>
      <c r="TEM137" s="743"/>
      <c r="TEN137" s="743"/>
      <c r="TEO137" s="743"/>
      <c r="TEP137" s="743"/>
      <c r="TEQ137" s="743"/>
      <c r="TER137" s="743"/>
      <c r="TES137" s="743"/>
      <c r="TET137" s="743"/>
      <c r="TEU137" s="743"/>
      <c r="TEV137" s="743"/>
      <c r="TEW137" s="743"/>
      <c r="TEX137" s="743"/>
      <c r="TEY137" s="743"/>
      <c r="TEZ137" s="743"/>
      <c r="TFA137" s="743"/>
      <c r="TFB137" s="743"/>
      <c r="TFC137" s="743"/>
      <c r="TFD137" s="743"/>
      <c r="TFE137" s="743"/>
      <c r="TFF137" s="743"/>
      <c r="TFG137" s="743"/>
      <c r="TFH137" s="743"/>
      <c r="TFI137" s="743"/>
      <c r="TFJ137" s="743"/>
      <c r="TFK137" s="743"/>
      <c r="TFL137" s="743"/>
      <c r="TFM137" s="743"/>
      <c r="TFN137" s="743"/>
      <c r="TFO137" s="743"/>
      <c r="TFP137" s="743"/>
      <c r="TFQ137" s="743"/>
      <c r="TFR137" s="743"/>
      <c r="TFS137" s="743"/>
      <c r="TFT137" s="743"/>
      <c r="TFU137" s="743"/>
      <c r="TFV137" s="743"/>
      <c r="TFW137" s="743"/>
      <c r="TFX137" s="743"/>
      <c r="TFY137" s="743"/>
      <c r="TFZ137" s="743"/>
      <c r="TGA137" s="743"/>
      <c r="TGB137" s="743"/>
      <c r="TGC137" s="743"/>
      <c r="TGD137" s="743"/>
      <c r="TGE137" s="743"/>
      <c r="TGF137" s="743"/>
      <c r="TGG137" s="743"/>
      <c r="TGH137" s="743"/>
      <c r="TGI137" s="743"/>
      <c r="TGJ137" s="743"/>
      <c r="TGK137" s="743"/>
      <c r="TGL137" s="743"/>
      <c r="TGM137" s="743"/>
      <c r="TGN137" s="743"/>
      <c r="TGO137" s="743"/>
      <c r="TGP137" s="743"/>
      <c r="TGQ137" s="743"/>
      <c r="TGR137" s="743"/>
      <c r="TGS137" s="743"/>
      <c r="TGT137" s="743"/>
      <c r="TGU137" s="743"/>
      <c r="TGV137" s="743"/>
      <c r="TGW137" s="743"/>
      <c r="TGX137" s="743"/>
      <c r="TGY137" s="743"/>
      <c r="TGZ137" s="743"/>
      <c r="THA137" s="743"/>
      <c r="THB137" s="743"/>
      <c r="THC137" s="743"/>
      <c r="THD137" s="743"/>
      <c r="THE137" s="743"/>
      <c r="THF137" s="743"/>
      <c r="THG137" s="743"/>
      <c r="THH137" s="743"/>
      <c r="THI137" s="743"/>
      <c r="THJ137" s="743"/>
      <c r="THK137" s="743"/>
      <c r="THL137" s="743"/>
      <c r="THM137" s="743"/>
      <c r="THN137" s="743"/>
      <c r="THO137" s="743"/>
      <c r="THP137" s="743"/>
      <c r="THQ137" s="743"/>
      <c r="THR137" s="743"/>
      <c r="THS137" s="743"/>
      <c r="THT137" s="743"/>
      <c r="THU137" s="743"/>
      <c r="THV137" s="743"/>
      <c r="THW137" s="743"/>
      <c r="THX137" s="743"/>
      <c r="THY137" s="743"/>
      <c r="THZ137" s="743"/>
      <c r="TIA137" s="743"/>
      <c r="TIB137" s="743"/>
      <c r="TIC137" s="743"/>
      <c r="TID137" s="743"/>
      <c r="TIE137" s="743"/>
      <c r="TIF137" s="743"/>
      <c r="TIG137" s="743"/>
      <c r="TIH137" s="743"/>
      <c r="TII137" s="743"/>
      <c r="TIJ137" s="743"/>
      <c r="TIK137" s="743"/>
      <c r="TIL137" s="743"/>
      <c r="TIM137" s="743"/>
      <c r="TIN137" s="743"/>
      <c r="TIO137" s="743"/>
      <c r="TIP137" s="743"/>
      <c r="TIQ137" s="743"/>
      <c r="TIR137" s="743"/>
      <c r="TIS137" s="743"/>
      <c r="TIT137" s="743"/>
      <c r="TIU137" s="743"/>
      <c r="TIV137" s="743"/>
      <c r="TIW137" s="743"/>
      <c r="TIX137" s="743"/>
      <c r="TIY137" s="743"/>
      <c r="TIZ137" s="743"/>
      <c r="TJA137" s="743"/>
      <c r="TJB137" s="743"/>
      <c r="TJC137" s="743"/>
      <c r="TJD137" s="743"/>
      <c r="TJE137" s="743"/>
      <c r="TJF137" s="743"/>
      <c r="TJG137" s="743"/>
      <c r="TJH137" s="743"/>
      <c r="TJI137" s="743"/>
      <c r="TJJ137" s="743"/>
      <c r="TJK137" s="743"/>
      <c r="TJL137" s="743"/>
      <c r="TJM137" s="743"/>
      <c r="TJN137" s="743"/>
      <c r="TJO137" s="743"/>
      <c r="TJP137" s="743"/>
      <c r="TJQ137" s="743"/>
      <c r="TJR137" s="743"/>
      <c r="TJS137" s="743"/>
      <c r="TJT137" s="743"/>
      <c r="TJU137" s="743"/>
      <c r="TJV137" s="743"/>
      <c r="TJW137" s="743"/>
      <c r="TJX137" s="743"/>
      <c r="TJY137" s="743"/>
      <c r="TJZ137" s="743"/>
      <c r="TKA137" s="743"/>
      <c r="TKB137" s="743"/>
      <c r="TKC137" s="743"/>
      <c r="TKD137" s="743"/>
      <c r="TKE137" s="743"/>
      <c r="TKF137" s="743"/>
      <c r="TKG137" s="743"/>
      <c r="TKH137" s="743"/>
      <c r="TKI137" s="743"/>
      <c r="TKJ137" s="743"/>
      <c r="TKK137" s="743"/>
      <c r="TKL137" s="743"/>
      <c r="TKM137" s="743"/>
      <c r="TKN137" s="743"/>
      <c r="TKO137" s="743"/>
      <c r="TKP137" s="743"/>
      <c r="TKQ137" s="743"/>
      <c r="TKR137" s="743"/>
      <c r="TKS137" s="743"/>
      <c r="TKT137" s="743"/>
      <c r="TKU137" s="743"/>
      <c r="TKV137" s="743"/>
      <c r="TKW137" s="743"/>
      <c r="TKX137" s="743"/>
      <c r="TKY137" s="743"/>
      <c r="TKZ137" s="743"/>
      <c r="TLA137" s="743"/>
      <c r="TLB137" s="743"/>
      <c r="TLC137" s="743"/>
      <c r="TLD137" s="743"/>
      <c r="TLE137" s="743"/>
      <c r="TLF137" s="743"/>
      <c r="TLG137" s="743"/>
      <c r="TLH137" s="743"/>
      <c r="TLI137" s="743"/>
      <c r="TLJ137" s="743"/>
      <c r="TLK137" s="743"/>
      <c r="TLL137" s="743"/>
      <c r="TLM137" s="743"/>
      <c r="TLN137" s="743"/>
      <c r="TLO137" s="743"/>
      <c r="TLP137" s="743"/>
      <c r="TLQ137" s="743"/>
      <c r="TLR137" s="743"/>
      <c r="TLS137" s="743"/>
      <c r="TLT137" s="743"/>
      <c r="TLU137" s="743"/>
      <c r="TLV137" s="743"/>
      <c r="TLW137" s="743"/>
      <c r="TLX137" s="743"/>
      <c r="TLY137" s="743"/>
      <c r="TLZ137" s="743"/>
      <c r="TMA137" s="743"/>
      <c r="TMB137" s="743"/>
      <c r="TMC137" s="743"/>
      <c r="TMD137" s="743"/>
      <c r="TME137" s="743"/>
      <c r="TMF137" s="743"/>
      <c r="TMG137" s="743"/>
      <c r="TMH137" s="743"/>
      <c r="TMI137" s="743"/>
      <c r="TMJ137" s="743"/>
      <c r="TMK137" s="743"/>
      <c r="TML137" s="743"/>
      <c r="TMM137" s="743"/>
      <c r="TMN137" s="743"/>
      <c r="TMO137" s="743"/>
      <c r="TMP137" s="743"/>
      <c r="TMQ137" s="743"/>
      <c r="TMR137" s="743"/>
      <c r="TMS137" s="743"/>
      <c r="TMT137" s="743"/>
      <c r="TMU137" s="743"/>
      <c r="TMV137" s="743"/>
      <c r="TMW137" s="743"/>
      <c r="TMX137" s="743"/>
      <c r="TMY137" s="743"/>
      <c r="TMZ137" s="743"/>
      <c r="TNA137" s="743"/>
      <c r="TNB137" s="743"/>
      <c r="TNC137" s="743"/>
      <c r="TND137" s="743"/>
      <c r="TNE137" s="743"/>
      <c r="TNF137" s="743"/>
      <c r="TNG137" s="743"/>
      <c r="TNH137" s="743"/>
      <c r="TNI137" s="743"/>
      <c r="TNJ137" s="743"/>
      <c r="TNK137" s="743"/>
      <c r="TNL137" s="743"/>
      <c r="TNM137" s="743"/>
      <c r="TNN137" s="743"/>
      <c r="TNO137" s="743"/>
      <c r="TNP137" s="743"/>
      <c r="TNQ137" s="743"/>
      <c r="TNR137" s="743"/>
      <c r="TNS137" s="743"/>
      <c r="TNT137" s="743"/>
      <c r="TNU137" s="743"/>
      <c r="TNV137" s="743"/>
      <c r="TNW137" s="743"/>
      <c r="TNX137" s="743"/>
      <c r="TNY137" s="743"/>
      <c r="TNZ137" s="743"/>
      <c r="TOA137" s="743"/>
      <c r="TOB137" s="743"/>
      <c r="TOC137" s="743"/>
      <c r="TOD137" s="743"/>
      <c r="TOE137" s="743"/>
      <c r="TOF137" s="743"/>
      <c r="TOG137" s="743"/>
      <c r="TOH137" s="743"/>
      <c r="TOI137" s="743"/>
      <c r="TOJ137" s="743"/>
      <c r="TOK137" s="743"/>
      <c r="TOL137" s="743"/>
      <c r="TOM137" s="743"/>
      <c r="TON137" s="743"/>
      <c r="TOO137" s="743"/>
      <c r="TOP137" s="743"/>
      <c r="TOQ137" s="743"/>
      <c r="TOR137" s="743"/>
      <c r="TOS137" s="743"/>
      <c r="TOT137" s="743"/>
      <c r="TOU137" s="743"/>
      <c r="TOV137" s="743"/>
      <c r="TOW137" s="743"/>
      <c r="TOX137" s="743"/>
      <c r="TOY137" s="743"/>
      <c r="TOZ137" s="743"/>
      <c r="TPA137" s="743"/>
      <c r="TPB137" s="743"/>
      <c r="TPC137" s="743"/>
      <c r="TPD137" s="743"/>
      <c r="TPE137" s="743"/>
      <c r="TPF137" s="743"/>
      <c r="TPG137" s="743"/>
      <c r="TPH137" s="743"/>
      <c r="TPI137" s="743"/>
      <c r="TPJ137" s="743"/>
      <c r="TPK137" s="743"/>
      <c r="TPL137" s="743"/>
      <c r="TPM137" s="743"/>
      <c r="TPN137" s="743"/>
      <c r="TPO137" s="743"/>
      <c r="TPP137" s="743"/>
      <c r="TPQ137" s="743"/>
      <c r="TPR137" s="743"/>
      <c r="TPS137" s="743"/>
      <c r="TPT137" s="743"/>
      <c r="TPU137" s="743"/>
      <c r="TPV137" s="743"/>
      <c r="TPW137" s="743"/>
      <c r="TPX137" s="743"/>
      <c r="TPY137" s="743"/>
      <c r="TPZ137" s="743"/>
      <c r="TQA137" s="743"/>
      <c r="TQB137" s="743"/>
      <c r="TQC137" s="743"/>
      <c r="TQD137" s="743"/>
      <c r="TQE137" s="743"/>
      <c r="TQF137" s="743"/>
      <c r="TQG137" s="743"/>
      <c r="TQH137" s="743"/>
      <c r="TQI137" s="743"/>
      <c r="TQJ137" s="743"/>
      <c r="TQK137" s="743"/>
      <c r="TQL137" s="743"/>
      <c r="TQM137" s="743"/>
      <c r="TQN137" s="743"/>
      <c r="TQO137" s="743"/>
      <c r="TQP137" s="743"/>
      <c r="TQQ137" s="743"/>
      <c r="TQR137" s="743"/>
      <c r="TQS137" s="743"/>
      <c r="TQT137" s="743"/>
      <c r="TQU137" s="743"/>
      <c r="TQV137" s="743"/>
      <c r="TQW137" s="743"/>
      <c r="TQX137" s="743"/>
      <c r="TQY137" s="743"/>
      <c r="TQZ137" s="743"/>
      <c r="TRA137" s="743"/>
      <c r="TRB137" s="743"/>
      <c r="TRC137" s="743"/>
      <c r="TRD137" s="743"/>
      <c r="TRE137" s="743"/>
      <c r="TRF137" s="743"/>
      <c r="TRG137" s="743"/>
      <c r="TRH137" s="743"/>
      <c r="TRI137" s="743"/>
      <c r="TRJ137" s="743"/>
      <c r="TRK137" s="743"/>
      <c r="TRL137" s="743"/>
      <c r="TRM137" s="743"/>
      <c r="TRN137" s="743"/>
      <c r="TRO137" s="743"/>
      <c r="TRP137" s="743"/>
      <c r="TRQ137" s="743"/>
      <c r="TRR137" s="743"/>
      <c r="TRS137" s="743"/>
      <c r="TRT137" s="743"/>
      <c r="TRU137" s="743"/>
      <c r="TRV137" s="743"/>
      <c r="TRW137" s="743"/>
      <c r="TRX137" s="743"/>
      <c r="TRY137" s="743"/>
      <c r="TRZ137" s="743"/>
      <c r="TSA137" s="743"/>
      <c r="TSB137" s="743"/>
      <c r="TSC137" s="743"/>
      <c r="TSD137" s="743"/>
      <c r="TSE137" s="743"/>
      <c r="TSF137" s="743"/>
      <c r="TSG137" s="743"/>
      <c r="TSH137" s="743"/>
      <c r="TSI137" s="743"/>
      <c r="TSJ137" s="743"/>
      <c r="TSK137" s="743"/>
      <c r="TSL137" s="743"/>
      <c r="TSM137" s="743"/>
      <c r="TSN137" s="743"/>
      <c r="TSO137" s="743"/>
      <c r="TSP137" s="743"/>
      <c r="TSQ137" s="743"/>
      <c r="TSR137" s="743"/>
      <c r="TSS137" s="743"/>
      <c r="TST137" s="743"/>
      <c r="TSU137" s="743"/>
      <c r="TSV137" s="743"/>
      <c r="TSW137" s="743"/>
      <c r="TSX137" s="743"/>
      <c r="TSY137" s="743"/>
      <c r="TSZ137" s="743"/>
      <c r="TTA137" s="743"/>
      <c r="TTB137" s="743"/>
      <c r="TTC137" s="743"/>
      <c r="TTD137" s="743"/>
      <c r="TTE137" s="743"/>
      <c r="TTF137" s="743"/>
      <c r="TTG137" s="743"/>
      <c r="TTH137" s="743"/>
      <c r="TTI137" s="743"/>
      <c r="TTJ137" s="743"/>
      <c r="TTK137" s="743"/>
      <c r="TTL137" s="743"/>
      <c r="TTM137" s="743"/>
      <c r="TTN137" s="743"/>
      <c r="TTO137" s="743"/>
      <c r="TTP137" s="743"/>
      <c r="TTQ137" s="743"/>
      <c r="TTR137" s="743"/>
      <c r="TTS137" s="743"/>
      <c r="TTT137" s="743"/>
      <c r="TTU137" s="743"/>
      <c r="TTV137" s="743"/>
      <c r="TTW137" s="743"/>
      <c r="TTX137" s="743"/>
      <c r="TTY137" s="743"/>
      <c r="TTZ137" s="743"/>
      <c r="TUA137" s="743"/>
      <c r="TUB137" s="743"/>
      <c r="TUC137" s="743"/>
      <c r="TUD137" s="743"/>
      <c r="TUE137" s="743"/>
      <c r="TUF137" s="743"/>
      <c r="TUG137" s="743"/>
      <c r="TUH137" s="743"/>
      <c r="TUI137" s="743"/>
      <c r="TUJ137" s="743"/>
      <c r="TUK137" s="743"/>
      <c r="TUL137" s="743"/>
      <c r="TUM137" s="743"/>
      <c r="TUN137" s="743"/>
      <c r="TUO137" s="743"/>
      <c r="TUP137" s="743"/>
      <c r="TUQ137" s="743"/>
      <c r="TUR137" s="743"/>
      <c r="TUS137" s="743"/>
      <c r="TUT137" s="743"/>
      <c r="TUU137" s="743"/>
      <c r="TUV137" s="743"/>
      <c r="TUW137" s="743"/>
      <c r="TUX137" s="743"/>
      <c r="TUY137" s="743"/>
      <c r="TUZ137" s="743"/>
      <c r="TVA137" s="743"/>
      <c r="TVB137" s="743"/>
      <c r="TVC137" s="743"/>
      <c r="TVD137" s="743"/>
      <c r="TVE137" s="743"/>
      <c r="TVF137" s="743"/>
      <c r="TVG137" s="743"/>
      <c r="TVH137" s="743"/>
      <c r="TVI137" s="743"/>
      <c r="TVJ137" s="743"/>
      <c r="TVK137" s="743"/>
      <c r="TVL137" s="743"/>
      <c r="TVM137" s="743"/>
      <c r="TVN137" s="743"/>
      <c r="TVO137" s="743"/>
      <c r="TVP137" s="743"/>
      <c r="TVQ137" s="743"/>
      <c r="TVR137" s="743"/>
      <c r="TVS137" s="743"/>
      <c r="TVT137" s="743"/>
      <c r="TVU137" s="743"/>
      <c r="TVV137" s="743"/>
      <c r="TVW137" s="743"/>
      <c r="TVX137" s="743"/>
      <c r="TVY137" s="743"/>
      <c r="TVZ137" s="743"/>
      <c r="TWA137" s="743"/>
      <c r="TWB137" s="743"/>
      <c r="TWC137" s="743"/>
      <c r="TWD137" s="743"/>
      <c r="TWE137" s="743"/>
      <c r="TWF137" s="743"/>
      <c r="TWG137" s="743"/>
      <c r="TWH137" s="743"/>
      <c r="TWI137" s="743"/>
      <c r="TWJ137" s="743"/>
      <c r="TWK137" s="743"/>
      <c r="TWL137" s="743"/>
      <c r="TWM137" s="743"/>
      <c r="TWN137" s="743"/>
      <c r="TWO137" s="743"/>
      <c r="TWP137" s="743"/>
      <c r="TWQ137" s="743"/>
      <c r="TWR137" s="743"/>
      <c r="TWS137" s="743"/>
      <c r="TWT137" s="743"/>
      <c r="TWU137" s="743"/>
      <c r="TWV137" s="743"/>
      <c r="TWW137" s="743"/>
      <c r="TWX137" s="743"/>
      <c r="TWY137" s="743"/>
      <c r="TWZ137" s="743"/>
      <c r="TXA137" s="743"/>
      <c r="TXB137" s="743"/>
      <c r="TXC137" s="743"/>
      <c r="TXD137" s="743"/>
      <c r="TXE137" s="743"/>
      <c r="TXF137" s="743"/>
      <c r="TXG137" s="743"/>
      <c r="TXH137" s="743"/>
      <c r="TXI137" s="743"/>
      <c r="TXJ137" s="743"/>
      <c r="TXK137" s="743"/>
      <c r="TXL137" s="743"/>
      <c r="TXM137" s="743"/>
      <c r="TXN137" s="743"/>
      <c r="TXO137" s="743"/>
      <c r="TXP137" s="743"/>
      <c r="TXQ137" s="743"/>
      <c r="TXR137" s="743"/>
      <c r="TXS137" s="743"/>
      <c r="TXT137" s="743"/>
      <c r="TXU137" s="743"/>
      <c r="TXV137" s="743"/>
      <c r="TXW137" s="743"/>
      <c r="TXX137" s="743"/>
      <c r="TXY137" s="743"/>
      <c r="TXZ137" s="743"/>
      <c r="TYA137" s="743"/>
      <c r="TYB137" s="743"/>
      <c r="TYC137" s="743"/>
      <c r="TYD137" s="743"/>
      <c r="TYE137" s="743"/>
      <c r="TYF137" s="743"/>
      <c r="TYG137" s="743"/>
      <c r="TYH137" s="743"/>
      <c r="TYI137" s="743"/>
      <c r="TYJ137" s="743"/>
      <c r="TYK137" s="743"/>
      <c r="TYL137" s="743"/>
      <c r="TYM137" s="743"/>
      <c r="TYN137" s="743"/>
      <c r="TYO137" s="743"/>
      <c r="TYP137" s="743"/>
      <c r="TYQ137" s="743"/>
      <c r="TYR137" s="743"/>
      <c r="TYS137" s="743"/>
      <c r="TYT137" s="743"/>
      <c r="TYU137" s="743"/>
      <c r="TYV137" s="743"/>
      <c r="TYW137" s="743"/>
      <c r="TYX137" s="743"/>
      <c r="TYY137" s="743"/>
      <c r="TYZ137" s="743"/>
      <c r="TZA137" s="743"/>
      <c r="TZB137" s="743"/>
      <c r="TZC137" s="743"/>
      <c r="TZD137" s="743"/>
      <c r="TZE137" s="743"/>
      <c r="TZF137" s="743"/>
      <c r="TZG137" s="743"/>
      <c r="TZH137" s="743"/>
      <c r="TZI137" s="743"/>
      <c r="TZJ137" s="743"/>
      <c r="TZK137" s="743"/>
      <c r="TZL137" s="743"/>
      <c r="TZM137" s="743"/>
      <c r="TZN137" s="743"/>
      <c r="TZO137" s="743"/>
      <c r="TZP137" s="743"/>
      <c r="TZQ137" s="743"/>
      <c r="TZR137" s="743"/>
      <c r="TZS137" s="743"/>
      <c r="TZT137" s="743"/>
      <c r="TZU137" s="743"/>
      <c r="TZV137" s="743"/>
      <c r="TZW137" s="743"/>
      <c r="TZX137" s="743"/>
      <c r="TZY137" s="743"/>
      <c r="TZZ137" s="743"/>
      <c r="UAA137" s="743"/>
      <c r="UAB137" s="743"/>
      <c r="UAC137" s="743"/>
      <c r="UAD137" s="743"/>
      <c r="UAE137" s="743"/>
      <c r="UAF137" s="743"/>
      <c r="UAG137" s="743"/>
      <c r="UAH137" s="743"/>
      <c r="UAI137" s="743"/>
      <c r="UAJ137" s="743"/>
      <c r="UAK137" s="743"/>
      <c r="UAL137" s="743"/>
      <c r="UAM137" s="743"/>
      <c r="UAN137" s="743"/>
      <c r="UAO137" s="743"/>
      <c r="UAP137" s="743"/>
      <c r="UAQ137" s="743"/>
      <c r="UAR137" s="743"/>
      <c r="UAS137" s="743"/>
      <c r="UAT137" s="743"/>
      <c r="UAU137" s="743"/>
      <c r="UAV137" s="743"/>
      <c r="UAW137" s="743"/>
      <c r="UAX137" s="743"/>
      <c r="UAY137" s="743"/>
      <c r="UAZ137" s="743"/>
      <c r="UBA137" s="743"/>
      <c r="UBB137" s="743"/>
      <c r="UBC137" s="743"/>
      <c r="UBD137" s="743"/>
      <c r="UBE137" s="743"/>
      <c r="UBF137" s="743"/>
      <c r="UBG137" s="743"/>
      <c r="UBH137" s="743"/>
      <c r="UBI137" s="743"/>
      <c r="UBJ137" s="743"/>
      <c r="UBK137" s="743"/>
      <c r="UBL137" s="743"/>
      <c r="UBM137" s="743"/>
      <c r="UBN137" s="743"/>
      <c r="UBO137" s="743"/>
      <c r="UBP137" s="743"/>
      <c r="UBQ137" s="743"/>
      <c r="UBR137" s="743"/>
      <c r="UBS137" s="743"/>
      <c r="UBT137" s="743"/>
      <c r="UBU137" s="743"/>
      <c r="UBV137" s="743"/>
      <c r="UBW137" s="743"/>
      <c r="UBX137" s="743"/>
      <c r="UBY137" s="743"/>
      <c r="UBZ137" s="743"/>
      <c r="UCA137" s="743"/>
      <c r="UCB137" s="743"/>
      <c r="UCC137" s="743"/>
      <c r="UCD137" s="743"/>
      <c r="UCE137" s="743"/>
      <c r="UCF137" s="743"/>
      <c r="UCG137" s="743"/>
      <c r="UCH137" s="743"/>
      <c r="UCI137" s="743"/>
      <c r="UCJ137" s="743"/>
      <c r="UCK137" s="743"/>
      <c r="UCL137" s="743"/>
      <c r="UCM137" s="743"/>
      <c r="UCN137" s="743"/>
      <c r="UCO137" s="743"/>
      <c r="UCP137" s="743"/>
      <c r="UCQ137" s="743"/>
      <c r="UCR137" s="743"/>
      <c r="UCS137" s="743"/>
      <c r="UCT137" s="743"/>
      <c r="UCU137" s="743"/>
      <c r="UCV137" s="743"/>
      <c r="UCW137" s="743"/>
      <c r="UCX137" s="743"/>
      <c r="UCY137" s="743"/>
      <c r="UCZ137" s="743"/>
      <c r="UDA137" s="743"/>
      <c r="UDB137" s="743"/>
      <c r="UDC137" s="743"/>
      <c r="UDD137" s="743"/>
      <c r="UDE137" s="743"/>
      <c r="UDF137" s="743"/>
      <c r="UDG137" s="743"/>
      <c r="UDH137" s="743"/>
      <c r="UDI137" s="743"/>
      <c r="UDJ137" s="743"/>
      <c r="UDK137" s="743"/>
      <c r="UDL137" s="743"/>
      <c r="UDM137" s="743"/>
      <c r="UDN137" s="743"/>
      <c r="UDO137" s="743"/>
      <c r="UDP137" s="743"/>
      <c r="UDQ137" s="743"/>
      <c r="UDR137" s="743"/>
      <c r="UDS137" s="743"/>
      <c r="UDT137" s="743"/>
      <c r="UDU137" s="743"/>
      <c r="UDV137" s="743"/>
      <c r="UDW137" s="743"/>
      <c r="UDX137" s="743"/>
      <c r="UDY137" s="743"/>
      <c r="UDZ137" s="743"/>
      <c r="UEA137" s="743"/>
      <c r="UEB137" s="743"/>
      <c r="UEC137" s="743"/>
      <c r="UED137" s="743"/>
      <c r="UEE137" s="743"/>
      <c r="UEF137" s="743"/>
      <c r="UEG137" s="743"/>
      <c r="UEH137" s="743"/>
      <c r="UEI137" s="743"/>
      <c r="UEJ137" s="743"/>
      <c r="UEK137" s="743"/>
      <c r="UEL137" s="743"/>
      <c r="UEM137" s="743"/>
      <c r="UEN137" s="743"/>
      <c r="UEO137" s="743"/>
      <c r="UEP137" s="743"/>
      <c r="UEQ137" s="743"/>
      <c r="UER137" s="743"/>
      <c r="UES137" s="743"/>
      <c r="UET137" s="743"/>
      <c r="UEU137" s="743"/>
      <c r="UEV137" s="743"/>
      <c r="UEW137" s="743"/>
      <c r="UEX137" s="743"/>
      <c r="UEY137" s="743"/>
      <c r="UEZ137" s="743"/>
      <c r="UFA137" s="743"/>
      <c r="UFB137" s="743"/>
      <c r="UFC137" s="743"/>
      <c r="UFD137" s="743"/>
      <c r="UFE137" s="743"/>
      <c r="UFF137" s="743"/>
      <c r="UFG137" s="743"/>
      <c r="UFH137" s="743"/>
      <c r="UFI137" s="743"/>
      <c r="UFJ137" s="743"/>
      <c r="UFK137" s="743"/>
      <c r="UFL137" s="743"/>
      <c r="UFM137" s="743"/>
      <c r="UFN137" s="743"/>
      <c r="UFO137" s="743"/>
      <c r="UFP137" s="743"/>
      <c r="UFQ137" s="743"/>
      <c r="UFR137" s="743"/>
      <c r="UFS137" s="743"/>
      <c r="UFT137" s="743"/>
      <c r="UFU137" s="743"/>
      <c r="UFV137" s="743"/>
      <c r="UFW137" s="743"/>
      <c r="UFX137" s="743"/>
      <c r="UFY137" s="743"/>
      <c r="UFZ137" s="743"/>
      <c r="UGA137" s="743"/>
      <c r="UGB137" s="743"/>
      <c r="UGC137" s="743"/>
      <c r="UGD137" s="743"/>
      <c r="UGE137" s="743"/>
      <c r="UGF137" s="743"/>
      <c r="UGG137" s="743"/>
      <c r="UGH137" s="743"/>
      <c r="UGI137" s="743"/>
      <c r="UGJ137" s="743"/>
      <c r="UGK137" s="743"/>
      <c r="UGL137" s="743"/>
      <c r="UGM137" s="743"/>
      <c r="UGN137" s="743"/>
      <c r="UGO137" s="743"/>
      <c r="UGP137" s="743"/>
      <c r="UGQ137" s="743"/>
      <c r="UGR137" s="743"/>
      <c r="UGS137" s="743"/>
      <c r="UGT137" s="743"/>
      <c r="UGU137" s="743"/>
      <c r="UGV137" s="743"/>
      <c r="UGW137" s="743"/>
      <c r="UGX137" s="743"/>
      <c r="UGY137" s="743"/>
      <c r="UGZ137" s="743"/>
      <c r="UHA137" s="743"/>
      <c r="UHB137" s="743"/>
      <c r="UHC137" s="743"/>
      <c r="UHD137" s="743"/>
      <c r="UHE137" s="743"/>
      <c r="UHF137" s="743"/>
      <c r="UHG137" s="743"/>
      <c r="UHH137" s="743"/>
      <c r="UHI137" s="743"/>
      <c r="UHJ137" s="743"/>
      <c r="UHK137" s="743"/>
      <c r="UHL137" s="743"/>
      <c r="UHM137" s="743"/>
      <c r="UHN137" s="743"/>
      <c r="UHO137" s="743"/>
      <c r="UHP137" s="743"/>
      <c r="UHQ137" s="743"/>
      <c r="UHR137" s="743"/>
      <c r="UHS137" s="743"/>
      <c r="UHT137" s="743"/>
      <c r="UHU137" s="743"/>
      <c r="UHV137" s="743"/>
      <c r="UHW137" s="743"/>
      <c r="UHX137" s="743"/>
      <c r="UHY137" s="743"/>
      <c r="UHZ137" s="743"/>
      <c r="UIA137" s="743"/>
      <c r="UIB137" s="743"/>
      <c r="UIC137" s="743"/>
      <c r="UID137" s="743"/>
      <c r="UIE137" s="743"/>
      <c r="UIF137" s="743"/>
      <c r="UIG137" s="743"/>
      <c r="UIH137" s="743"/>
      <c r="UII137" s="743"/>
      <c r="UIJ137" s="743"/>
      <c r="UIK137" s="743"/>
      <c r="UIL137" s="743"/>
      <c r="UIM137" s="743"/>
      <c r="UIN137" s="743"/>
      <c r="UIO137" s="743"/>
      <c r="UIP137" s="743"/>
      <c r="UIQ137" s="743"/>
      <c r="UIR137" s="743"/>
      <c r="UIS137" s="743"/>
      <c r="UIT137" s="743"/>
      <c r="UIU137" s="743"/>
      <c r="UIV137" s="743"/>
      <c r="UIW137" s="743"/>
      <c r="UIX137" s="743"/>
      <c r="UIY137" s="743"/>
      <c r="UIZ137" s="743"/>
      <c r="UJA137" s="743"/>
      <c r="UJB137" s="743"/>
      <c r="UJC137" s="743"/>
      <c r="UJD137" s="743"/>
      <c r="UJE137" s="743"/>
      <c r="UJF137" s="743"/>
      <c r="UJG137" s="743"/>
      <c r="UJH137" s="743"/>
      <c r="UJI137" s="743"/>
      <c r="UJJ137" s="743"/>
      <c r="UJK137" s="743"/>
      <c r="UJL137" s="743"/>
      <c r="UJM137" s="743"/>
      <c r="UJN137" s="743"/>
      <c r="UJO137" s="743"/>
      <c r="UJP137" s="743"/>
      <c r="UJQ137" s="743"/>
      <c r="UJR137" s="743"/>
      <c r="UJS137" s="743"/>
      <c r="UJT137" s="743"/>
      <c r="UJU137" s="743"/>
      <c r="UJV137" s="743"/>
      <c r="UJW137" s="743"/>
      <c r="UJX137" s="743"/>
      <c r="UJY137" s="743"/>
      <c r="UJZ137" s="743"/>
      <c r="UKA137" s="743"/>
      <c r="UKB137" s="743"/>
      <c r="UKC137" s="743"/>
      <c r="UKD137" s="743"/>
      <c r="UKE137" s="743"/>
      <c r="UKF137" s="743"/>
      <c r="UKG137" s="743"/>
      <c r="UKH137" s="743"/>
      <c r="UKI137" s="743"/>
      <c r="UKJ137" s="743"/>
      <c r="UKK137" s="743"/>
      <c r="UKL137" s="743"/>
      <c r="UKM137" s="743"/>
      <c r="UKN137" s="743"/>
      <c r="UKO137" s="743"/>
      <c r="UKP137" s="743"/>
      <c r="UKQ137" s="743"/>
      <c r="UKR137" s="743"/>
      <c r="UKS137" s="743"/>
      <c r="UKT137" s="743"/>
      <c r="UKU137" s="743"/>
      <c r="UKV137" s="743"/>
      <c r="UKW137" s="743"/>
      <c r="UKX137" s="743"/>
      <c r="UKY137" s="743"/>
      <c r="UKZ137" s="743"/>
      <c r="ULA137" s="743"/>
      <c r="ULB137" s="743"/>
      <c r="ULC137" s="743"/>
      <c r="ULD137" s="743"/>
      <c r="ULE137" s="743"/>
      <c r="ULF137" s="743"/>
      <c r="ULG137" s="743"/>
      <c r="ULH137" s="743"/>
      <c r="ULI137" s="743"/>
      <c r="ULJ137" s="743"/>
      <c r="ULK137" s="743"/>
      <c r="ULL137" s="743"/>
      <c r="ULM137" s="743"/>
      <c r="ULN137" s="743"/>
      <c r="ULO137" s="743"/>
      <c r="ULP137" s="743"/>
      <c r="ULQ137" s="743"/>
      <c r="ULR137" s="743"/>
      <c r="ULS137" s="743"/>
      <c r="ULT137" s="743"/>
      <c r="ULU137" s="743"/>
      <c r="ULV137" s="743"/>
      <c r="ULW137" s="743"/>
      <c r="ULX137" s="743"/>
      <c r="ULY137" s="743"/>
      <c r="ULZ137" s="743"/>
      <c r="UMA137" s="743"/>
      <c r="UMB137" s="743"/>
      <c r="UMC137" s="743"/>
      <c r="UMD137" s="743"/>
      <c r="UME137" s="743"/>
      <c r="UMF137" s="743"/>
      <c r="UMG137" s="743"/>
      <c r="UMH137" s="743"/>
      <c r="UMI137" s="743"/>
      <c r="UMJ137" s="743"/>
      <c r="UMK137" s="743"/>
      <c r="UML137" s="743"/>
      <c r="UMM137" s="743"/>
      <c r="UMN137" s="743"/>
      <c r="UMO137" s="743"/>
      <c r="UMP137" s="743"/>
      <c r="UMQ137" s="743"/>
      <c r="UMR137" s="743"/>
      <c r="UMS137" s="743"/>
      <c r="UMT137" s="743"/>
      <c r="UMU137" s="743"/>
      <c r="UMV137" s="743"/>
      <c r="UMW137" s="743"/>
      <c r="UMX137" s="743"/>
      <c r="UMY137" s="743"/>
      <c r="UMZ137" s="743"/>
      <c r="UNA137" s="743"/>
      <c r="UNB137" s="743"/>
      <c r="UNC137" s="743"/>
      <c r="UND137" s="743"/>
      <c r="UNE137" s="743"/>
      <c r="UNF137" s="743"/>
      <c r="UNG137" s="743"/>
      <c r="UNH137" s="743"/>
      <c r="UNI137" s="743"/>
      <c r="UNJ137" s="743"/>
      <c r="UNK137" s="743"/>
      <c r="UNL137" s="743"/>
      <c r="UNM137" s="743"/>
      <c r="UNN137" s="743"/>
      <c r="UNO137" s="743"/>
      <c r="UNP137" s="743"/>
      <c r="UNQ137" s="743"/>
      <c r="UNR137" s="743"/>
      <c r="UNS137" s="743"/>
      <c r="UNT137" s="743"/>
      <c r="UNU137" s="743"/>
      <c r="UNV137" s="743"/>
      <c r="UNW137" s="743"/>
      <c r="UNX137" s="743"/>
      <c r="UNY137" s="743"/>
      <c r="UNZ137" s="743"/>
      <c r="UOA137" s="743"/>
      <c r="UOB137" s="743"/>
      <c r="UOC137" s="743"/>
      <c r="UOD137" s="743"/>
      <c r="UOE137" s="743"/>
      <c r="UOF137" s="743"/>
      <c r="UOG137" s="743"/>
      <c r="UOH137" s="743"/>
      <c r="UOI137" s="743"/>
      <c r="UOJ137" s="743"/>
      <c r="UOK137" s="743"/>
      <c r="UOL137" s="743"/>
      <c r="UOM137" s="743"/>
      <c r="UON137" s="743"/>
      <c r="UOO137" s="743"/>
      <c r="UOP137" s="743"/>
      <c r="UOQ137" s="743"/>
      <c r="UOR137" s="743"/>
      <c r="UOS137" s="743"/>
      <c r="UOT137" s="743"/>
      <c r="UOU137" s="743"/>
      <c r="UOV137" s="743"/>
      <c r="UOW137" s="743"/>
      <c r="UOX137" s="743"/>
      <c r="UOY137" s="743"/>
      <c r="UOZ137" s="743"/>
      <c r="UPA137" s="743"/>
      <c r="UPB137" s="743"/>
      <c r="UPC137" s="743"/>
      <c r="UPD137" s="743"/>
      <c r="UPE137" s="743"/>
      <c r="UPF137" s="743"/>
      <c r="UPG137" s="743"/>
      <c r="UPH137" s="743"/>
      <c r="UPI137" s="743"/>
      <c r="UPJ137" s="743"/>
      <c r="UPK137" s="743"/>
      <c r="UPL137" s="743"/>
      <c r="UPM137" s="743"/>
      <c r="UPN137" s="743"/>
      <c r="UPO137" s="743"/>
      <c r="UPP137" s="743"/>
      <c r="UPQ137" s="743"/>
      <c r="UPR137" s="743"/>
      <c r="UPS137" s="743"/>
      <c r="UPT137" s="743"/>
      <c r="UPU137" s="743"/>
      <c r="UPV137" s="743"/>
      <c r="UPW137" s="743"/>
      <c r="UPX137" s="743"/>
      <c r="UPY137" s="743"/>
      <c r="UPZ137" s="743"/>
      <c r="UQA137" s="743"/>
      <c r="UQB137" s="743"/>
      <c r="UQC137" s="743"/>
      <c r="UQD137" s="743"/>
      <c r="UQE137" s="743"/>
      <c r="UQF137" s="743"/>
      <c r="UQG137" s="743"/>
      <c r="UQH137" s="743"/>
      <c r="UQI137" s="743"/>
      <c r="UQJ137" s="743"/>
      <c r="UQK137" s="743"/>
      <c r="UQL137" s="743"/>
      <c r="UQM137" s="743"/>
      <c r="UQN137" s="743"/>
      <c r="UQO137" s="743"/>
      <c r="UQP137" s="743"/>
      <c r="UQQ137" s="743"/>
      <c r="UQR137" s="743"/>
      <c r="UQS137" s="743"/>
      <c r="UQT137" s="743"/>
      <c r="UQU137" s="743"/>
      <c r="UQV137" s="743"/>
      <c r="UQW137" s="743"/>
      <c r="UQX137" s="743"/>
      <c r="UQY137" s="743"/>
      <c r="UQZ137" s="743"/>
      <c r="URA137" s="743"/>
      <c r="URB137" s="743"/>
      <c r="URC137" s="743"/>
      <c r="URD137" s="743"/>
      <c r="URE137" s="743"/>
      <c r="URF137" s="743"/>
      <c r="URG137" s="743"/>
      <c r="URH137" s="743"/>
      <c r="URI137" s="743"/>
      <c r="URJ137" s="743"/>
      <c r="URK137" s="743"/>
      <c r="URL137" s="743"/>
      <c r="URM137" s="743"/>
      <c r="URN137" s="743"/>
      <c r="URO137" s="743"/>
      <c r="URP137" s="743"/>
      <c r="URQ137" s="743"/>
      <c r="URR137" s="743"/>
      <c r="URS137" s="743"/>
      <c r="URT137" s="743"/>
      <c r="URU137" s="743"/>
      <c r="URV137" s="743"/>
      <c r="URW137" s="743"/>
      <c r="URX137" s="743"/>
      <c r="URY137" s="743"/>
      <c r="URZ137" s="743"/>
      <c r="USA137" s="743"/>
      <c r="USB137" s="743"/>
      <c r="USC137" s="743"/>
      <c r="USD137" s="743"/>
      <c r="USE137" s="743"/>
      <c r="USF137" s="743"/>
      <c r="USG137" s="743"/>
      <c r="USH137" s="743"/>
      <c r="USI137" s="743"/>
      <c r="USJ137" s="743"/>
      <c r="USK137" s="743"/>
      <c r="USL137" s="743"/>
      <c r="USM137" s="743"/>
      <c r="USN137" s="743"/>
      <c r="USO137" s="743"/>
      <c r="USP137" s="743"/>
      <c r="USQ137" s="743"/>
      <c r="USR137" s="743"/>
      <c r="USS137" s="743"/>
      <c r="UST137" s="743"/>
      <c r="USU137" s="743"/>
      <c r="USV137" s="743"/>
      <c r="USW137" s="743"/>
      <c r="USX137" s="743"/>
      <c r="USY137" s="743"/>
      <c r="USZ137" s="743"/>
      <c r="UTA137" s="743"/>
      <c r="UTB137" s="743"/>
      <c r="UTC137" s="743"/>
      <c r="UTD137" s="743"/>
      <c r="UTE137" s="743"/>
      <c r="UTF137" s="743"/>
      <c r="UTG137" s="743"/>
      <c r="UTH137" s="743"/>
      <c r="UTI137" s="743"/>
      <c r="UTJ137" s="743"/>
      <c r="UTK137" s="743"/>
      <c r="UTL137" s="743"/>
      <c r="UTM137" s="743"/>
      <c r="UTN137" s="743"/>
      <c r="UTO137" s="743"/>
      <c r="UTP137" s="743"/>
      <c r="UTQ137" s="743"/>
      <c r="UTR137" s="743"/>
      <c r="UTS137" s="743"/>
      <c r="UTT137" s="743"/>
      <c r="UTU137" s="743"/>
      <c r="UTV137" s="743"/>
      <c r="UTW137" s="743"/>
      <c r="UTX137" s="743"/>
      <c r="UTY137" s="743"/>
      <c r="UTZ137" s="743"/>
      <c r="UUA137" s="743"/>
      <c r="UUB137" s="743"/>
      <c r="UUC137" s="743"/>
      <c r="UUD137" s="743"/>
      <c r="UUE137" s="743"/>
      <c r="UUF137" s="743"/>
      <c r="UUG137" s="743"/>
      <c r="UUH137" s="743"/>
      <c r="UUI137" s="743"/>
      <c r="UUJ137" s="743"/>
      <c r="UUK137" s="743"/>
      <c r="UUL137" s="743"/>
      <c r="UUM137" s="743"/>
      <c r="UUN137" s="743"/>
      <c r="UUO137" s="743"/>
      <c r="UUP137" s="743"/>
      <c r="UUQ137" s="743"/>
      <c r="UUR137" s="743"/>
      <c r="UUS137" s="743"/>
      <c r="UUT137" s="743"/>
      <c r="UUU137" s="743"/>
      <c r="UUV137" s="743"/>
      <c r="UUW137" s="743"/>
      <c r="UUX137" s="743"/>
      <c r="UUY137" s="743"/>
      <c r="UUZ137" s="743"/>
      <c r="UVA137" s="743"/>
      <c r="UVB137" s="743"/>
      <c r="UVC137" s="743"/>
      <c r="UVD137" s="743"/>
      <c r="UVE137" s="743"/>
      <c r="UVF137" s="743"/>
      <c r="UVG137" s="743"/>
      <c r="UVH137" s="743"/>
      <c r="UVI137" s="743"/>
      <c r="UVJ137" s="743"/>
      <c r="UVK137" s="743"/>
      <c r="UVL137" s="743"/>
      <c r="UVM137" s="743"/>
      <c r="UVN137" s="743"/>
      <c r="UVO137" s="743"/>
      <c r="UVP137" s="743"/>
      <c r="UVQ137" s="743"/>
      <c r="UVR137" s="743"/>
      <c r="UVS137" s="743"/>
      <c r="UVT137" s="743"/>
      <c r="UVU137" s="743"/>
      <c r="UVV137" s="743"/>
      <c r="UVW137" s="743"/>
      <c r="UVX137" s="743"/>
      <c r="UVY137" s="743"/>
      <c r="UVZ137" s="743"/>
      <c r="UWA137" s="743"/>
      <c r="UWB137" s="743"/>
      <c r="UWC137" s="743"/>
      <c r="UWD137" s="743"/>
      <c r="UWE137" s="743"/>
      <c r="UWF137" s="743"/>
      <c r="UWG137" s="743"/>
      <c r="UWH137" s="743"/>
      <c r="UWI137" s="743"/>
      <c r="UWJ137" s="743"/>
      <c r="UWK137" s="743"/>
      <c r="UWL137" s="743"/>
      <c r="UWM137" s="743"/>
      <c r="UWN137" s="743"/>
      <c r="UWO137" s="743"/>
      <c r="UWP137" s="743"/>
      <c r="UWQ137" s="743"/>
      <c r="UWR137" s="743"/>
      <c r="UWS137" s="743"/>
      <c r="UWT137" s="743"/>
      <c r="UWU137" s="743"/>
      <c r="UWV137" s="743"/>
      <c r="UWW137" s="743"/>
      <c r="UWX137" s="743"/>
      <c r="UWY137" s="743"/>
      <c r="UWZ137" s="743"/>
      <c r="UXA137" s="743"/>
      <c r="UXB137" s="743"/>
      <c r="UXC137" s="743"/>
      <c r="UXD137" s="743"/>
      <c r="UXE137" s="743"/>
      <c r="UXF137" s="743"/>
      <c r="UXG137" s="743"/>
      <c r="UXH137" s="743"/>
      <c r="UXI137" s="743"/>
      <c r="UXJ137" s="743"/>
      <c r="UXK137" s="743"/>
      <c r="UXL137" s="743"/>
      <c r="UXM137" s="743"/>
      <c r="UXN137" s="743"/>
      <c r="UXO137" s="743"/>
      <c r="UXP137" s="743"/>
      <c r="UXQ137" s="743"/>
      <c r="UXR137" s="743"/>
      <c r="UXS137" s="743"/>
      <c r="UXT137" s="743"/>
      <c r="UXU137" s="743"/>
      <c r="UXV137" s="743"/>
      <c r="UXW137" s="743"/>
      <c r="UXX137" s="743"/>
      <c r="UXY137" s="743"/>
      <c r="UXZ137" s="743"/>
      <c r="UYA137" s="743"/>
      <c r="UYB137" s="743"/>
      <c r="UYC137" s="743"/>
      <c r="UYD137" s="743"/>
      <c r="UYE137" s="743"/>
      <c r="UYF137" s="743"/>
      <c r="UYG137" s="743"/>
      <c r="UYH137" s="743"/>
      <c r="UYI137" s="743"/>
      <c r="UYJ137" s="743"/>
      <c r="UYK137" s="743"/>
      <c r="UYL137" s="743"/>
      <c r="UYM137" s="743"/>
      <c r="UYN137" s="743"/>
      <c r="UYO137" s="743"/>
      <c r="UYP137" s="743"/>
      <c r="UYQ137" s="743"/>
      <c r="UYR137" s="743"/>
      <c r="UYS137" s="743"/>
      <c r="UYT137" s="743"/>
      <c r="UYU137" s="743"/>
      <c r="UYV137" s="743"/>
      <c r="UYW137" s="743"/>
      <c r="UYX137" s="743"/>
      <c r="UYY137" s="743"/>
      <c r="UYZ137" s="743"/>
      <c r="UZA137" s="743"/>
      <c r="UZB137" s="743"/>
      <c r="UZC137" s="743"/>
      <c r="UZD137" s="743"/>
      <c r="UZE137" s="743"/>
      <c r="UZF137" s="743"/>
      <c r="UZG137" s="743"/>
      <c r="UZH137" s="743"/>
      <c r="UZI137" s="743"/>
      <c r="UZJ137" s="743"/>
      <c r="UZK137" s="743"/>
      <c r="UZL137" s="743"/>
      <c r="UZM137" s="743"/>
      <c r="UZN137" s="743"/>
      <c r="UZO137" s="743"/>
      <c r="UZP137" s="743"/>
      <c r="UZQ137" s="743"/>
      <c r="UZR137" s="743"/>
      <c r="UZS137" s="743"/>
      <c r="UZT137" s="743"/>
      <c r="UZU137" s="743"/>
      <c r="UZV137" s="743"/>
      <c r="UZW137" s="743"/>
      <c r="UZX137" s="743"/>
      <c r="UZY137" s="743"/>
      <c r="UZZ137" s="743"/>
      <c r="VAA137" s="743"/>
      <c r="VAB137" s="743"/>
      <c r="VAC137" s="743"/>
      <c r="VAD137" s="743"/>
      <c r="VAE137" s="743"/>
      <c r="VAF137" s="743"/>
      <c r="VAG137" s="743"/>
      <c r="VAH137" s="743"/>
      <c r="VAI137" s="743"/>
      <c r="VAJ137" s="743"/>
      <c r="VAK137" s="743"/>
      <c r="VAL137" s="743"/>
      <c r="VAM137" s="743"/>
      <c r="VAN137" s="743"/>
      <c r="VAO137" s="743"/>
      <c r="VAP137" s="743"/>
      <c r="VAQ137" s="743"/>
      <c r="VAR137" s="743"/>
      <c r="VAS137" s="743"/>
      <c r="VAT137" s="743"/>
      <c r="VAU137" s="743"/>
      <c r="VAV137" s="743"/>
      <c r="VAW137" s="743"/>
      <c r="VAX137" s="743"/>
      <c r="VAY137" s="743"/>
      <c r="VAZ137" s="743"/>
      <c r="VBA137" s="743"/>
      <c r="VBB137" s="743"/>
      <c r="VBC137" s="743"/>
      <c r="VBD137" s="743"/>
      <c r="VBE137" s="743"/>
      <c r="VBF137" s="743"/>
      <c r="VBG137" s="743"/>
      <c r="VBH137" s="743"/>
      <c r="VBI137" s="743"/>
      <c r="VBJ137" s="743"/>
      <c r="VBK137" s="743"/>
      <c r="VBL137" s="743"/>
      <c r="VBM137" s="743"/>
      <c r="VBN137" s="743"/>
      <c r="VBO137" s="743"/>
      <c r="VBP137" s="743"/>
      <c r="VBQ137" s="743"/>
      <c r="VBR137" s="743"/>
      <c r="VBS137" s="743"/>
      <c r="VBT137" s="743"/>
      <c r="VBU137" s="743"/>
      <c r="VBV137" s="743"/>
      <c r="VBW137" s="743"/>
      <c r="VBX137" s="743"/>
      <c r="VBY137" s="743"/>
      <c r="VBZ137" s="743"/>
      <c r="VCA137" s="743"/>
      <c r="VCB137" s="743"/>
      <c r="VCC137" s="743"/>
      <c r="VCD137" s="743"/>
      <c r="VCE137" s="743"/>
      <c r="VCF137" s="743"/>
      <c r="VCG137" s="743"/>
      <c r="VCH137" s="743"/>
      <c r="VCI137" s="743"/>
      <c r="VCJ137" s="743"/>
      <c r="VCK137" s="743"/>
      <c r="VCL137" s="743"/>
      <c r="VCM137" s="743"/>
      <c r="VCN137" s="743"/>
      <c r="VCO137" s="743"/>
      <c r="VCP137" s="743"/>
      <c r="VCQ137" s="743"/>
      <c r="VCR137" s="743"/>
      <c r="VCS137" s="743"/>
      <c r="VCT137" s="743"/>
      <c r="VCU137" s="743"/>
      <c r="VCV137" s="743"/>
      <c r="VCW137" s="743"/>
      <c r="VCX137" s="743"/>
      <c r="VCY137" s="743"/>
      <c r="VCZ137" s="743"/>
      <c r="VDA137" s="743"/>
      <c r="VDB137" s="743"/>
      <c r="VDC137" s="743"/>
      <c r="VDD137" s="743"/>
      <c r="VDE137" s="743"/>
      <c r="VDF137" s="743"/>
      <c r="VDG137" s="743"/>
      <c r="VDH137" s="743"/>
      <c r="VDI137" s="743"/>
      <c r="VDJ137" s="743"/>
      <c r="VDK137" s="743"/>
      <c r="VDL137" s="743"/>
      <c r="VDM137" s="743"/>
      <c r="VDN137" s="743"/>
      <c r="VDO137" s="743"/>
      <c r="VDP137" s="743"/>
      <c r="VDQ137" s="743"/>
      <c r="VDR137" s="743"/>
      <c r="VDS137" s="743"/>
      <c r="VDT137" s="743"/>
      <c r="VDU137" s="743"/>
      <c r="VDV137" s="743"/>
      <c r="VDW137" s="743"/>
      <c r="VDX137" s="743"/>
      <c r="VDY137" s="743"/>
      <c r="VDZ137" s="743"/>
      <c r="VEA137" s="743"/>
      <c r="VEB137" s="743"/>
      <c r="VEC137" s="743"/>
      <c r="VED137" s="743"/>
      <c r="VEE137" s="743"/>
      <c r="VEF137" s="743"/>
      <c r="VEG137" s="743"/>
      <c r="VEH137" s="743"/>
      <c r="VEI137" s="743"/>
      <c r="VEJ137" s="743"/>
      <c r="VEK137" s="743"/>
      <c r="VEL137" s="743"/>
      <c r="VEM137" s="743"/>
      <c r="VEN137" s="743"/>
      <c r="VEO137" s="743"/>
      <c r="VEP137" s="743"/>
      <c r="VEQ137" s="743"/>
      <c r="VER137" s="743"/>
      <c r="VES137" s="743"/>
      <c r="VET137" s="743"/>
      <c r="VEU137" s="743"/>
      <c r="VEV137" s="743"/>
      <c r="VEW137" s="743"/>
      <c r="VEX137" s="743"/>
      <c r="VEY137" s="743"/>
      <c r="VEZ137" s="743"/>
      <c r="VFA137" s="743"/>
      <c r="VFB137" s="743"/>
      <c r="VFC137" s="743"/>
      <c r="VFD137" s="743"/>
      <c r="VFE137" s="743"/>
      <c r="VFF137" s="743"/>
      <c r="VFG137" s="743"/>
      <c r="VFH137" s="743"/>
      <c r="VFI137" s="743"/>
      <c r="VFJ137" s="743"/>
      <c r="VFK137" s="743"/>
      <c r="VFL137" s="743"/>
      <c r="VFM137" s="743"/>
      <c r="VFN137" s="743"/>
      <c r="VFO137" s="743"/>
      <c r="VFP137" s="743"/>
      <c r="VFQ137" s="743"/>
      <c r="VFR137" s="743"/>
      <c r="VFS137" s="743"/>
      <c r="VFT137" s="743"/>
      <c r="VFU137" s="743"/>
      <c r="VFV137" s="743"/>
      <c r="VFW137" s="743"/>
      <c r="VFX137" s="743"/>
      <c r="VFY137" s="743"/>
      <c r="VFZ137" s="743"/>
      <c r="VGA137" s="743"/>
      <c r="VGB137" s="743"/>
      <c r="VGC137" s="743"/>
      <c r="VGD137" s="743"/>
      <c r="VGE137" s="743"/>
      <c r="VGF137" s="743"/>
      <c r="VGG137" s="743"/>
      <c r="VGH137" s="743"/>
      <c r="VGI137" s="743"/>
      <c r="VGJ137" s="743"/>
      <c r="VGK137" s="743"/>
      <c r="VGL137" s="743"/>
      <c r="VGM137" s="743"/>
      <c r="VGN137" s="743"/>
      <c r="VGO137" s="743"/>
      <c r="VGP137" s="743"/>
      <c r="VGQ137" s="743"/>
      <c r="VGR137" s="743"/>
      <c r="VGS137" s="743"/>
      <c r="VGT137" s="743"/>
      <c r="VGU137" s="743"/>
      <c r="VGV137" s="743"/>
      <c r="VGW137" s="743"/>
      <c r="VGX137" s="743"/>
      <c r="VGY137" s="743"/>
      <c r="VGZ137" s="743"/>
      <c r="VHA137" s="743"/>
      <c r="VHB137" s="743"/>
      <c r="VHC137" s="743"/>
      <c r="VHD137" s="743"/>
      <c r="VHE137" s="743"/>
      <c r="VHF137" s="743"/>
      <c r="VHG137" s="743"/>
      <c r="VHH137" s="743"/>
      <c r="VHI137" s="743"/>
      <c r="VHJ137" s="743"/>
      <c r="VHK137" s="743"/>
      <c r="VHL137" s="743"/>
      <c r="VHM137" s="743"/>
      <c r="VHN137" s="743"/>
      <c r="VHO137" s="743"/>
      <c r="VHP137" s="743"/>
      <c r="VHQ137" s="743"/>
      <c r="VHR137" s="743"/>
      <c r="VHS137" s="743"/>
      <c r="VHT137" s="743"/>
      <c r="VHU137" s="743"/>
      <c r="VHV137" s="743"/>
      <c r="VHW137" s="743"/>
      <c r="VHX137" s="743"/>
      <c r="VHY137" s="743"/>
      <c r="VHZ137" s="743"/>
      <c r="VIA137" s="743"/>
      <c r="VIB137" s="743"/>
      <c r="VIC137" s="743"/>
      <c r="VID137" s="743"/>
      <c r="VIE137" s="743"/>
      <c r="VIF137" s="743"/>
      <c r="VIG137" s="743"/>
      <c r="VIH137" s="743"/>
      <c r="VII137" s="743"/>
      <c r="VIJ137" s="743"/>
      <c r="VIK137" s="743"/>
      <c r="VIL137" s="743"/>
      <c r="VIM137" s="743"/>
      <c r="VIN137" s="743"/>
      <c r="VIO137" s="743"/>
      <c r="VIP137" s="743"/>
      <c r="VIQ137" s="743"/>
      <c r="VIR137" s="743"/>
      <c r="VIS137" s="743"/>
      <c r="VIT137" s="743"/>
      <c r="VIU137" s="743"/>
      <c r="VIV137" s="743"/>
      <c r="VIW137" s="743"/>
      <c r="VIX137" s="743"/>
      <c r="VIY137" s="743"/>
      <c r="VIZ137" s="743"/>
      <c r="VJA137" s="743"/>
      <c r="VJB137" s="743"/>
      <c r="VJC137" s="743"/>
      <c r="VJD137" s="743"/>
      <c r="VJE137" s="743"/>
      <c r="VJF137" s="743"/>
      <c r="VJG137" s="743"/>
      <c r="VJH137" s="743"/>
      <c r="VJI137" s="743"/>
      <c r="VJJ137" s="743"/>
      <c r="VJK137" s="743"/>
      <c r="VJL137" s="743"/>
      <c r="VJM137" s="743"/>
      <c r="VJN137" s="743"/>
      <c r="VJO137" s="743"/>
      <c r="VJP137" s="743"/>
      <c r="VJQ137" s="743"/>
      <c r="VJR137" s="743"/>
      <c r="VJS137" s="743"/>
      <c r="VJT137" s="743"/>
      <c r="VJU137" s="743"/>
      <c r="VJV137" s="743"/>
      <c r="VJW137" s="743"/>
      <c r="VJX137" s="743"/>
      <c r="VJY137" s="743"/>
      <c r="VJZ137" s="743"/>
      <c r="VKA137" s="743"/>
      <c r="VKB137" s="743"/>
      <c r="VKC137" s="743"/>
      <c r="VKD137" s="743"/>
      <c r="VKE137" s="743"/>
      <c r="VKF137" s="743"/>
      <c r="VKG137" s="743"/>
      <c r="VKH137" s="743"/>
      <c r="VKI137" s="743"/>
      <c r="VKJ137" s="743"/>
      <c r="VKK137" s="743"/>
      <c r="VKL137" s="743"/>
      <c r="VKM137" s="743"/>
      <c r="VKN137" s="743"/>
      <c r="VKO137" s="743"/>
      <c r="VKP137" s="743"/>
      <c r="VKQ137" s="743"/>
      <c r="VKR137" s="743"/>
      <c r="VKS137" s="743"/>
      <c r="VKT137" s="743"/>
      <c r="VKU137" s="743"/>
      <c r="VKV137" s="743"/>
      <c r="VKW137" s="743"/>
      <c r="VKX137" s="743"/>
      <c r="VKY137" s="743"/>
      <c r="VKZ137" s="743"/>
      <c r="VLA137" s="743"/>
      <c r="VLB137" s="743"/>
      <c r="VLC137" s="743"/>
      <c r="VLD137" s="743"/>
      <c r="VLE137" s="743"/>
      <c r="VLF137" s="743"/>
      <c r="VLG137" s="743"/>
      <c r="VLH137" s="743"/>
      <c r="VLI137" s="743"/>
      <c r="VLJ137" s="743"/>
      <c r="VLK137" s="743"/>
      <c r="VLL137" s="743"/>
      <c r="VLM137" s="743"/>
      <c r="VLN137" s="743"/>
      <c r="VLO137" s="743"/>
      <c r="VLP137" s="743"/>
      <c r="VLQ137" s="743"/>
      <c r="VLR137" s="743"/>
      <c r="VLS137" s="743"/>
      <c r="VLT137" s="743"/>
      <c r="VLU137" s="743"/>
      <c r="VLV137" s="743"/>
      <c r="VLW137" s="743"/>
      <c r="VLX137" s="743"/>
      <c r="VLY137" s="743"/>
      <c r="VLZ137" s="743"/>
      <c r="VMA137" s="743"/>
      <c r="VMB137" s="743"/>
      <c r="VMC137" s="743"/>
      <c r="VMD137" s="743"/>
      <c r="VME137" s="743"/>
      <c r="VMF137" s="743"/>
      <c r="VMG137" s="743"/>
      <c r="VMH137" s="743"/>
      <c r="VMI137" s="743"/>
      <c r="VMJ137" s="743"/>
      <c r="VMK137" s="743"/>
      <c r="VML137" s="743"/>
      <c r="VMM137" s="743"/>
      <c r="VMN137" s="743"/>
      <c r="VMO137" s="743"/>
      <c r="VMP137" s="743"/>
      <c r="VMQ137" s="743"/>
      <c r="VMR137" s="743"/>
      <c r="VMS137" s="743"/>
      <c r="VMT137" s="743"/>
      <c r="VMU137" s="743"/>
      <c r="VMV137" s="743"/>
      <c r="VMW137" s="743"/>
      <c r="VMX137" s="743"/>
      <c r="VMY137" s="743"/>
      <c r="VMZ137" s="743"/>
      <c r="VNA137" s="743"/>
      <c r="VNB137" s="743"/>
      <c r="VNC137" s="743"/>
      <c r="VND137" s="743"/>
      <c r="VNE137" s="743"/>
      <c r="VNF137" s="743"/>
      <c r="VNG137" s="743"/>
      <c r="VNH137" s="743"/>
      <c r="VNI137" s="743"/>
      <c r="VNJ137" s="743"/>
      <c r="VNK137" s="743"/>
      <c r="VNL137" s="743"/>
      <c r="VNM137" s="743"/>
      <c r="VNN137" s="743"/>
      <c r="VNO137" s="743"/>
      <c r="VNP137" s="743"/>
      <c r="VNQ137" s="743"/>
      <c r="VNR137" s="743"/>
      <c r="VNS137" s="743"/>
      <c r="VNT137" s="743"/>
      <c r="VNU137" s="743"/>
      <c r="VNV137" s="743"/>
      <c r="VNW137" s="743"/>
      <c r="VNX137" s="743"/>
      <c r="VNY137" s="743"/>
      <c r="VNZ137" s="743"/>
      <c r="VOA137" s="743"/>
      <c r="VOB137" s="743"/>
      <c r="VOC137" s="743"/>
      <c r="VOD137" s="743"/>
      <c r="VOE137" s="743"/>
      <c r="VOF137" s="743"/>
      <c r="VOG137" s="743"/>
      <c r="VOH137" s="743"/>
      <c r="VOI137" s="743"/>
      <c r="VOJ137" s="743"/>
      <c r="VOK137" s="743"/>
      <c r="VOL137" s="743"/>
      <c r="VOM137" s="743"/>
      <c r="VON137" s="743"/>
      <c r="VOO137" s="743"/>
      <c r="VOP137" s="743"/>
      <c r="VOQ137" s="743"/>
      <c r="VOR137" s="743"/>
      <c r="VOS137" s="743"/>
      <c r="VOT137" s="743"/>
      <c r="VOU137" s="743"/>
      <c r="VOV137" s="743"/>
      <c r="VOW137" s="743"/>
      <c r="VOX137" s="743"/>
      <c r="VOY137" s="743"/>
      <c r="VOZ137" s="743"/>
      <c r="VPA137" s="743"/>
      <c r="VPB137" s="743"/>
      <c r="VPC137" s="743"/>
      <c r="VPD137" s="743"/>
      <c r="VPE137" s="743"/>
      <c r="VPF137" s="743"/>
      <c r="VPG137" s="743"/>
      <c r="VPH137" s="743"/>
      <c r="VPI137" s="743"/>
      <c r="VPJ137" s="743"/>
      <c r="VPK137" s="743"/>
      <c r="VPL137" s="743"/>
      <c r="VPM137" s="743"/>
      <c r="VPN137" s="743"/>
      <c r="VPO137" s="743"/>
      <c r="VPP137" s="743"/>
      <c r="VPQ137" s="743"/>
      <c r="VPR137" s="743"/>
      <c r="VPS137" s="743"/>
      <c r="VPT137" s="743"/>
      <c r="VPU137" s="743"/>
      <c r="VPV137" s="743"/>
      <c r="VPW137" s="743"/>
      <c r="VPX137" s="743"/>
      <c r="VPY137" s="743"/>
      <c r="VPZ137" s="743"/>
      <c r="VQA137" s="743"/>
      <c r="VQB137" s="743"/>
      <c r="VQC137" s="743"/>
      <c r="VQD137" s="743"/>
      <c r="VQE137" s="743"/>
      <c r="VQF137" s="743"/>
      <c r="VQG137" s="743"/>
      <c r="VQH137" s="743"/>
      <c r="VQI137" s="743"/>
      <c r="VQJ137" s="743"/>
      <c r="VQK137" s="743"/>
      <c r="VQL137" s="743"/>
      <c r="VQM137" s="743"/>
      <c r="VQN137" s="743"/>
      <c r="VQO137" s="743"/>
      <c r="VQP137" s="743"/>
      <c r="VQQ137" s="743"/>
      <c r="VQR137" s="743"/>
      <c r="VQS137" s="743"/>
      <c r="VQT137" s="743"/>
      <c r="VQU137" s="743"/>
      <c r="VQV137" s="743"/>
      <c r="VQW137" s="743"/>
      <c r="VQX137" s="743"/>
      <c r="VQY137" s="743"/>
      <c r="VQZ137" s="743"/>
      <c r="VRA137" s="743"/>
      <c r="VRB137" s="743"/>
      <c r="VRC137" s="743"/>
      <c r="VRD137" s="743"/>
      <c r="VRE137" s="743"/>
      <c r="VRF137" s="743"/>
      <c r="VRG137" s="743"/>
      <c r="VRH137" s="743"/>
      <c r="VRI137" s="743"/>
      <c r="VRJ137" s="743"/>
      <c r="VRK137" s="743"/>
      <c r="VRL137" s="743"/>
      <c r="VRM137" s="743"/>
      <c r="VRN137" s="743"/>
      <c r="VRO137" s="743"/>
      <c r="VRP137" s="743"/>
      <c r="VRQ137" s="743"/>
      <c r="VRR137" s="743"/>
      <c r="VRS137" s="743"/>
      <c r="VRT137" s="743"/>
      <c r="VRU137" s="743"/>
      <c r="VRV137" s="743"/>
      <c r="VRW137" s="743"/>
      <c r="VRX137" s="743"/>
      <c r="VRY137" s="743"/>
      <c r="VRZ137" s="743"/>
      <c r="VSA137" s="743"/>
      <c r="VSB137" s="743"/>
      <c r="VSC137" s="743"/>
      <c r="VSD137" s="743"/>
      <c r="VSE137" s="743"/>
      <c r="VSF137" s="743"/>
      <c r="VSG137" s="743"/>
      <c r="VSH137" s="743"/>
      <c r="VSI137" s="743"/>
      <c r="VSJ137" s="743"/>
      <c r="VSK137" s="743"/>
      <c r="VSL137" s="743"/>
      <c r="VSM137" s="743"/>
      <c r="VSN137" s="743"/>
      <c r="VSO137" s="743"/>
      <c r="VSP137" s="743"/>
      <c r="VSQ137" s="743"/>
      <c r="VSR137" s="743"/>
      <c r="VSS137" s="743"/>
      <c r="VST137" s="743"/>
      <c r="VSU137" s="743"/>
      <c r="VSV137" s="743"/>
      <c r="VSW137" s="743"/>
      <c r="VSX137" s="743"/>
      <c r="VSY137" s="743"/>
      <c r="VSZ137" s="743"/>
      <c r="VTA137" s="743"/>
      <c r="VTB137" s="743"/>
      <c r="VTC137" s="743"/>
      <c r="VTD137" s="743"/>
      <c r="VTE137" s="743"/>
      <c r="VTF137" s="743"/>
      <c r="VTG137" s="743"/>
      <c r="VTH137" s="743"/>
      <c r="VTI137" s="743"/>
      <c r="VTJ137" s="743"/>
      <c r="VTK137" s="743"/>
      <c r="VTL137" s="743"/>
      <c r="VTM137" s="743"/>
      <c r="VTN137" s="743"/>
      <c r="VTO137" s="743"/>
      <c r="VTP137" s="743"/>
      <c r="VTQ137" s="743"/>
      <c r="VTR137" s="743"/>
      <c r="VTS137" s="743"/>
      <c r="VTT137" s="743"/>
      <c r="VTU137" s="743"/>
      <c r="VTV137" s="743"/>
      <c r="VTW137" s="743"/>
      <c r="VTX137" s="743"/>
      <c r="VTY137" s="743"/>
      <c r="VTZ137" s="743"/>
      <c r="VUA137" s="743"/>
      <c r="VUB137" s="743"/>
      <c r="VUC137" s="743"/>
      <c r="VUD137" s="743"/>
      <c r="VUE137" s="743"/>
      <c r="VUF137" s="743"/>
      <c r="VUG137" s="743"/>
      <c r="VUH137" s="743"/>
      <c r="VUI137" s="743"/>
      <c r="VUJ137" s="743"/>
      <c r="VUK137" s="743"/>
      <c r="VUL137" s="743"/>
      <c r="VUM137" s="743"/>
      <c r="VUN137" s="743"/>
      <c r="VUO137" s="743"/>
      <c r="VUP137" s="743"/>
      <c r="VUQ137" s="743"/>
      <c r="VUR137" s="743"/>
      <c r="VUS137" s="743"/>
      <c r="VUT137" s="743"/>
      <c r="VUU137" s="743"/>
      <c r="VUV137" s="743"/>
      <c r="VUW137" s="743"/>
      <c r="VUX137" s="743"/>
      <c r="VUY137" s="743"/>
      <c r="VUZ137" s="743"/>
      <c r="VVA137" s="743"/>
      <c r="VVB137" s="743"/>
      <c r="VVC137" s="743"/>
      <c r="VVD137" s="743"/>
      <c r="VVE137" s="743"/>
      <c r="VVF137" s="743"/>
      <c r="VVG137" s="743"/>
      <c r="VVH137" s="743"/>
      <c r="VVI137" s="743"/>
      <c r="VVJ137" s="743"/>
      <c r="VVK137" s="743"/>
      <c r="VVL137" s="743"/>
      <c r="VVM137" s="743"/>
      <c r="VVN137" s="743"/>
      <c r="VVO137" s="743"/>
      <c r="VVP137" s="743"/>
      <c r="VVQ137" s="743"/>
      <c r="VVR137" s="743"/>
      <c r="VVS137" s="743"/>
      <c r="VVT137" s="743"/>
      <c r="VVU137" s="743"/>
      <c r="VVV137" s="743"/>
      <c r="VVW137" s="743"/>
      <c r="VVX137" s="743"/>
      <c r="VVY137" s="743"/>
      <c r="VVZ137" s="743"/>
      <c r="VWA137" s="743"/>
      <c r="VWB137" s="743"/>
      <c r="VWC137" s="743"/>
      <c r="VWD137" s="743"/>
      <c r="VWE137" s="743"/>
      <c r="VWF137" s="743"/>
      <c r="VWG137" s="743"/>
      <c r="VWH137" s="743"/>
      <c r="VWI137" s="743"/>
      <c r="VWJ137" s="743"/>
      <c r="VWK137" s="743"/>
      <c r="VWL137" s="743"/>
      <c r="VWM137" s="743"/>
      <c r="VWN137" s="743"/>
      <c r="VWO137" s="743"/>
      <c r="VWP137" s="743"/>
      <c r="VWQ137" s="743"/>
      <c r="VWR137" s="743"/>
      <c r="VWS137" s="743"/>
      <c r="VWT137" s="743"/>
      <c r="VWU137" s="743"/>
      <c r="VWV137" s="743"/>
      <c r="VWW137" s="743"/>
      <c r="VWX137" s="743"/>
      <c r="VWY137" s="743"/>
      <c r="VWZ137" s="743"/>
      <c r="VXA137" s="743"/>
      <c r="VXB137" s="743"/>
      <c r="VXC137" s="743"/>
      <c r="VXD137" s="743"/>
      <c r="VXE137" s="743"/>
      <c r="VXF137" s="743"/>
      <c r="VXG137" s="743"/>
      <c r="VXH137" s="743"/>
      <c r="VXI137" s="743"/>
      <c r="VXJ137" s="743"/>
      <c r="VXK137" s="743"/>
      <c r="VXL137" s="743"/>
      <c r="VXM137" s="743"/>
      <c r="VXN137" s="743"/>
      <c r="VXO137" s="743"/>
      <c r="VXP137" s="743"/>
      <c r="VXQ137" s="743"/>
      <c r="VXR137" s="743"/>
      <c r="VXS137" s="743"/>
      <c r="VXT137" s="743"/>
      <c r="VXU137" s="743"/>
      <c r="VXV137" s="743"/>
      <c r="VXW137" s="743"/>
      <c r="VXX137" s="743"/>
      <c r="VXY137" s="743"/>
      <c r="VXZ137" s="743"/>
      <c r="VYA137" s="743"/>
      <c r="VYB137" s="743"/>
      <c r="VYC137" s="743"/>
      <c r="VYD137" s="743"/>
      <c r="VYE137" s="743"/>
      <c r="VYF137" s="743"/>
      <c r="VYG137" s="743"/>
      <c r="VYH137" s="743"/>
      <c r="VYI137" s="743"/>
      <c r="VYJ137" s="743"/>
      <c r="VYK137" s="743"/>
      <c r="VYL137" s="743"/>
      <c r="VYM137" s="743"/>
      <c r="VYN137" s="743"/>
      <c r="VYO137" s="743"/>
      <c r="VYP137" s="743"/>
      <c r="VYQ137" s="743"/>
      <c r="VYR137" s="743"/>
      <c r="VYS137" s="743"/>
      <c r="VYT137" s="743"/>
      <c r="VYU137" s="743"/>
      <c r="VYV137" s="743"/>
      <c r="VYW137" s="743"/>
      <c r="VYX137" s="743"/>
      <c r="VYY137" s="743"/>
      <c r="VYZ137" s="743"/>
      <c r="VZA137" s="743"/>
      <c r="VZB137" s="743"/>
      <c r="VZC137" s="743"/>
      <c r="VZD137" s="743"/>
      <c r="VZE137" s="743"/>
      <c r="VZF137" s="743"/>
      <c r="VZG137" s="743"/>
      <c r="VZH137" s="743"/>
      <c r="VZI137" s="743"/>
      <c r="VZJ137" s="743"/>
      <c r="VZK137" s="743"/>
      <c r="VZL137" s="743"/>
      <c r="VZM137" s="743"/>
      <c r="VZN137" s="743"/>
      <c r="VZO137" s="743"/>
      <c r="VZP137" s="743"/>
      <c r="VZQ137" s="743"/>
      <c r="VZR137" s="743"/>
      <c r="VZS137" s="743"/>
      <c r="VZT137" s="743"/>
      <c r="VZU137" s="743"/>
      <c r="VZV137" s="743"/>
      <c r="VZW137" s="743"/>
      <c r="VZX137" s="743"/>
      <c r="VZY137" s="743"/>
      <c r="VZZ137" s="743"/>
      <c r="WAA137" s="743"/>
      <c r="WAB137" s="743"/>
      <c r="WAC137" s="743"/>
      <c r="WAD137" s="743"/>
      <c r="WAE137" s="743"/>
      <c r="WAF137" s="743"/>
      <c r="WAG137" s="743"/>
      <c r="WAH137" s="743"/>
      <c r="WAI137" s="743"/>
      <c r="WAJ137" s="743"/>
      <c r="WAK137" s="743"/>
      <c r="WAL137" s="743"/>
      <c r="WAM137" s="743"/>
      <c r="WAN137" s="743"/>
      <c r="WAO137" s="743"/>
      <c r="WAP137" s="743"/>
      <c r="WAQ137" s="743"/>
      <c r="WAR137" s="743"/>
      <c r="WAS137" s="743"/>
      <c r="WAT137" s="743"/>
      <c r="WAU137" s="743"/>
      <c r="WAV137" s="743"/>
      <c r="WAW137" s="743"/>
      <c r="WAX137" s="743"/>
      <c r="WAY137" s="743"/>
      <c r="WAZ137" s="743"/>
      <c r="WBA137" s="743"/>
      <c r="WBB137" s="743"/>
      <c r="WBC137" s="743"/>
      <c r="WBD137" s="743"/>
      <c r="WBE137" s="743"/>
      <c r="WBF137" s="743"/>
      <c r="WBG137" s="743"/>
      <c r="WBH137" s="743"/>
      <c r="WBI137" s="743"/>
      <c r="WBJ137" s="743"/>
      <c r="WBK137" s="743"/>
      <c r="WBL137" s="743"/>
      <c r="WBM137" s="743"/>
      <c r="WBN137" s="743"/>
      <c r="WBO137" s="743"/>
      <c r="WBP137" s="743"/>
      <c r="WBQ137" s="743"/>
      <c r="WBR137" s="743"/>
      <c r="WBS137" s="743"/>
      <c r="WBT137" s="743"/>
      <c r="WBU137" s="743"/>
      <c r="WBV137" s="743"/>
      <c r="WBW137" s="743"/>
      <c r="WBX137" s="743"/>
      <c r="WBY137" s="743"/>
      <c r="WBZ137" s="743"/>
      <c r="WCA137" s="743"/>
      <c r="WCB137" s="743"/>
      <c r="WCC137" s="743"/>
      <c r="WCD137" s="743"/>
      <c r="WCE137" s="743"/>
      <c r="WCF137" s="743"/>
      <c r="WCG137" s="743"/>
      <c r="WCH137" s="743"/>
      <c r="WCI137" s="743"/>
      <c r="WCJ137" s="743"/>
      <c r="WCK137" s="743"/>
      <c r="WCL137" s="743"/>
      <c r="WCM137" s="743"/>
      <c r="WCN137" s="743"/>
      <c r="WCO137" s="743"/>
      <c r="WCP137" s="743"/>
      <c r="WCQ137" s="743"/>
      <c r="WCR137" s="743"/>
      <c r="WCS137" s="743"/>
      <c r="WCT137" s="743"/>
      <c r="WCU137" s="743"/>
      <c r="WCV137" s="743"/>
      <c r="WCW137" s="743"/>
      <c r="WCX137" s="743"/>
      <c r="WCY137" s="743"/>
      <c r="WCZ137" s="743"/>
      <c r="WDA137" s="743"/>
      <c r="WDB137" s="743"/>
      <c r="WDC137" s="743"/>
      <c r="WDD137" s="743"/>
      <c r="WDE137" s="743"/>
      <c r="WDF137" s="743"/>
      <c r="WDG137" s="743"/>
      <c r="WDH137" s="743"/>
      <c r="WDI137" s="743"/>
      <c r="WDJ137" s="743"/>
      <c r="WDK137" s="743"/>
      <c r="WDL137" s="743"/>
      <c r="WDM137" s="743"/>
      <c r="WDN137" s="743"/>
      <c r="WDO137" s="743"/>
      <c r="WDP137" s="743"/>
      <c r="WDQ137" s="743"/>
      <c r="WDR137" s="743"/>
      <c r="WDS137" s="743"/>
      <c r="WDT137" s="743"/>
      <c r="WDU137" s="743"/>
      <c r="WDV137" s="743"/>
      <c r="WDW137" s="743"/>
      <c r="WDX137" s="743"/>
      <c r="WDY137" s="743"/>
      <c r="WDZ137" s="743"/>
      <c r="WEA137" s="743"/>
      <c r="WEB137" s="743"/>
      <c r="WEC137" s="743"/>
      <c r="WED137" s="743"/>
      <c r="WEE137" s="743"/>
      <c r="WEF137" s="743"/>
      <c r="WEG137" s="743"/>
      <c r="WEH137" s="743"/>
      <c r="WEI137" s="743"/>
      <c r="WEJ137" s="743"/>
      <c r="WEK137" s="743"/>
      <c r="WEL137" s="743"/>
      <c r="WEM137" s="743"/>
      <c r="WEN137" s="743"/>
      <c r="WEO137" s="743"/>
      <c r="WEP137" s="743"/>
      <c r="WEQ137" s="743"/>
      <c r="WER137" s="743"/>
      <c r="WES137" s="743"/>
      <c r="WET137" s="743"/>
      <c r="WEU137" s="743"/>
      <c r="WEV137" s="743"/>
      <c r="WEW137" s="743"/>
      <c r="WEX137" s="743"/>
      <c r="WEY137" s="743"/>
      <c r="WEZ137" s="743"/>
      <c r="WFA137" s="743"/>
      <c r="WFB137" s="743"/>
      <c r="WFC137" s="743"/>
      <c r="WFD137" s="743"/>
      <c r="WFE137" s="743"/>
      <c r="WFF137" s="743"/>
      <c r="WFG137" s="743"/>
      <c r="WFH137" s="743"/>
      <c r="WFI137" s="743"/>
      <c r="WFJ137" s="743"/>
      <c r="WFK137" s="743"/>
      <c r="WFL137" s="743"/>
      <c r="WFM137" s="743"/>
      <c r="WFN137" s="743"/>
      <c r="WFO137" s="743"/>
      <c r="WFP137" s="743"/>
      <c r="WFQ137" s="743"/>
      <c r="WFR137" s="743"/>
      <c r="WFS137" s="743"/>
      <c r="WFT137" s="743"/>
      <c r="WFU137" s="743"/>
      <c r="WFV137" s="743"/>
      <c r="WFW137" s="743"/>
      <c r="WFX137" s="743"/>
      <c r="WFY137" s="743"/>
      <c r="WFZ137" s="743"/>
      <c r="WGA137" s="743"/>
      <c r="WGB137" s="743"/>
      <c r="WGC137" s="743"/>
      <c r="WGD137" s="743"/>
      <c r="WGE137" s="743"/>
      <c r="WGF137" s="743"/>
      <c r="WGG137" s="743"/>
      <c r="WGH137" s="743"/>
      <c r="WGI137" s="743"/>
      <c r="WGJ137" s="743"/>
      <c r="WGK137" s="743"/>
      <c r="WGL137" s="743"/>
      <c r="WGM137" s="743"/>
      <c r="WGN137" s="743"/>
      <c r="WGO137" s="743"/>
      <c r="WGP137" s="743"/>
      <c r="WGQ137" s="743"/>
      <c r="WGR137" s="743"/>
      <c r="WGS137" s="743"/>
      <c r="WGT137" s="743"/>
      <c r="WGU137" s="743"/>
      <c r="WGV137" s="743"/>
      <c r="WGW137" s="743"/>
      <c r="WGX137" s="743"/>
      <c r="WGY137" s="743"/>
      <c r="WGZ137" s="743"/>
      <c r="WHA137" s="743"/>
      <c r="WHB137" s="743"/>
      <c r="WHC137" s="743"/>
      <c r="WHD137" s="743"/>
      <c r="WHE137" s="743"/>
      <c r="WHF137" s="743"/>
      <c r="WHG137" s="743"/>
      <c r="WHH137" s="743"/>
      <c r="WHI137" s="743"/>
      <c r="WHJ137" s="743"/>
      <c r="WHK137" s="743"/>
      <c r="WHL137" s="743"/>
      <c r="WHM137" s="743"/>
      <c r="WHN137" s="743"/>
      <c r="WHO137" s="743"/>
      <c r="WHP137" s="743"/>
      <c r="WHQ137" s="743"/>
      <c r="WHR137" s="743"/>
      <c r="WHS137" s="743"/>
      <c r="WHT137" s="743"/>
      <c r="WHU137" s="743"/>
      <c r="WHV137" s="743"/>
      <c r="WHW137" s="743"/>
      <c r="WHX137" s="743"/>
      <c r="WHY137" s="743"/>
      <c r="WHZ137" s="743"/>
      <c r="WIA137" s="743"/>
      <c r="WIB137" s="743"/>
      <c r="WIC137" s="743"/>
      <c r="WID137" s="743"/>
      <c r="WIE137" s="743"/>
      <c r="WIF137" s="743"/>
      <c r="WIG137" s="743"/>
      <c r="WIH137" s="743"/>
      <c r="WII137" s="743"/>
      <c r="WIJ137" s="743"/>
      <c r="WIK137" s="743"/>
      <c r="WIL137" s="743"/>
      <c r="WIM137" s="743"/>
      <c r="WIN137" s="743"/>
      <c r="WIO137" s="743"/>
      <c r="WIP137" s="743"/>
      <c r="WIQ137" s="743"/>
      <c r="WIR137" s="743"/>
      <c r="WIS137" s="743"/>
      <c r="WIT137" s="743"/>
      <c r="WIU137" s="743"/>
      <c r="WIV137" s="743"/>
      <c r="WIW137" s="743"/>
      <c r="WIX137" s="743"/>
      <c r="WIY137" s="743"/>
      <c r="WIZ137" s="743"/>
      <c r="WJA137" s="743"/>
      <c r="WJB137" s="743"/>
      <c r="WJC137" s="743"/>
      <c r="WJD137" s="743"/>
      <c r="WJE137" s="743"/>
      <c r="WJF137" s="743"/>
      <c r="WJG137" s="743"/>
      <c r="WJH137" s="743"/>
      <c r="WJI137" s="743"/>
      <c r="WJJ137" s="743"/>
      <c r="WJK137" s="743"/>
      <c r="WJL137" s="743"/>
      <c r="WJM137" s="743"/>
      <c r="WJN137" s="743"/>
      <c r="WJO137" s="743"/>
      <c r="WJP137" s="743"/>
      <c r="WJQ137" s="743"/>
      <c r="WJR137" s="743"/>
      <c r="WJS137" s="743"/>
      <c r="WJT137" s="743"/>
      <c r="WJU137" s="743"/>
      <c r="WJV137" s="743"/>
      <c r="WJW137" s="743"/>
      <c r="WJX137" s="743"/>
      <c r="WJY137" s="743"/>
      <c r="WJZ137" s="743"/>
      <c r="WKA137" s="743"/>
      <c r="WKB137" s="743"/>
      <c r="WKC137" s="743"/>
      <c r="WKD137" s="743"/>
      <c r="WKE137" s="743"/>
      <c r="WKF137" s="743"/>
      <c r="WKG137" s="743"/>
      <c r="WKH137" s="743"/>
      <c r="WKI137" s="743"/>
      <c r="WKJ137" s="743"/>
      <c r="WKK137" s="743"/>
      <c r="WKL137" s="743"/>
      <c r="WKM137" s="743"/>
      <c r="WKN137" s="743"/>
      <c r="WKO137" s="743"/>
      <c r="WKP137" s="743"/>
      <c r="WKQ137" s="743"/>
      <c r="WKR137" s="743"/>
      <c r="WKS137" s="743"/>
      <c r="WKT137" s="743"/>
      <c r="WKU137" s="743"/>
      <c r="WKV137" s="743"/>
      <c r="WKW137" s="743"/>
      <c r="WKX137" s="743"/>
      <c r="WKY137" s="743"/>
      <c r="WKZ137" s="743"/>
      <c r="WLA137" s="743"/>
      <c r="WLB137" s="743"/>
      <c r="WLC137" s="743"/>
      <c r="WLD137" s="743"/>
      <c r="WLE137" s="743"/>
      <c r="WLF137" s="743"/>
      <c r="WLG137" s="743"/>
      <c r="WLH137" s="743"/>
      <c r="WLI137" s="743"/>
      <c r="WLJ137" s="743"/>
      <c r="WLK137" s="743"/>
      <c r="WLL137" s="743"/>
      <c r="WLM137" s="743"/>
      <c r="WLN137" s="743"/>
      <c r="WLO137" s="743"/>
      <c r="WLP137" s="743"/>
      <c r="WLQ137" s="743"/>
      <c r="WLR137" s="743"/>
      <c r="WLS137" s="743"/>
      <c r="WLT137" s="743"/>
      <c r="WLU137" s="743"/>
      <c r="WLV137" s="743"/>
      <c r="WLW137" s="743"/>
      <c r="WLX137" s="743"/>
      <c r="WLY137" s="743"/>
      <c r="WLZ137" s="743"/>
      <c r="WMA137" s="743"/>
      <c r="WMB137" s="743"/>
      <c r="WMC137" s="743"/>
      <c r="WMD137" s="743"/>
      <c r="WME137" s="743"/>
      <c r="WMF137" s="743"/>
      <c r="WMG137" s="743"/>
      <c r="WMH137" s="743"/>
      <c r="WMI137" s="743"/>
      <c r="WMJ137" s="743"/>
      <c r="WMK137" s="743"/>
      <c r="WML137" s="743"/>
      <c r="WMM137" s="743"/>
      <c r="WMN137" s="743"/>
      <c r="WMO137" s="743"/>
      <c r="WMP137" s="743"/>
      <c r="WMQ137" s="743"/>
      <c r="WMR137" s="743"/>
      <c r="WMS137" s="743"/>
      <c r="WMT137" s="743"/>
      <c r="WMU137" s="743"/>
      <c r="WMV137" s="743"/>
      <c r="WMW137" s="743"/>
      <c r="WMX137" s="743"/>
      <c r="WMY137" s="743"/>
      <c r="WMZ137" s="743"/>
      <c r="WNA137" s="743"/>
      <c r="WNB137" s="743"/>
      <c r="WNC137" s="743"/>
      <c r="WND137" s="743"/>
      <c r="WNE137" s="743"/>
      <c r="WNF137" s="743"/>
      <c r="WNG137" s="743"/>
      <c r="WNH137" s="743"/>
      <c r="WNI137" s="743"/>
      <c r="WNJ137" s="743"/>
      <c r="WNK137" s="743"/>
      <c r="WNL137" s="743"/>
      <c r="WNM137" s="743"/>
      <c r="WNN137" s="743"/>
      <c r="WNO137" s="743"/>
      <c r="WNP137" s="743"/>
      <c r="WNQ137" s="743"/>
      <c r="WNR137" s="743"/>
      <c r="WNS137" s="743"/>
      <c r="WNT137" s="743"/>
      <c r="WNU137" s="743"/>
      <c r="WNV137" s="743"/>
      <c r="WNW137" s="743"/>
      <c r="WNX137" s="743"/>
      <c r="WNY137" s="743"/>
      <c r="WNZ137" s="743"/>
      <c r="WOA137" s="743"/>
      <c r="WOB137" s="743"/>
      <c r="WOC137" s="743"/>
      <c r="WOD137" s="743"/>
      <c r="WOE137" s="743"/>
      <c r="WOF137" s="743"/>
      <c r="WOG137" s="743"/>
      <c r="WOH137" s="743"/>
      <c r="WOI137" s="743"/>
      <c r="WOJ137" s="743"/>
      <c r="WOK137" s="743"/>
      <c r="WOL137" s="743"/>
      <c r="WOM137" s="743"/>
      <c r="WON137" s="743"/>
      <c r="WOO137" s="743"/>
      <c r="WOP137" s="743"/>
      <c r="WOQ137" s="743"/>
      <c r="WOR137" s="743"/>
      <c r="WOS137" s="743"/>
      <c r="WOT137" s="743"/>
      <c r="WOU137" s="743"/>
      <c r="WOV137" s="743"/>
      <c r="WOW137" s="743"/>
      <c r="WOX137" s="743"/>
      <c r="WOY137" s="743"/>
      <c r="WOZ137" s="743"/>
      <c r="WPA137" s="743"/>
      <c r="WPB137" s="743"/>
      <c r="WPC137" s="743"/>
      <c r="WPD137" s="743"/>
      <c r="WPE137" s="743"/>
      <c r="WPF137" s="743"/>
      <c r="WPG137" s="743"/>
      <c r="WPH137" s="743"/>
      <c r="WPI137" s="743"/>
      <c r="WPJ137" s="743"/>
      <c r="WPK137" s="743"/>
      <c r="WPL137" s="743"/>
      <c r="WPM137" s="743"/>
      <c r="WPN137" s="743"/>
      <c r="WPO137" s="743"/>
      <c r="WPP137" s="743"/>
      <c r="WPQ137" s="743"/>
      <c r="WPR137" s="743"/>
      <c r="WPS137" s="743"/>
      <c r="WPT137" s="743"/>
      <c r="WPU137" s="743"/>
      <c r="WPV137" s="743"/>
      <c r="WPW137" s="743"/>
      <c r="WPX137" s="743"/>
      <c r="WPY137" s="743"/>
      <c r="WPZ137" s="743"/>
      <c r="WQA137" s="743"/>
      <c r="WQB137" s="743"/>
      <c r="WQC137" s="743"/>
      <c r="WQD137" s="743"/>
      <c r="WQE137" s="743"/>
      <c r="WQF137" s="743"/>
      <c r="WQG137" s="743"/>
      <c r="WQH137" s="743"/>
      <c r="WQI137" s="743"/>
      <c r="WQJ137" s="743"/>
      <c r="WQK137" s="743"/>
      <c r="WQL137" s="743"/>
      <c r="WQM137" s="743"/>
      <c r="WQN137" s="743"/>
      <c r="WQO137" s="743"/>
      <c r="WQP137" s="743"/>
      <c r="WQQ137" s="743"/>
      <c r="WQR137" s="743"/>
      <c r="WQS137" s="743"/>
      <c r="WQT137" s="743"/>
      <c r="WQU137" s="743"/>
      <c r="WQV137" s="743"/>
      <c r="WQW137" s="743"/>
      <c r="WQX137" s="743"/>
      <c r="WQY137" s="743"/>
      <c r="WQZ137" s="743"/>
      <c r="WRA137" s="743"/>
      <c r="WRB137" s="743"/>
      <c r="WRC137" s="743"/>
      <c r="WRD137" s="743"/>
      <c r="WRE137" s="743"/>
      <c r="WRF137" s="743"/>
      <c r="WRG137" s="743"/>
      <c r="WRH137" s="743"/>
      <c r="WRI137" s="743"/>
      <c r="WRJ137" s="743"/>
      <c r="WRK137" s="743"/>
      <c r="WRL137" s="743"/>
      <c r="WRM137" s="743"/>
      <c r="WRN137" s="743"/>
      <c r="WRO137" s="743"/>
      <c r="WRP137" s="743"/>
      <c r="WRQ137" s="743"/>
      <c r="WRR137" s="743"/>
      <c r="WRS137" s="743"/>
      <c r="WRT137" s="743"/>
      <c r="WRU137" s="743"/>
      <c r="WRV137" s="743"/>
      <c r="WRW137" s="743"/>
      <c r="WRX137" s="743"/>
      <c r="WRY137" s="743"/>
      <c r="WRZ137" s="743"/>
      <c r="WSA137" s="743"/>
      <c r="WSB137" s="743"/>
      <c r="WSC137" s="743"/>
      <c r="WSD137" s="743"/>
      <c r="WSE137" s="743"/>
      <c r="WSF137" s="743"/>
      <c r="WSG137" s="743"/>
      <c r="WSH137" s="743"/>
      <c r="WSI137" s="743"/>
      <c r="WSJ137" s="743"/>
      <c r="WSK137" s="743"/>
      <c r="WSL137" s="743"/>
      <c r="WSM137" s="743"/>
      <c r="WSN137" s="743"/>
      <c r="WSO137" s="743"/>
      <c r="WSP137" s="743"/>
      <c r="WSQ137" s="743"/>
      <c r="WSR137" s="743"/>
      <c r="WSS137" s="743"/>
      <c r="WST137" s="743"/>
      <c r="WSU137" s="743"/>
      <c r="WSV137" s="743"/>
      <c r="WSW137" s="743"/>
      <c r="WSX137" s="743"/>
      <c r="WSY137" s="743"/>
      <c r="WSZ137" s="743"/>
      <c r="WTA137" s="743"/>
      <c r="WTB137" s="743"/>
      <c r="WTC137" s="743"/>
      <c r="WTD137" s="743"/>
      <c r="WTE137" s="743"/>
      <c r="WTF137" s="743"/>
      <c r="WTG137" s="743"/>
      <c r="WTH137" s="743"/>
      <c r="WTI137" s="743"/>
      <c r="WTJ137" s="743"/>
      <c r="WTK137" s="743"/>
      <c r="WTL137" s="743"/>
      <c r="WTM137" s="743"/>
      <c r="WTN137" s="743"/>
      <c r="WTO137" s="743"/>
      <c r="WTP137" s="743"/>
      <c r="WTQ137" s="743"/>
      <c r="WTR137" s="743"/>
      <c r="WTS137" s="743"/>
      <c r="WTT137" s="743"/>
      <c r="WTU137" s="743"/>
      <c r="WTV137" s="743"/>
      <c r="WTW137" s="743"/>
      <c r="WTX137" s="743"/>
      <c r="WTY137" s="743"/>
      <c r="WTZ137" s="743"/>
      <c r="WUA137" s="743"/>
      <c r="WUB137" s="743"/>
      <c r="WUC137" s="743"/>
      <c r="WUD137" s="743"/>
      <c r="WUE137" s="743"/>
      <c r="WUF137" s="743"/>
      <c r="WUG137" s="743"/>
      <c r="WUH137" s="743"/>
      <c r="WUI137" s="743"/>
      <c r="WUJ137" s="743"/>
      <c r="WUK137" s="743"/>
      <c r="WUL137" s="743"/>
      <c r="WUM137" s="743"/>
      <c r="WUN137" s="743"/>
      <c r="WUO137" s="743"/>
      <c r="WUP137" s="743"/>
      <c r="WUQ137" s="743"/>
      <c r="WUR137" s="743"/>
      <c r="WUS137" s="743"/>
      <c r="WUT137" s="743"/>
      <c r="WUU137" s="743"/>
      <c r="WUV137" s="743"/>
      <c r="WUW137" s="743"/>
      <c r="WUX137" s="743"/>
      <c r="WUY137" s="743"/>
      <c r="WUZ137" s="743"/>
      <c r="WVA137" s="743"/>
      <c r="WVB137" s="743"/>
      <c r="WVC137" s="743"/>
      <c r="WVD137" s="743"/>
      <c r="WVE137" s="743"/>
      <c r="WVF137" s="743"/>
      <c r="WVG137" s="743"/>
      <c r="WVH137" s="743"/>
      <c r="WVI137" s="743"/>
      <c r="WVJ137" s="743"/>
      <c r="WVK137" s="743"/>
      <c r="WVL137" s="743"/>
      <c r="WVM137" s="743"/>
      <c r="WVN137" s="743"/>
      <c r="WVO137" s="743"/>
      <c r="WVP137" s="743"/>
      <c r="WVQ137" s="743"/>
      <c r="WVR137" s="743"/>
      <c r="WVS137" s="743"/>
      <c r="WVT137" s="743"/>
      <c r="WVU137" s="743"/>
      <c r="WVV137" s="743"/>
      <c r="WVW137" s="743"/>
      <c r="WVX137" s="743"/>
      <c r="WVY137" s="743"/>
      <c r="WVZ137" s="743"/>
      <c r="WWA137" s="743"/>
      <c r="WWB137" s="743"/>
      <c r="WWC137" s="743"/>
      <c r="WWD137" s="743"/>
      <c r="WWE137" s="743"/>
      <c r="WWF137" s="743"/>
      <c r="WWG137" s="743"/>
      <c r="WWH137" s="743"/>
      <c r="WWI137" s="743"/>
      <c r="WWJ137" s="743"/>
      <c r="WWK137" s="743"/>
      <c r="WWL137" s="743"/>
      <c r="WWM137" s="743"/>
      <c r="WWN137" s="743"/>
      <c r="WWO137" s="743"/>
      <c r="WWP137" s="743"/>
      <c r="WWQ137" s="743"/>
      <c r="WWR137" s="743"/>
      <c r="WWS137" s="743"/>
      <c r="WWT137" s="743"/>
      <c r="WWU137" s="743"/>
      <c r="WWV137" s="743"/>
      <c r="WWW137" s="743"/>
      <c r="WWX137" s="743"/>
      <c r="WWY137" s="743"/>
      <c r="WWZ137" s="743"/>
      <c r="WXA137" s="743"/>
      <c r="WXB137" s="743"/>
      <c r="WXC137" s="743"/>
      <c r="WXD137" s="743"/>
      <c r="WXE137" s="743"/>
      <c r="WXF137" s="743"/>
      <c r="WXG137" s="743"/>
      <c r="WXH137" s="743"/>
      <c r="WXI137" s="743"/>
      <c r="WXJ137" s="743"/>
      <c r="WXK137" s="743"/>
      <c r="WXL137" s="743"/>
      <c r="WXM137" s="743"/>
      <c r="WXN137" s="743"/>
      <c r="WXO137" s="743"/>
      <c r="WXP137" s="743"/>
      <c r="WXQ137" s="743"/>
      <c r="WXR137" s="743"/>
      <c r="WXS137" s="743"/>
      <c r="WXT137" s="743"/>
      <c r="WXU137" s="743"/>
      <c r="WXV137" s="743"/>
      <c r="WXW137" s="743"/>
      <c r="WXX137" s="743"/>
      <c r="WXY137" s="743"/>
      <c r="WXZ137" s="743"/>
      <c r="WYA137" s="743"/>
      <c r="WYB137" s="743"/>
      <c r="WYC137" s="743"/>
      <c r="WYD137" s="743"/>
      <c r="WYE137" s="743"/>
      <c r="WYF137" s="743"/>
      <c r="WYG137" s="743"/>
      <c r="WYH137" s="743"/>
      <c r="WYI137" s="743"/>
      <c r="WYJ137" s="743"/>
      <c r="WYK137" s="743"/>
      <c r="WYL137" s="743"/>
      <c r="WYM137" s="743"/>
      <c r="WYN137" s="743"/>
      <c r="WYO137" s="743"/>
      <c r="WYP137" s="743"/>
      <c r="WYQ137" s="743"/>
      <c r="WYR137" s="743"/>
      <c r="WYS137" s="743"/>
      <c r="WYT137" s="743"/>
      <c r="WYU137" s="743"/>
      <c r="WYV137" s="743"/>
      <c r="WYW137" s="743"/>
      <c r="WYX137" s="743"/>
      <c r="WYY137" s="743"/>
      <c r="WYZ137" s="743"/>
      <c r="WZA137" s="743"/>
      <c r="WZB137" s="743"/>
      <c r="WZC137" s="743"/>
      <c r="WZD137" s="743"/>
      <c r="WZE137" s="743"/>
      <c r="WZF137" s="743"/>
      <c r="WZG137" s="743"/>
      <c r="WZH137" s="743"/>
      <c r="WZI137" s="743"/>
      <c r="WZJ137" s="743"/>
      <c r="WZK137" s="743"/>
      <c r="WZL137" s="743"/>
      <c r="WZM137" s="743"/>
      <c r="WZN137" s="743"/>
      <c r="WZO137" s="743"/>
      <c r="WZP137" s="743"/>
      <c r="WZQ137" s="743"/>
      <c r="WZR137" s="743"/>
      <c r="WZS137" s="743"/>
      <c r="WZT137" s="743"/>
      <c r="WZU137" s="743"/>
      <c r="WZV137" s="743"/>
      <c r="WZW137" s="743"/>
      <c r="WZX137" s="743"/>
      <c r="WZY137" s="743"/>
      <c r="WZZ137" s="743"/>
      <c r="XAA137" s="743"/>
      <c r="XAB137" s="743"/>
      <c r="XAC137" s="743"/>
      <c r="XAD137" s="743"/>
      <c r="XAE137" s="743"/>
      <c r="XAF137" s="743"/>
      <c r="XAG137" s="743"/>
      <c r="XAH137" s="743"/>
      <c r="XAI137" s="743"/>
      <c r="XAJ137" s="743"/>
      <c r="XAK137" s="743"/>
      <c r="XAL137" s="743"/>
      <c r="XAM137" s="743"/>
      <c r="XAN137" s="743"/>
      <c r="XAO137" s="743"/>
      <c r="XAP137" s="743"/>
      <c r="XAQ137" s="743"/>
      <c r="XAR137" s="743"/>
      <c r="XAS137" s="743"/>
      <c r="XAT137" s="743"/>
      <c r="XAU137" s="743"/>
      <c r="XAV137" s="743"/>
      <c r="XAW137" s="743"/>
      <c r="XAX137" s="743"/>
      <c r="XAY137" s="743"/>
      <c r="XAZ137" s="743"/>
      <c r="XBA137" s="743"/>
      <c r="XBB137" s="743"/>
      <c r="XBC137" s="743"/>
      <c r="XBD137" s="743"/>
      <c r="XBE137" s="743"/>
      <c r="XBF137" s="743"/>
      <c r="XBG137" s="743"/>
      <c r="XBH137" s="743"/>
      <c r="XBI137" s="743"/>
      <c r="XBJ137" s="743"/>
      <c r="XBK137" s="743"/>
      <c r="XBL137" s="743"/>
      <c r="XBM137" s="743"/>
      <c r="XBN137" s="743"/>
      <c r="XBO137" s="743"/>
      <c r="XBP137" s="743"/>
      <c r="XBQ137" s="743"/>
      <c r="XBR137" s="743"/>
      <c r="XBS137" s="743"/>
      <c r="XBT137" s="743"/>
      <c r="XBU137" s="743"/>
      <c r="XBV137" s="743"/>
      <c r="XBW137" s="743"/>
      <c r="XBX137" s="743"/>
      <c r="XBY137" s="743"/>
      <c r="XBZ137" s="743"/>
      <c r="XCA137" s="743"/>
      <c r="XCB137" s="743"/>
      <c r="XCC137" s="743"/>
      <c r="XCD137" s="743"/>
      <c r="XCE137" s="743"/>
      <c r="XCF137" s="743"/>
      <c r="XCG137" s="743"/>
      <c r="XCH137" s="743"/>
      <c r="XCI137" s="743"/>
      <c r="XCJ137" s="743"/>
      <c r="XCK137" s="743"/>
      <c r="XCL137" s="743"/>
      <c r="XCM137" s="743"/>
      <c r="XCN137" s="743"/>
      <c r="XCO137" s="743"/>
      <c r="XCP137" s="743"/>
      <c r="XCQ137" s="743"/>
      <c r="XCR137" s="743"/>
      <c r="XCS137" s="743"/>
      <c r="XCT137" s="743"/>
      <c r="XCU137" s="743"/>
      <c r="XCV137" s="743"/>
      <c r="XCW137" s="743"/>
      <c r="XCX137" s="743"/>
      <c r="XCY137" s="743"/>
      <c r="XCZ137" s="743"/>
      <c r="XDA137" s="743"/>
      <c r="XDB137" s="743"/>
      <c r="XDC137" s="743"/>
      <c r="XDD137" s="743"/>
      <c r="XDE137" s="743"/>
      <c r="XDF137" s="743"/>
      <c r="XDG137" s="743"/>
      <c r="XDH137" s="743"/>
      <c r="XDI137" s="743"/>
      <c r="XDJ137" s="743"/>
      <c r="XDK137" s="743"/>
      <c r="XDL137" s="743"/>
      <c r="XDM137" s="743"/>
      <c r="XDN137" s="743"/>
      <c r="XDO137" s="743"/>
      <c r="XDP137" s="743"/>
      <c r="XDQ137" s="743"/>
      <c r="XDR137" s="743"/>
      <c r="XDS137" s="743"/>
      <c r="XDT137" s="743"/>
      <c r="XDU137" s="743"/>
      <c r="XDV137" s="743"/>
      <c r="XDW137" s="743"/>
      <c r="XDX137" s="743"/>
    </row>
    <row r="138" spans="1:16352" ht="14.5" customHeight="1">
      <c r="A138" s="1121"/>
      <c r="B138" s="1121"/>
    </row>
    <row r="139" spans="1:16352" ht="25" customHeight="1">
      <c r="A139" s="1120">
        <v>2019</v>
      </c>
      <c r="B139" s="1120"/>
    </row>
    <row r="140" spans="1:16352" ht="14.5" customHeight="1"/>
    <row r="141" spans="1:16352" ht="57" customHeight="1">
      <c r="A141" s="1114" t="s">
        <v>653</v>
      </c>
      <c r="B141" s="1114"/>
    </row>
    <row r="142" spans="1:16352" ht="14.5" customHeight="1" thickBot="1">
      <c r="A142" s="1117" t="s">
        <v>273</v>
      </c>
      <c r="B142" s="587" t="s">
        <v>274</v>
      </c>
    </row>
    <row r="143" spans="1:16352" ht="14.5" customHeight="1" thickBot="1">
      <c r="A143" s="1118"/>
      <c r="B143" s="761" t="s">
        <v>275</v>
      </c>
      <c r="D143" s="380"/>
    </row>
    <row r="144" spans="1:16352" ht="14.5" customHeight="1">
      <c r="A144" s="337" t="s">
        <v>64</v>
      </c>
      <c r="B144" s="52">
        <v>92336</v>
      </c>
      <c r="D144" s="380"/>
    </row>
    <row r="145" spans="1:4" ht="14.5" customHeight="1">
      <c r="A145" s="338" t="s">
        <v>65</v>
      </c>
      <c r="B145" s="53">
        <v>91903</v>
      </c>
      <c r="D145" s="380"/>
    </row>
    <row r="146" spans="1:4" ht="14.5" customHeight="1">
      <c r="A146" s="339" t="s">
        <v>66</v>
      </c>
      <c r="B146" s="54">
        <v>32558</v>
      </c>
      <c r="D146" s="380"/>
    </row>
    <row r="147" spans="1:4" ht="14.5" customHeight="1">
      <c r="A147" s="338" t="s">
        <v>67</v>
      </c>
      <c r="B147" s="53">
        <v>17494</v>
      </c>
      <c r="D147" s="380"/>
    </row>
    <row r="148" spans="1:4" ht="14.5" customHeight="1">
      <c r="A148" s="339" t="s">
        <v>68</v>
      </c>
      <c r="B148" s="54">
        <v>5314</v>
      </c>
      <c r="D148" s="380"/>
    </row>
    <row r="149" spans="1:4" ht="14.5" customHeight="1">
      <c r="A149" s="338" t="s">
        <v>69</v>
      </c>
      <c r="B149" s="53">
        <v>16590</v>
      </c>
      <c r="D149" s="380"/>
    </row>
    <row r="150" spans="1:4" ht="14.5" customHeight="1">
      <c r="A150" s="339" t="s">
        <v>70</v>
      </c>
      <c r="B150" s="54">
        <v>49481</v>
      </c>
      <c r="D150" s="380"/>
    </row>
    <row r="151" spans="1:4" ht="14.5" customHeight="1">
      <c r="A151" s="338" t="s">
        <v>71</v>
      </c>
      <c r="B151" s="53">
        <v>10852</v>
      </c>
      <c r="D151" s="380"/>
    </row>
    <row r="152" spans="1:4" ht="14.5" customHeight="1">
      <c r="A152" s="339" t="s">
        <v>72</v>
      </c>
      <c r="B152" s="54">
        <v>55097</v>
      </c>
      <c r="D152" s="380"/>
    </row>
    <row r="153" spans="1:4" ht="14.5" customHeight="1">
      <c r="A153" s="338" t="s">
        <v>73</v>
      </c>
      <c r="B153" s="53">
        <v>119264</v>
      </c>
      <c r="D153" s="380"/>
    </row>
    <row r="154" spans="1:4" ht="14.5" customHeight="1">
      <c r="A154" s="339" t="s">
        <v>74</v>
      </c>
      <c r="B154" s="54">
        <v>31758</v>
      </c>
      <c r="D154" s="380"/>
    </row>
    <row r="155" spans="1:4" ht="14.5" customHeight="1">
      <c r="A155" s="338" t="s">
        <v>75</v>
      </c>
      <c r="B155" s="53">
        <v>6544</v>
      </c>
      <c r="D155" s="380"/>
    </row>
    <row r="156" spans="1:4" ht="14.5" customHeight="1">
      <c r="A156" s="339" t="s">
        <v>76</v>
      </c>
      <c r="B156" s="54">
        <v>28820</v>
      </c>
      <c r="D156" s="380"/>
    </row>
    <row r="157" spans="1:4" ht="14.5" customHeight="1">
      <c r="A157" s="338" t="s">
        <v>77</v>
      </c>
      <c r="B157" s="53">
        <v>15985</v>
      </c>
      <c r="D157" s="381"/>
    </row>
    <row r="158" spans="1:4" ht="14.5" customHeight="1">
      <c r="A158" s="339" t="s">
        <v>78</v>
      </c>
      <c r="B158" s="54">
        <v>20289</v>
      </c>
      <c r="D158" s="380"/>
    </row>
    <row r="159" spans="1:4" ht="14.5" customHeight="1" thickBot="1">
      <c r="A159" s="338" t="s">
        <v>79</v>
      </c>
      <c r="B159" s="93">
        <v>15415</v>
      </c>
      <c r="D159" s="380"/>
    </row>
    <row r="160" spans="1:4" ht="14.5" customHeight="1">
      <c r="A160" s="340" t="s">
        <v>80</v>
      </c>
      <c r="B160" s="15">
        <v>488576</v>
      </c>
      <c r="D160" s="380"/>
    </row>
    <row r="161" spans="1:4" ht="14.5" customHeight="1">
      <c r="A161" s="341" t="s">
        <v>81</v>
      </c>
      <c r="B161" s="17">
        <v>121124</v>
      </c>
      <c r="D161" s="383"/>
    </row>
    <row r="162" spans="1:4" ht="14.5" customHeight="1">
      <c r="A162" s="342" t="s">
        <v>82</v>
      </c>
      <c r="B162" s="133">
        <v>609700</v>
      </c>
    </row>
    <row r="163" spans="1:4" ht="14.5" customHeight="1">
      <c r="A163" s="1115" t="s">
        <v>519</v>
      </c>
      <c r="B163" s="1115"/>
      <c r="C163" s="743"/>
      <c r="D163" s="743"/>
    </row>
    <row r="164" spans="1:4" ht="79.5" customHeight="1">
      <c r="A164" s="1119" t="s">
        <v>654</v>
      </c>
      <c r="B164" s="1119"/>
      <c r="C164" s="742"/>
      <c r="D164" s="742"/>
    </row>
    <row r="165" spans="1:4" ht="14.5" customHeight="1"/>
    <row r="166" spans="1:4" ht="25" customHeight="1">
      <c r="A166" s="1120">
        <v>2018</v>
      </c>
      <c r="B166" s="1120"/>
    </row>
    <row r="167" spans="1:4" ht="14.5" customHeight="1"/>
    <row r="168" spans="1:4" ht="56.5" customHeight="1">
      <c r="A168" s="1114" t="s">
        <v>655</v>
      </c>
      <c r="B168" s="1114"/>
    </row>
    <row r="169" spans="1:4" ht="14.5" customHeight="1" thickBot="1">
      <c r="A169" s="1117" t="s">
        <v>273</v>
      </c>
      <c r="B169" s="587" t="s">
        <v>274</v>
      </c>
    </row>
    <row r="170" spans="1:4" ht="14.5" customHeight="1" thickBot="1">
      <c r="A170" s="1118"/>
      <c r="B170" s="761" t="s">
        <v>275</v>
      </c>
      <c r="C170" s="385"/>
      <c r="D170" s="386"/>
    </row>
    <row r="171" spans="1:4" ht="14.5" customHeight="1">
      <c r="A171" s="337" t="s">
        <v>64</v>
      </c>
      <c r="B171" s="52">
        <v>89453</v>
      </c>
      <c r="C171" s="385"/>
      <c r="D171" s="386"/>
    </row>
    <row r="172" spans="1:4" ht="14.5" customHeight="1">
      <c r="A172" s="338" t="s">
        <v>65</v>
      </c>
      <c r="B172" s="53">
        <v>87737</v>
      </c>
      <c r="C172" s="385"/>
      <c r="D172" s="386"/>
    </row>
    <row r="173" spans="1:4" ht="14.5" customHeight="1">
      <c r="A173" s="339" t="s">
        <v>66</v>
      </c>
      <c r="B173" s="54">
        <v>30545</v>
      </c>
      <c r="C173" s="385"/>
      <c r="D173" s="386"/>
    </row>
    <row r="174" spans="1:4" ht="14.5" customHeight="1">
      <c r="A174" s="338" t="s">
        <v>67</v>
      </c>
      <c r="B174" s="53">
        <v>16761</v>
      </c>
      <c r="C174" s="385"/>
      <c r="D174" s="386"/>
    </row>
    <row r="175" spans="1:4" ht="14.5" customHeight="1">
      <c r="A175" s="339" t="s">
        <v>68</v>
      </c>
      <c r="B175" s="54">
        <v>4757</v>
      </c>
      <c r="C175" s="385"/>
      <c r="D175" s="386"/>
    </row>
    <row r="176" spans="1:4" ht="14.5" customHeight="1">
      <c r="A176" s="338" t="s">
        <v>69</v>
      </c>
      <c r="B176" s="53">
        <v>15217</v>
      </c>
      <c r="C176" s="385"/>
      <c r="D176" s="386"/>
    </row>
    <row r="177" spans="1:4" ht="14.5" customHeight="1">
      <c r="A177" s="339" t="s">
        <v>70</v>
      </c>
      <c r="B177" s="54">
        <v>47577</v>
      </c>
      <c r="C177" s="385"/>
      <c r="D177" s="386"/>
    </row>
    <row r="178" spans="1:4" ht="14.5" customHeight="1">
      <c r="A178" s="338" t="s">
        <v>71</v>
      </c>
      <c r="B178" s="53">
        <v>10582</v>
      </c>
      <c r="C178" s="385"/>
      <c r="D178" s="386"/>
    </row>
    <row r="179" spans="1:4" ht="14.5" customHeight="1">
      <c r="A179" s="339" t="s">
        <v>72</v>
      </c>
      <c r="B179" s="54">
        <v>52425</v>
      </c>
      <c r="C179" s="385"/>
      <c r="D179" s="386"/>
    </row>
    <row r="180" spans="1:4" ht="14.5" customHeight="1">
      <c r="A180" s="338" t="s">
        <v>73</v>
      </c>
      <c r="B180" s="53">
        <v>114224</v>
      </c>
      <c r="C180" s="385"/>
      <c r="D180" s="386"/>
    </row>
    <row r="181" spans="1:4" ht="14.5" customHeight="1">
      <c r="A181" s="339" t="s">
        <v>74</v>
      </c>
      <c r="B181" s="54">
        <v>30674</v>
      </c>
      <c r="C181" s="385"/>
      <c r="D181" s="386"/>
    </row>
    <row r="182" spans="1:4" ht="14.5" customHeight="1">
      <c r="A182" s="338" t="s">
        <v>75</v>
      </c>
      <c r="B182" s="53">
        <v>6396</v>
      </c>
      <c r="C182" s="385"/>
      <c r="D182" s="386"/>
    </row>
    <row r="183" spans="1:4" ht="14.5" customHeight="1">
      <c r="A183" s="339" t="s">
        <v>76</v>
      </c>
      <c r="B183" s="54">
        <v>27455</v>
      </c>
      <c r="C183" s="385"/>
      <c r="D183" s="386"/>
    </row>
    <row r="184" spans="1:4" ht="14.5" customHeight="1">
      <c r="A184" s="338" t="s">
        <v>77</v>
      </c>
      <c r="B184" s="53">
        <v>15665</v>
      </c>
      <c r="C184" s="387"/>
      <c r="D184" s="388"/>
    </row>
    <row r="185" spans="1:4" ht="14.5" customHeight="1">
      <c r="A185" s="339" t="s">
        <v>78</v>
      </c>
      <c r="B185" s="54">
        <v>19310</v>
      </c>
      <c r="C185" s="385"/>
      <c r="D185" s="386"/>
    </row>
    <row r="186" spans="1:4" ht="14.5" customHeight="1" thickBot="1">
      <c r="A186" s="338" t="s">
        <v>79</v>
      </c>
      <c r="B186" s="93">
        <v>15199</v>
      </c>
      <c r="C186" s="385"/>
      <c r="D186" s="386"/>
    </row>
    <row r="187" spans="1:4" ht="14.5" customHeight="1">
      <c r="A187" s="340" t="s">
        <v>80</v>
      </c>
      <c r="B187" s="15">
        <v>467770</v>
      </c>
      <c r="C187" s="385"/>
      <c r="D187" s="386"/>
    </row>
    <row r="188" spans="1:4" ht="14.5" customHeight="1">
      <c r="A188" s="341" t="s">
        <v>81</v>
      </c>
      <c r="B188" s="17">
        <v>116207</v>
      </c>
      <c r="C188" s="389"/>
      <c r="D188" s="390"/>
    </row>
    <row r="189" spans="1:4" ht="14.5" customHeight="1">
      <c r="A189" s="342" t="s">
        <v>82</v>
      </c>
      <c r="B189" s="133">
        <v>583977</v>
      </c>
    </row>
    <row r="190" spans="1:4" ht="14.5" customHeight="1">
      <c r="A190" s="1115" t="s">
        <v>519</v>
      </c>
      <c r="B190" s="1115"/>
      <c r="C190" s="744"/>
      <c r="D190" s="744"/>
    </row>
    <row r="191" spans="1:4" ht="78" customHeight="1">
      <c r="A191" s="1116" t="s">
        <v>656</v>
      </c>
      <c r="B191" s="1116"/>
      <c r="C191" s="742"/>
      <c r="D191" s="742"/>
    </row>
  </sheetData>
  <mergeCells count="39">
    <mergeCell ref="A30:B30"/>
    <mergeCell ref="A32:B32"/>
    <mergeCell ref="A33:A34"/>
    <mergeCell ref="A54:B54"/>
    <mergeCell ref="A3:B3"/>
    <mergeCell ref="A5:B5"/>
    <mergeCell ref="A6:A7"/>
    <mergeCell ref="A27:B27"/>
    <mergeCell ref="A28:B28"/>
    <mergeCell ref="A4:B4"/>
    <mergeCell ref="A31:B31"/>
    <mergeCell ref="A55:B55"/>
    <mergeCell ref="A82:B82"/>
    <mergeCell ref="A109:B109"/>
    <mergeCell ref="A111:B111"/>
    <mergeCell ref="A163:B163"/>
    <mergeCell ref="A136:B136"/>
    <mergeCell ref="A138:B138"/>
    <mergeCell ref="A58:B58"/>
    <mergeCell ref="A60:B60"/>
    <mergeCell ref="A61:A62"/>
    <mergeCell ref="A83:B83"/>
    <mergeCell ref="A85:B85"/>
    <mergeCell ref="A87:B87"/>
    <mergeCell ref="A88:A89"/>
    <mergeCell ref="A110:B110"/>
    <mergeCell ref="A112:B112"/>
    <mergeCell ref="A114:B114"/>
    <mergeCell ref="A190:B190"/>
    <mergeCell ref="A191:B191"/>
    <mergeCell ref="A115:A116"/>
    <mergeCell ref="A137:B137"/>
    <mergeCell ref="A139:B139"/>
    <mergeCell ref="A141:B141"/>
    <mergeCell ref="A142:A143"/>
    <mergeCell ref="A164:B164"/>
    <mergeCell ref="A166:B166"/>
    <mergeCell ref="A168:B168"/>
    <mergeCell ref="A169:A170"/>
  </mergeCells>
  <hyperlinks>
    <hyperlink ref="A1" location="Inhalt!A9" display="Zurück zum Inhalt" xr:uid="{00000000-0004-0000-0100-000000000000}"/>
  </hyperlinks>
  <pageMargins left="0.7" right="0.7" top="0.78740157499999996" bottom="0.78740157499999996"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14"/>
  <dimension ref="A1:S124"/>
  <sheetViews>
    <sheetView showGridLines="0" zoomScale="80" zoomScaleNormal="80" workbookViewId="0">
      <pane xSplit="1" topLeftCell="B1" activePane="topRight" state="frozen"/>
      <selection pane="topRight"/>
    </sheetView>
  </sheetViews>
  <sheetFormatPr baseColWidth="10" defaultColWidth="11" defaultRowHeight="14.5" customHeight="1"/>
  <cols>
    <col min="1" max="1" width="23.5" style="418" customWidth="1"/>
    <col min="2" max="7" width="11.08203125" style="418" customWidth="1"/>
    <col min="8" max="10" width="11" style="418" customWidth="1"/>
    <col min="11" max="16384" width="11" style="418"/>
  </cols>
  <sheetData>
    <row r="1" spans="1:7" ht="14.5" customHeight="1">
      <c r="A1" s="963" t="s">
        <v>512</v>
      </c>
    </row>
    <row r="3" spans="1:7" ht="25" customHeight="1">
      <c r="A3" s="1231">
        <v>2024</v>
      </c>
      <c r="B3" s="1231"/>
      <c r="C3" s="1231"/>
      <c r="D3" s="1231"/>
      <c r="E3" s="1231"/>
      <c r="F3" s="1231"/>
      <c r="G3" s="1231"/>
    </row>
    <row r="5" spans="1:7" ht="14.5" customHeight="1">
      <c r="A5" s="1287" t="s">
        <v>804</v>
      </c>
      <c r="B5" s="1287"/>
      <c r="C5" s="1287"/>
      <c r="D5" s="1287"/>
      <c r="E5" s="1287"/>
      <c r="F5" s="1287"/>
      <c r="G5" s="1287"/>
    </row>
    <row r="6" spans="1:7" ht="33.75" customHeight="1" thickBot="1">
      <c r="A6" s="1229" t="s">
        <v>273</v>
      </c>
      <c r="B6" s="1288" t="s">
        <v>332</v>
      </c>
      <c r="C6" s="1227" t="s">
        <v>60</v>
      </c>
      <c r="D6" s="1226" t="s">
        <v>60</v>
      </c>
      <c r="E6" s="1227" t="s">
        <v>333</v>
      </c>
      <c r="F6" s="1227" t="s">
        <v>61</v>
      </c>
      <c r="G6" s="1227" t="s">
        <v>61</v>
      </c>
    </row>
    <row r="7" spans="1:7" ht="14.5" customHeight="1" thickBot="1">
      <c r="A7" s="1230" t="s">
        <v>273</v>
      </c>
      <c r="B7" s="59" t="s">
        <v>21</v>
      </c>
      <c r="C7" s="59" t="s">
        <v>62</v>
      </c>
      <c r="D7" s="60" t="s">
        <v>63</v>
      </c>
      <c r="E7" s="59" t="s">
        <v>21</v>
      </c>
      <c r="F7" s="59" t="s">
        <v>62</v>
      </c>
      <c r="G7" s="59" t="s">
        <v>63</v>
      </c>
    </row>
    <row r="8" spans="1:7" ht="14.5" customHeight="1">
      <c r="A8" s="184" t="s">
        <v>64</v>
      </c>
      <c r="B8" s="710">
        <v>13.217496188280821</v>
      </c>
      <c r="C8" s="94">
        <v>0.71838939520505374</v>
      </c>
      <c r="D8" s="95">
        <v>263</v>
      </c>
      <c r="E8" s="710">
        <v>6.5214789935602733</v>
      </c>
      <c r="F8" s="94">
        <v>0.5238363395729424</v>
      </c>
      <c r="G8" s="111">
        <v>257</v>
      </c>
    </row>
    <row r="9" spans="1:7" ht="14.5" customHeight="1">
      <c r="A9" s="189" t="s">
        <v>65</v>
      </c>
      <c r="B9" s="714">
        <v>13.25051870430401</v>
      </c>
      <c r="C9" s="96">
        <v>0.6983203860039161</v>
      </c>
      <c r="D9" s="97">
        <v>355</v>
      </c>
      <c r="E9" s="714">
        <v>7.8772045044716084</v>
      </c>
      <c r="F9" s="96">
        <v>0.49784391579296278</v>
      </c>
      <c r="G9" s="112">
        <v>353</v>
      </c>
    </row>
    <row r="10" spans="1:7" ht="14.5" customHeight="1">
      <c r="A10" s="184" t="s">
        <v>66</v>
      </c>
      <c r="B10" s="710">
        <v>13.74664501804622</v>
      </c>
      <c r="C10" s="94">
        <v>1.025943306796262</v>
      </c>
      <c r="D10" s="95">
        <v>235</v>
      </c>
      <c r="E10" s="710">
        <v>8.2518864268064949</v>
      </c>
      <c r="F10" s="94">
        <v>0.73385549297560893</v>
      </c>
      <c r="G10" s="111">
        <v>234</v>
      </c>
    </row>
    <row r="11" spans="1:7" ht="14.5" customHeight="1">
      <c r="A11" s="189" t="s">
        <v>67</v>
      </c>
      <c r="B11" s="714">
        <v>14.06152886106222</v>
      </c>
      <c r="C11" s="96">
        <v>0.74502503878825377</v>
      </c>
      <c r="D11" s="97">
        <v>341</v>
      </c>
      <c r="E11" s="714">
        <v>7.952618470276601</v>
      </c>
      <c r="F11" s="96">
        <v>0.49350062862103822</v>
      </c>
      <c r="G11" s="112">
        <v>344</v>
      </c>
    </row>
    <row r="12" spans="1:7" ht="14.5" customHeight="1">
      <c r="A12" s="184" t="s">
        <v>68</v>
      </c>
      <c r="B12" s="710">
        <v>13.976974999467981</v>
      </c>
      <c r="C12" s="94">
        <v>1.0940120985351141</v>
      </c>
      <c r="D12" s="95">
        <v>199</v>
      </c>
      <c r="E12" s="710">
        <v>8.1678405595481376</v>
      </c>
      <c r="F12" s="94">
        <v>0.97417204546458214</v>
      </c>
      <c r="G12" s="111">
        <v>200</v>
      </c>
    </row>
    <row r="13" spans="1:7" ht="14.5" customHeight="1">
      <c r="A13" s="189" t="s">
        <v>69</v>
      </c>
      <c r="B13" s="714">
        <v>12.68962386936245</v>
      </c>
      <c r="C13" s="96">
        <v>0.62991095791587459</v>
      </c>
      <c r="D13" s="97">
        <v>328</v>
      </c>
      <c r="E13" s="714">
        <v>7.1013851932386443</v>
      </c>
      <c r="F13" s="96">
        <v>0.46233467307211062</v>
      </c>
      <c r="G13" s="112">
        <v>332</v>
      </c>
    </row>
    <row r="14" spans="1:7" ht="14.5" customHeight="1">
      <c r="A14" s="184" t="s">
        <v>70</v>
      </c>
      <c r="B14" s="718">
        <v>12.57568393615019</v>
      </c>
      <c r="C14" s="94">
        <v>0.61561686417691153</v>
      </c>
      <c r="D14" s="95">
        <v>350</v>
      </c>
      <c r="E14" s="718">
        <v>6.4822445260613293</v>
      </c>
      <c r="F14" s="94">
        <v>0.40640343242190391</v>
      </c>
      <c r="G14" s="111">
        <v>343</v>
      </c>
    </row>
    <row r="15" spans="1:7" ht="14.5" customHeight="1">
      <c r="A15" s="189" t="s">
        <v>71</v>
      </c>
      <c r="B15" s="714">
        <v>15.40248378537628</v>
      </c>
      <c r="C15" s="96">
        <v>1.0580105565545519</v>
      </c>
      <c r="D15" s="97">
        <v>281</v>
      </c>
      <c r="E15" s="714">
        <v>9.1139497284312583</v>
      </c>
      <c r="F15" s="96">
        <v>0.84438745526444159</v>
      </c>
      <c r="G15" s="112">
        <v>281</v>
      </c>
    </row>
    <row r="16" spans="1:7" ht="14.5" customHeight="1">
      <c r="A16" s="184" t="s">
        <v>72</v>
      </c>
      <c r="B16" s="710">
        <v>13.89837984535243</v>
      </c>
      <c r="C16" s="94">
        <v>0.67316530726945312</v>
      </c>
      <c r="D16" s="95">
        <v>372</v>
      </c>
      <c r="E16" s="710">
        <v>9.130915077105719</v>
      </c>
      <c r="F16" s="94">
        <v>0.62008914575156415</v>
      </c>
      <c r="G16" s="111">
        <v>370</v>
      </c>
    </row>
    <row r="17" spans="1:7" ht="14.5" customHeight="1">
      <c r="A17" s="189" t="s">
        <v>73</v>
      </c>
      <c r="B17" s="714">
        <v>14.081293215301899</v>
      </c>
      <c r="C17" s="96">
        <v>0.72723146297367058</v>
      </c>
      <c r="D17" s="97">
        <v>269</v>
      </c>
      <c r="E17" s="714">
        <v>7.5512508256794098</v>
      </c>
      <c r="F17" s="96">
        <v>0.52852900935769553</v>
      </c>
      <c r="G17" s="112">
        <v>266</v>
      </c>
    </row>
    <row r="18" spans="1:7" ht="14.5" customHeight="1">
      <c r="A18" s="184" t="s">
        <v>74</v>
      </c>
      <c r="B18" s="710">
        <v>14.70441751160055</v>
      </c>
      <c r="C18" s="94">
        <v>0.66609455246953442</v>
      </c>
      <c r="D18" s="95">
        <v>264</v>
      </c>
      <c r="E18" s="710">
        <v>9.3442351311002447</v>
      </c>
      <c r="F18" s="94">
        <v>0.57808918363648909</v>
      </c>
      <c r="G18" s="111">
        <v>270</v>
      </c>
    </row>
    <row r="19" spans="1:7" ht="14.5" customHeight="1">
      <c r="A19" s="189" t="s">
        <v>75</v>
      </c>
      <c r="B19" s="714">
        <v>12.72812643400389</v>
      </c>
      <c r="C19" s="96">
        <v>0.67713163377190255</v>
      </c>
      <c r="D19" s="97">
        <v>271</v>
      </c>
      <c r="E19" s="714">
        <v>8.1146723673334336</v>
      </c>
      <c r="F19" s="96">
        <v>0.60980036103123569</v>
      </c>
      <c r="G19" s="112">
        <v>271</v>
      </c>
    </row>
    <row r="20" spans="1:7" ht="14.5" customHeight="1">
      <c r="A20" s="184" t="s">
        <v>76</v>
      </c>
      <c r="B20" s="711">
        <v>12.849109631619619</v>
      </c>
      <c r="C20" s="94">
        <v>0.68630688009323615</v>
      </c>
      <c r="D20" s="95">
        <v>343</v>
      </c>
      <c r="E20" s="711">
        <v>8.3235913138843429</v>
      </c>
      <c r="F20" s="94">
        <v>0.44355879403725579</v>
      </c>
      <c r="G20" s="111">
        <v>345</v>
      </c>
    </row>
    <row r="21" spans="1:7" ht="14.5" customHeight="1">
      <c r="A21" s="189" t="s">
        <v>77</v>
      </c>
      <c r="B21" s="714">
        <v>15.537048594936421</v>
      </c>
      <c r="C21" s="96">
        <v>0.9078542636008603</v>
      </c>
      <c r="D21" s="97">
        <v>317</v>
      </c>
      <c r="E21" s="714">
        <v>9.3182425130511017</v>
      </c>
      <c r="F21" s="96">
        <v>0.67468563089938427</v>
      </c>
      <c r="G21" s="112">
        <v>315</v>
      </c>
    </row>
    <row r="22" spans="1:7" ht="14.5" customHeight="1">
      <c r="A22" s="184" t="s">
        <v>78</v>
      </c>
      <c r="B22" s="710">
        <v>13.77215141367021</v>
      </c>
      <c r="C22" s="94">
        <v>0.69301556994421443</v>
      </c>
      <c r="D22" s="95">
        <v>410</v>
      </c>
      <c r="E22" s="710">
        <v>8.3957111816110039</v>
      </c>
      <c r="F22" s="94">
        <v>0.54835881428643152</v>
      </c>
      <c r="G22" s="111">
        <v>404</v>
      </c>
    </row>
    <row r="23" spans="1:7" ht="14.5" customHeight="1" thickBot="1">
      <c r="A23" s="194" t="s">
        <v>79</v>
      </c>
      <c r="B23" s="721">
        <v>15.301202599148279</v>
      </c>
      <c r="C23" s="98">
        <v>0.90778981166567352</v>
      </c>
      <c r="D23" s="99">
        <v>369</v>
      </c>
      <c r="E23" s="722">
        <v>9.542199130174696</v>
      </c>
      <c r="F23" s="98">
        <v>0.62802815825023095</v>
      </c>
      <c r="G23" s="113">
        <v>372</v>
      </c>
    </row>
    <row r="24" spans="1:7" ht="14.5" customHeight="1">
      <c r="A24" s="199" t="s">
        <v>80</v>
      </c>
      <c r="B24" s="725">
        <v>13.573905016478941</v>
      </c>
      <c r="C24" s="100">
        <v>0.27335223523850732</v>
      </c>
      <c r="D24" s="101">
        <v>3081</v>
      </c>
      <c r="E24" s="725">
        <v>7.7020449364263159</v>
      </c>
      <c r="F24" s="100">
        <v>0.20591675468709569</v>
      </c>
      <c r="G24" s="179">
        <v>3066</v>
      </c>
    </row>
    <row r="25" spans="1:7" ht="14.5" customHeight="1">
      <c r="A25" s="199" t="s">
        <v>81</v>
      </c>
      <c r="B25" s="725">
        <v>14.119228662522151</v>
      </c>
      <c r="C25" s="100">
        <v>0.36910687181752772</v>
      </c>
      <c r="D25" s="101">
        <v>1886</v>
      </c>
      <c r="E25" s="725">
        <v>8.5924689714560358</v>
      </c>
      <c r="F25" s="100">
        <v>0.2539851120629974</v>
      </c>
      <c r="G25" s="179">
        <v>1891</v>
      </c>
    </row>
    <row r="26" spans="1:7" ht="14.5" customHeight="1">
      <c r="A26" s="204" t="s">
        <v>82</v>
      </c>
      <c r="B26" s="980">
        <v>13.672734188926491</v>
      </c>
      <c r="C26" s="114">
        <v>0.2336209705553223</v>
      </c>
      <c r="D26" s="110">
        <v>4967</v>
      </c>
      <c r="E26" s="980">
        <v>7.8655558340696041</v>
      </c>
      <c r="F26" s="114">
        <v>0.17455356931339969</v>
      </c>
      <c r="G26" s="115">
        <v>4957</v>
      </c>
    </row>
    <row r="27" spans="1:7" ht="25.5" customHeight="1">
      <c r="A27" s="1238" t="s">
        <v>606</v>
      </c>
      <c r="B27" s="1239"/>
      <c r="C27" s="1239"/>
      <c r="D27" s="1239"/>
      <c r="E27" s="1239"/>
      <c r="F27" s="1239"/>
      <c r="G27" s="1239"/>
    </row>
    <row r="28" spans="1:7" ht="45.75" customHeight="1">
      <c r="A28" s="1238" t="s">
        <v>607</v>
      </c>
      <c r="B28" s="1239"/>
      <c r="C28" s="1239"/>
      <c r="D28" s="1239"/>
      <c r="E28" s="1239"/>
      <c r="F28" s="1239"/>
      <c r="G28" s="1239"/>
    </row>
    <row r="29" spans="1:7" ht="27" customHeight="1">
      <c r="A29" s="1238" t="s">
        <v>605</v>
      </c>
      <c r="B29" s="1239"/>
      <c r="C29" s="1239"/>
      <c r="D29" s="1239"/>
      <c r="E29" s="1239"/>
      <c r="F29" s="1239"/>
      <c r="G29" s="1239"/>
    </row>
    <row r="30" spans="1:7" ht="14.5" customHeight="1">
      <c r="A30" s="684"/>
      <c r="B30" s="684"/>
      <c r="C30" s="684"/>
      <c r="D30" s="684"/>
      <c r="E30" s="684"/>
      <c r="F30" s="684"/>
      <c r="G30" s="684"/>
    </row>
    <row r="31" spans="1:7" ht="14.5" customHeight="1">
      <c r="A31" s="1287" t="s">
        <v>854</v>
      </c>
      <c r="B31" s="1287"/>
      <c r="C31" s="1287"/>
      <c r="D31" s="1287"/>
      <c r="E31" s="1287"/>
      <c r="F31" s="1287"/>
      <c r="G31" s="1287"/>
    </row>
    <row r="32" spans="1:7" ht="33" customHeight="1" thickBot="1">
      <c r="A32" s="1229" t="s">
        <v>273</v>
      </c>
      <c r="B32" s="1288" t="s">
        <v>332</v>
      </c>
      <c r="C32" s="1227" t="s">
        <v>60</v>
      </c>
      <c r="D32" s="1226" t="s">
        <v>60</v>
      </c>
      <c r="E32" s="1227" t="s">
        <v>333</v>
      </c>
      <c r="F32" s="1227" t="s">
        <v>61</v>
      </c>
      <c r="G32" s="1227" t="s">
        <v>61</v>
      </c>
    </row>
    <row r="33" spans="1:19" ht="14.5" customHeight="1" thickBot="1">
      <c r="A33" s="1230" t="s">
        <v>273</v>
      </c>
      <c r="B33" s="59" t="s">
        <v>21</v>
      </c>
      <c r="C33" s="59" t="s">
        <v>62</v>
      </c>
      <c r="D33" s="60" t="s">
        <v>63</v>
      </c>
      <c r="E33" s="59" t="s">
        <v>21</v>
      </c>
      <c r="F33" s="59" t="s">
        <v>62</v>
      </c>
      <c r="G33" s="59" t="s">
        <v>63</v>
      </c>
    </row>
    <row r="34" spans="1:19" ht="14.5" customHeight="1">
      <c r="A34" s="924" t="s">
        <v>283</v>
      </c>
      <c r="B34" s="925">
        <v>4.4561083455786639</v>
      </c>
      <c r="C34" s="909">
        <v>9.5016459183157029E-2</v>
      </c>
      <c r="D34" s="910">
        <v>1162</v>
      </c>
      <c r="E34" s="925">
        <v>3.0901222631797483</v>
      </c>
      <c r="F34" s="909">
        <v>8.8191315787016972E-2</v>
      </c>
      <c r="G34" s="911">
        <v>1156</v>
      </c>
    </row>
    <row r="35" spans="1:19" ht="14.5" customHeight="1">
      <c r="A35" s="926" t="s">
        <v>288</v>
      </c>
      <c r="B35" s="927">
        <v>9.4388707244810757</v>
      </c>
      <c r="C35" s="913">
        <v>0.20458405764959531</v>
      </c>
      <c r="D35" s="914">
        <v>1397</v>
      </c>
      <c r="E35" s="927">
        <v>5.7287134564677524</v>
      </c>
      <c r="F35" s="913">
        <v>0.19421725127092926</v>
      </c>
      <c r="G35" s="915">
        <v>1392</v>
      </c>
    </row>
    <row r="36" spans="1:19" ht="14.5" customHeight="1">
      <c r="A36" s="924" t="s">
        <v>289</v>
      </c>
      <c r="B36" s="925">
        <v>15.651337539489896</v>
      </c>
      <c r="C36" s="909">
        <v>0.35375001677335338</v>
      </c>
      <c r="D36" s="910">
        <v>1070</v>
      </c>
      <c r="E36" s="925">
        <v>8.5658149478006926</v>
      </c>
      <c r="F36" s="909">
        <v>0.33772644462044143</v>
      </c>
      <c r="G36" s="911">
        <v>1067</v>
      </c>
    </row>
    <row r="37" spans="1:19" ht="14.5" customHeight="1">
      <c r="A37" s="926" t="s">
        <v>292</v>
      </c>
      <c r="B37" s="927">
        <v>25.48722124491244</v>
      </c>
      <c r="C37" s="913">
        <v>0.4612081199254871</v>
      </c>
      <c r="D37" s="914">
        <v>946</v>
      </c>
      <c r="E37" s="927">
        <v>13.844185473621817</v>
      </c>
      <c r="F37" s="913">
        <v>0.50003666295381821</v>
      </c>
      <c r="G37" s="915">
        <v>947</v>
      </c>
    </row>
    <row r="38" spans="1:19" ht="14.5" customHeight="1" thickBot="1">
      <c r="A38" s="928" t="s">
        <v>291</v>
      </c>
      <c r="B38" s="929">
        <v>31.212644871511383</v>
      </c>
      <c r="C38" s="917">
        <v>0.91864977280136917</v>
      </c>
      <c r="D38" s="918">
        <v>303</v>
      </c>
      <c r="E38" s="929">
        <v>18.35081173065775</v>
      </c>
      <c r="F38" s="917">
        <v>1.0361804584240493</v>
      </c>
      <c r="G38" s="919">
        <v>305</v>
      </c>
    </row>
    <row r="39" spans="1:19" ht="14.5" customHeight="1">
      <c r="A39" s="930" t="s">
        <v>82</v>
      </c>
      <c r="B39" s="931">
        <v>13.672734188926494</v>
      </c>
      <c r="C39" s="921">
        <v>0.23362097055532233</v>
      </c>
      <c r="D39" s="922">
        <v>4967</v>
      </c>
      <c r="E39" s="931">
        <v>7.8655558340696041</v>
      </c>
      <c r="F39" s="921">
        <v>0.17455356931339974</v>
      </c>
      <c r="G39" s="923">
        <v>4957</v>
      </c>
    </row>
    <row r="40" spans="1:19" ht="25.5" customHeight="1">
      <c r="A40" s="1116" t="s">
        <v>83</v>
      </c>
      <c r="B40" s="1116" t="s">
        <v>84</v>
      </c>
      <c r="C40" s="1116" t="s">
        <v>84</v>
      </c>
      <c r="D40" s="1116" t="s">
        <v>84</v>
      </c>
      <c r="E40" s="1116" t="s">
        <v>84</v>
      </c>
      <c r="F40" s="1116" t="s">
        <v>84</v>
      </c>
      <c r="G40" s="1116" t="s">
        <v>84</v>
      </c>
    </row>
    <row r="41" spans="1:19" ht="24.75" customHeight="1">
      <c r="A41" s="1116" t="s">
        <v>824</v>
      </c>
      <c r="B41" s="1116" t="s">
        <v>85</v>
      </c>
      <c r="C41" s="1116" t="s">
        <v>85</v>
      </c>
      <c r="D41" s="1116" t="s">
        <v>85</v>
      </c>
      <c r="E41" s="1116" t="s">
        <v>85</v>
      </c>
      <c r="F41" s="1116" t="s">
        <v>85</v>
      </c>
      <c r="G41" s="1116" t="s">
        <v>85</v>
      </c>
    </row>
    <row r="42" spans="1:19" ht="27.75" customHeight="1">
      <c r="A42" s="1116" t="s">
        <v>605</v>
      </c>
      <c r="B42" s="1116" t="s">
        <v>86</v>
      </c>
      <c r="C42" s="1116" t="s">
        <v>86</v>
      </c>
      <c r="D42" s="1116" t="s">
        <v>86</v>
      </c>
      <c r="E42" s="1116" t="s">
        <v>86</v>
      </c>
      <c r="F42" s="1116" t="s">
        <v>86</v>
      </c>
      <c r="G42" s="1116" t="s">
        <v>86</v>
      </c>
    </row>
    <row r="44" spans="1:19" s="425" customFormat="1" ht="25" customHeight="1">
      <c r="A44" s="1231">
        <v>2022</v>
      </c>
      <c r="B44" s="1231"/>
      <c r="C44" s="1231"/>
      <c r="D44" s="1231"/>
      <c r="E44" s="1231"/>
      <c r="F44" s="1231"/>
      <c r="G44" s="1231"/>
      <c r="H44" s="253"/>
      <c r="I44" s="253"/>
      <c r="J44" s="253"/>
      <c r="K44" s="253"/>
      <c r="L44" s="253"/>
      <c r="M44" s="253"/>
      <c r="N44" s="253"/>
      <c r="O44" s="253"/>
      <c r="P44" s="253"/>
      <c r="Q44" s="253"/>
      <c r="R44" s="253"/>
      <c r="S44" s="253"/>
    </row>
    <row r="46" spans="1:19" ht="14.5" customHeight="1">
      <c r="A46" s="1287" t="s">
        <v>855</v>
      </c>
      <c r="B46" s="1287"/>
      <c r="C46" s="1287"/>
      <c r="D46" s="1287"/>
      <c r="E46" s="1287"/>
      <c r="F46" s="1287"/>
      <c r="G46" s="1287"/>
    </row>
    <row r="47" spans="1:19" ht="32.25" customHeight="1" thickBot="1">
      <c r="A47" s="1229" t="s">
        <v>273</v>
      </c>
      <c r="B47" s="1288" t="s">
        <v>332</v>
      </c>
      <c r="C47" s="1227" t="s">
        <v>60</v>
      </c>
      <c r="D47" s="1226" t="s">
        <v>60</v>
      </c>
      <c r="E47" s="1227" t="s">
        <v>333</v>
      </c>
      <c r="F47" s="1227" t="s">
        <v>61</v>
      </c>
      <c r="G47" s="1227" t="s">
        <v>61</v>
      </c>
    </row>
    <row r="48" spans="1:19" ht="14.5" customHeight="1" thickBot="1">
      <c r="A48" s="1230" t="s">
        <v>273</v>
      </c>
      <c r="B48" s="59" t="s">
        <v>21</v>
      </c>
      <c r="C48" s="59" t="s">
        <v>62</v>
      </c>
      <c r="D48" s="60" t="s">
        <v>63</v>
      </c>
      <c r="E48" s="59" t="s">
        <v>21</v>
      </c>
      <c r="F48" s="59" t="s">
        <v>62</v>
      </c>
      <c r="G48" s="59" t="s">
        <v>63</v>
      </c>
    </row>
    <row r="49" spans="1:7" ht="14.5" customHeight="1">
      <c r="A49" s="184" t="s">
        <v>64</v>
      </c>
      <c r="B49" s="334">
        <v>12.993527279355311</v>
      </c>
      <c r="C49" s="213">
        <v>0.56491395074389539</v>
      </c>
      <c r="D49" s="214">
        <v>422</v>
      </c>
      <c r="E49" s="334">
        <v>6.7284244848970349</v>
      </c>
      <c r="F49" s="213">
        <v>0.38467659729135051</v>
      </c>
      <c r="G49" s="215">
        <v>419</v>
      </c>
    </row>
    <row r="50" spans="1:7" ht="14.5" customHeight="1">
      <c r="A50" s="189" t="s">
        <v>65</v>
      </c>
      <c r="B50" s="335">
        <v>13.928372810740109</v>
      </c>
      <c r="C50" s="218">
        <v>0.65939294439434415</v>
      </c>
      <c r="D50" s="219">
        <v>319</v>
      </c>
      <c r="E50" s="335">
        <v>8.2059573554423206</v>
      </c>
      <c r="F50" s="218">
        <v>0.55611099022252475</v>
      </c>
      <c r="G50" s="220">
        <v>316</v>
      </c>
    </row>
    <row r="51" spans="1:7" ht="14.5" customHeight="1">
      <c r="A51" s="184" t="s">
        <v>66</v>
      </c>
      <c r="B51" s="334">
        <v>12.588233135773191</v>
      </c>
      <c r="C51" s="213">
        <v>0.64557948348389216</v>
      </c>
      <c r="D51" s="214">
        <v>484</v>
      </c>
      <c r="E51" s="334">
        <v>7.9030183166642587</v>
      </c>
      <c r="F51" s="213">
        <v>0.47277578439802159</v>
      </c>
      <c r="G51" s="215">
        <v>481</v>
      </c>
    </row>
    <row r="52" spans="1:7" ht="14.5" customHeight="1">
      <c r="A52" s="189" t="s">
        <v>67</v>
      </c>
      <c r="B52" s="335">
        <v>13.050509056256679</v>
      </c>
      <c r="C52" s="218">
        <v>0.72744061758275591</v>
      </c>
      <c r="D52" s="219">
        <v>374</v>
      </c>
      <c r="E52" s="335">
        <v>7.7740532339489539</v>
      </c>
      <c r="F52" s="218">
        <v>0.48367228261820627</v>
      </c>
      <c r="G52" s="220">
        <v>372</v>
      </c>
    </row>
    <row r="53" spans="1:7" ht="14.5" customHeight="1">
      <c r="A53" s="184" t="s">
        <v>68</v>
      </c>
      <c r="B53" s="334">
        <v>14.14175879217597</v>
      </c>
      <c r="C53" s="213">
        <v>0.77404398616004144</v>
      </c>
      <c r="D53" s="214">
        <v>319</v>
      </c>
      <c r="E53" s="334">
        <v>7.5670450735905286</v>
      </c>
      <c r="F53" s="213">
        <v>0.62561817836134215</v>
      </c>
      <c r="G53" s="215">
        <v>315</v>
      </c>
    </row>
    <row r="54" spans="1:7" ht="14.5" customHeight="1">
      <c r="A54" s="189" t="s">
        <v>69</v>
      </c>
      <c r="B54" s="335">
        <v>12.463439956752749</v>
      </c>
      <c r="C54" s="218">
        <v>0.6350382298773033</v>
      </c>
      <c r="D54" s="219">
        <v>422</v>
      </c>
      <c r="E54" s="335">
        <v>7.4463072407709863</v>
      </c>
      <c r="F54" s="218">
        <v>0.51793254682635292</v>
      </c>
      <c r="G54" s="220">
        <v>426</v>
      </c>
    </row>
    <row r="55" spans="1:7" ht="14.5" customHeight="1">
      <c r="A55" s="184" t="s">
        <v>70</v>
      </c>
      <c r="B55" s="334">
        <v>13.06976951592072</v>
      </c>
      <c r="C55" s="213">
        <v>0.69723514259383279</v>
      </c>
      <c r="D55" s="214">
        <v>356</v>
      </c>
      <c r="E55" s="334">
        <v>7.7740770204274137</v>
      </c>
      <c r="F55" s="213">
        <v>0.53334082061255017</v>
      </c>
      <c r="G55" s="215">
        <v>361</v>
      </c>
    </row>
    <row r="56" spans="1:7" ht="14.5" customHeight="1">
      <c r="A56" s="189" t="s">
        <v>71</v>
      </c>
      <c r="B56" s="335">
        <v>14.85919651886276</v>
      </c>
      <c r="C56" s="218">
        <v>0.74253548212516707</v>
      </c>
      <c r="D56" s="219">
        <v>462</v>
      </c>
      <c r="E56" s="335">
        <v>8.7485368796300893</v>
      </c>
      <c r="F56" s="218">
        <v>0.49510675142150679</v>
      </c>
      <c r="G56" s="220">
        <v>458</v>
      </c>
    </row>
    <row r="57" spans="1:7" ht="14.5" customHeight="1">
      <c r="A57" s="184" t="s">
        <v>72</v>
      </c>
      <c r="B57" s="334">
        <v>14.47634514658677</v>
      </c>
      <c r="C57" s="213">
        <v>0.69371277120346708</v>
      </c>
      <c r="D57" s="214">
        <v>383</v>
      </c>
      <c r="E57" s="334">
        <v>8.2478513246007594</v>
      </c>
      <c r="F57" s="213">
        <v>0.58796043555351274</v>
      </c>
      <c r="G57" s="215">
        <v>388</v>
      </c>
    </row>
    <row r="58" spans="1:7" ht="14.5" customHeight="1">
      <c r="A58" s="189" t="s">
        <v>73</v>
      </c>
      <c r="B58" s="335">
        <v>13.27096649567998</v>
      </c>
      <c r="C58" s="218">
        <v>0.58629107201564656</v>
      </c>
      <c r="D58" s="219">
        <v>440</v>
      </c>
      <c r="E58" s="335">
        <v>7.7314944873978666</v>
      </c>
      <c r="F58" s="218">
        <v>0.44159928378440461</v>
      </c>
      <c r="G58" s="220">
        <v>440</v>
      </c>
    </row>
    <row r="59" spans="1:7" ht="14.5" customHeight="1">
      <c r="A59" s="184" t="s">
        <v>74</v>
      </c>
      <c r="B59" s="334">
        <v>15.140235879463519</v>
      </c>
      <c r="C59" s="213">
        <v>0.63278720734100369</v>
      </c>
      <c r="D59" s="214">
        <v>411</v>
      </c>
      <c r="E59" s="427">
        <v>10.15365026044336</v>
      </c>
      <c r="F59" s="213">
        <v>0.54184326413415762</v>
      </c>
      <c r="G59" s="215">
        <v>409</v>
      </c>
    </row>
    <row r="60" spans="1:7" ht="14.5" customHeight="1">
      <c r="A60" s="189" t="s">
        <v>75</v>
      </c>
      <c r="B60" s="335">
        <v>12.818821782359221</v>
      </c>
      <c r="C60" s="218">
        <v>0.69158567944707949</v>
      </c>
      <c r="D60" s="219">
        <v>325</v>
      </c>
      <c r="E60" s="335">
        <v>8.2103339852822668</v>
      </c>
      <c r="F60" s="218">
        <v>0.59126187289725285</v>
      </c>
      <c r="G60" s="220">
        <v>324</v>
      </c>
    </row>
    <row r="61" spans="1:7" ht="14.5" customHeight="1">
      <c r="A61" s="184" t="s">
        <v>76</v>
      </c>
      <c r="B61" s="334">
        <v>14.68089568171639</v>
      </c>
      <c r="C61" s="213">
        <v>0.59281510869638065</v>
      </c>
      <c r="D61" s="214">
        <v>532</v>
      </c>
      <c r="E61" s="334">
        <v>9.7224957878350438</v>
      </c>
      <c r="F61" s="213">
        <v>0.46133836124318262</v>
      </c>
      <c r="G61" s="215">
        <v>536</v>
      </c>
    </row>
    <row r="62" spans="1:7" ht="14.5" customHeight="1">
      <c r="A62" s="189" t="s">
        <v>77</v>
      </c>
      <c r="B62" s="335">
        <v>16.841515336900539</v>
      </c>
      <c r="C62" s="218">
        <v>0.74729017024306843</v>
      </c>
      <c r="D62" s="219">
        <v>470</v>
      </c>
      <c r="E62" s="335">
        <v>10.23982179092833</v>
      </c>
      <c r="F62" s="218">
        <v>0.57314743565710169</v>
      </c>
      <c r="G62" s="220">
        <v>471</v>
      </c>
    </row>
    <row r="63" spans="1:7" ht="14.5" customHeight="1">
      <c r="A63" s="184" t="s">
        <v>78</v>
      </c>
      <c r="B63" s="334">
        <v>13.995335497528631</v>
      </c>
      <c r="C63" s="213">
        <v>0.59305939819694575</v>
      </c>
      <c r="D63" s="214">
        <v>572</v>
      </c>
      <c r="E63" s="334">
        <v>8.2229452122127498</v>
      </c>
      <c r="F63" s="213">
        <v>0.43147858603402489</v>
      </c>
      <c r="G63" s="215">
        <v>563</v>
      </c>
    </row>
    <row r="64" spans="1:7" ht="14.5" customHeight="1" thickBot="1">
      <c r="A64" s="194" t="s">
        <v>79</v>
      </c>
      <c r="B64" s="336">
        <v>14.7027923295642</v>
      </c>
      <c r="C64" s="228">
        <v>0.58885943815652464</v>
      </c>
      <c r="D64" s="229">
        <v>544</v>
      </c>
      <c r="E64" s="428">
        <v>9.3061455158612443</v>
      </c>
      <c r="F64" s="228">
        <v>0.46716237830263979</v>
      </c>
      <c r="G64" s="230">
        <v>541</v>
      </c>
    </row>
    <row r="65" spans="1:7" ht="14.5" customHeight="1">
      <c r="A65" s="199" t="s">
        <v>80</v>
      </c>
      <c r="B65" s="310">
        <v>13.60974808424079</v>
      </c>
      <c r="C65" s="241">
        <v>0.24435291482223409</v>
      </c>
      <c r="D65" s="242">
        <v>3969</v>
      </c>
      <c r="E65" s="310">
        <v>7.8841333953771473</v>
      </c>
      <c r="F65" s="241">
        <v>0.19099276367929599</v>
      </c>
      <c r="G65" s="243">
        <v>3961</v>
      </c>
    </row>
    <row r="66" spans="1:7" ht="14.5" customHeight="1">
      <c r="A66" s="199" t="s">
        <v>81</v>
      </c>
      <c r="B66" s="310">
        <v>14.120528866397899</v>
      </c>
      <c r="C66" s="241">
        <v>0.29461927061768173</v>
      </c>
      <c r="D66" s="242">
        <v>2866</v>
      </c>
      <c r="E66" s="310">
        <v>8.8958354606249763</v>
      </c>
      <c r="F66" s="241">
        <v>0.21920390506062701</v>
      </c>
      <c r="G66" s="243">
        <v>2859</v>
      </c>
    </row>
    <row r="67" spans="1:7" ht="14.5" customHeight="1">
      <c r="A67" s="204" t="s">
        <v>82</v>
      </c>
      <c r="B67" s="314">
        <v>13.71475337568102</v>
      </c>
      <c r="C67" s="233">
        <v>0.20335752857039871</v>
      </c>
      <c r="D67" s="234">
        <v>6835</v>
      </c>
      <c r="E67" s="314">
        <v>8.0914068384996884</v>
      </c>
      <c r="F67" s="233">
        <v>0.15846232617555389</v>
      </c>
      <c r="G67" s="235">
        <v>6820</v>
      </c>
    </row>
    <row r="68" spans="1:7" ht="24" customHeight="1">
      <c r="A68" s="1116" t="s">
        <v>83</v>
      </c>
      <c r="B68" s="1116" t="s">
        <v>84</v>
      </c>
      <c r="C68" s="1116" t="s">
        <v>84</v>
      </c>
      <c r="D68" s="1116" t="s">
        <v>84</v>
      </c>
      <c r="E68" s="1116" t="s">
        <v>84</v>
      </c>
      <c r="F68" s="1116" t="s">
        <v>84</v>
      </c>
      <c r="G68" s="1116" t="s">
        <v>84</v>
      </c>
    </row>
    <row r="69" spans="1:7" ht="36.75" customHeight="1">
      <c r="A69" s="1116" t="s">
        <v>510</v>
      </c>
      <c r="B69" s="1116" t="s">
        <v>85</v>
      </c>
      <c r="C69" s="1116" t="s">
        <v>85</v>
      </c>
      <c r="D69" s="1116" t="s">
        <v>85</v>
      </c>
      <c r="E69" s="1116" t="s">
        <v>85</v>
      </c>
      <c r="F69" s="1116" t="s">
        <v>85</v>
      </c>
      <c r="G69" s="1116" t="s">
        <v>85</v>
      </c>
    </row>
    <row r="70" spans="1:7" ht="28.5" customHeight="1">
      <c r="A70" s="1116" t="s">
        <v>771</v>
      </c>
      <c r="B70" s="1116" t="s">
        <v>86</v>
      </c>
      <c r="C70" s="1116" t="s">
        <v>86</v>
      </c>
      <c r="D70" s="1116" t="s">
        <v>86</v>
      </c>
      <c r="E70" s="1116" t="s">
        <v>86</v>
      </c>
      <c r="F70" s="1116" t="s">
        <v>86</v>
      </c>
      <c r="G70" s="1116" t="s">
        <v>86</v>
      </c>
    </row>
    <row r="71" spans="1:7" ht="14.5" customHeight="1">
      <c r="A71" s="684"/>
      <c r="B71" s="684"/>
      <c r="C71" s="684"/>
      <c r="D71" s="684"/>
      <c r="E71" s="684"/>
      <c r="F71" s="684"/>
      <c r="G71" s="684"/>
    </row>
    <row r="72" spans="1:7" ht="14.5" customHeight="1">
      <c r="A72" s="1287" t="s">
        <v>856</v>
      </c>
      <c r="B72" s="1287"/>
      <c r="C72" s="1287"/>
      <c r="D72" s="1287"/>
      <c r="E72" s="1287"/>
      <c r="F72" s="1287"/>
      <c r="G72" s="1287"/>
    </row>
    <row r="73" spans="1:7" ht="32.25" customHeight="1" thickBot="1">
      <c r="A73" s="1229" t="s">
        <v>273</v>
      </c>
      <c r="B73" s="1288" t="s">
        <v>332</v>
      </c>
      <c r="C73" s="1227" t="s">
        <v>60</v>
      </c>
      <c r="D73" s="1226" t="s">
        <v>60</v>
      </c>
      <c r="E73" s="1227" t="s">
        <v>333</v>
      </c>
      <c r="F73" s="1227" t="s">
        <v>61</v>
      </c>
      <c r="G73" s="1227" t="s">
        <v>61</v>
      </c>
    </row>
    <row r="74" spans="1:7" ht="14.5" customHeight="1" thickBot="1">
      <c r="A74" s="1230" t="s">
        <v>273</v>
      </c>
      <c r="B74" s="59" t="s">
        <v>21</v>
      </c>
      <c r="C74" s="59" t="s">
        <v>62</v>
      </c>
      <c r="D74" s="60" t="s">
        <v>63</v>
      </c>
      <c r="E74" s="59" t="s">
        <v>21</v>
      </c>
      <c r="F74" s="59" t="s">
        <v>62</v>
      </c>
      <c r="G74" s="59" t="s">
        <v>63</v>
      </c>
    </row>
    <row r="75" spans="1:7" ht="14.5" customHeight="1">
      <c r="A75" s="924" t="s">
        <v>283</v>
      </c>
      <c r="B75" s="925">
        <v>4.4452388185226068</v>
      </c>
      <c r="C75" s="909">
        <v>0.10210981658206883</v>
      </c>
      <c r="D75" s="910">
        <v>1481</v>
      </c>
      <c r="E75" s="925">
        <v>3.0801603820578713</v>
      </c>
      <c r="F75" s="909">
        <v>8.0734687449689965E-2</v>
      </c>
      <c r="G75" s="911">
        <v>1473</v>
      </c>
    </row>
    <row r="76" spans="1:7" ht="14.5" customHeight="1">
      <c r="A76" s="926" t="s">
        <v>288</v>
      </c>
      <c r="B76" s="927">
        <v>9.316308799098298</v>
      </c>
      <c r="C76" s="913">
        <v>0.15631480274987328</v>
      </c>
      <c r="D76" s="914">
        <v>1924</v>
      </c>
      <c r="E76" s="927">
        <v>5.5310636577042871</v>
      </c>
      <c r="F76" s="913">
        <v>0.14568537174008772</v>
      </c>
      <c r="G76" s="915">
        <v>1911</v>
      </c>
    </row>
    <row r="77" spans="1:7" ht="14.5" customHeight="1">
      <c r="A77" s="924" t="s">
        <v>289</v>
      </c>
      <c r="B77" s="925">
        <v>16.291926931836777</v>
      </c>
      <c r="C77" s="909">
        <v>0.29386597523336144</v>
      </c>
      <c r="D77" s="910">
        <v>1512</v>
      </c>
      <c r="E77" s="925">
        <v>9.0035837523347357</v>
      </c>
      <c r="F77" s="909">
        <v>0.29568354616353043</v>
      </c>
      <c r="G77" s="911">
        <v>1514</v>
      </c>
    </row>
    <row r="78" spans="1:7" ht="14.5" customHeight="1">
      <c r="A78" s="926" t="s">
        <v>292</v>
      </c>
      <c r="B78" s="927">
        <v>25.742631721628612</v>
      </c>
      <c r="C78" s="913">
        <v>0.40072593832600473</v>
      </c>
      <c r="D78" s="914">
        <v>1390</v>
      </c>
      <c r="E78" s="927">
        <v>14.839892302995779</v>
      </c>
      <c r="F78" s="913">
        <v>0.45385157288137845</v>
      </c>
      <c r="G78" s="915">
        <v>1391</v>
      </c>
    </row>
    <row r="79" spans="1:7" ht="14.5" customHeight="1" thickBot="1">
      <c r="A79" s="928" t="s">
        <v>291</v>
      </c>
      <c r="B79" s="929">
        <v>31.361559202031433</v>
      </c>
      <c r="C79" s="917">
        <v>0.99133752665822994</v>
      </c>
      <c r="D79" s="918">
        <v>372</v>
      </c>
      <c r="E79" s="929">
        <v>19.493473680631787</v>
      </c>
      <c r="F79" s="917">
        <v>0.98955297964828337</v>
      </c>
      <c r="G79" s="919">
        <v>373</v>
      </c>
    </row>
    <row r="80" spans="1:7" ht="14.5" customHeight="1">
      <c r="A80" s="932" t="s">
        <v>82</v>
      </c>
      <c r="B80" s="933">
        <v>13.714753375681024</v>
      </c>
      <c r="C80" s="934">
        <v>0.20335752857039865</v>
      </c>
      <c r="D80" s="935">
        <v>6835</v>
      </c>
      <c r="E80" s="933">
        <v>8.0914068384996884</v>
      </c>
      <c r="F80" s="934">
        <v>0.15846232617555386</v>
      </c>
      <c r="G80" s="936">
        <v>6820</v>
      </c>
    </row>
    <row r="81" spans="1:19" ht="24" customHeight="1">
      <c r="A81" s="1116" t="s">
        <v>83</v>
      </c>
      <c r="B81" s="1116" t="s">
        <v>84</v>
      </c>
      <c r="C81" s="1116" t="s">
        <v>84</v>
      </c>
      <c r="D81" s="1116" t="s">
        <v>84</v>
      </c>
      <c r="E81" s="1116" t="s">
        <v>84</v>
      </c>
      <c r="F81" s="1116" t="s">
        <v>84</v>
      </c>
      <c r="G81" s="1116" t="s">
        <v>84</v>
      </c>
    </row>
    <row r="82" spans="1:19" ht="24" customHeight="1">
      <c r="A82" s="1116" t="s">
        <v>824</v>
      </c>
      <c r="B82" s="1116" t="s">
        <v>85</v>
      </c>
      <c r="C82" s="1116" t="s">
        <v>85</v>
      </c>
      <c r="D82" s="1116" t="s">
        <v>85</v>
      </c>
      <c r="E82" s="1116" t="s">
        <v>85</v>
      </c>
      <c r="F82" s="1116" t="s">
        <v>85</v>
      </c>
      <c r="G82" s="1116" t="s">
        <v>85</v>
      </c>
    </row>
    <row r="83" spans="1:19" ht="25.5" customHeight="1">
      <c r="A83" s="1116" t="s">
        <v>771</v>
      </c>
      <c r="B83" s="1116" t="s">
        <v>86</v>
      </c>
      <c r="C83" s="1116" t="s">
        <v>86</v>
      </c>
      <c r="D83" s="1116" t="s">
        <v>86</v>
      </c>
      <c r="E83" s="1116" t="s">
        <v>86</v>
      </c>
      <c r="F83" s="1116" t="s">
        <v>86</v>
      </c>
      <c r="G83" s="1116" t="s">
        <v>86</v>
      </c>
    </row>
    <row r="84" spans="1:19" ht="14.5" customHeight="1">
      <c r="A84" s="684"/>
      <c r="B84" s="684"/>
      <c r="C84" s="684"/>
      <c r="D84" s="684"/>
      <c r="E84" s="684"/>
      <c r="F84" s="684"/>
      <c r="G84" s="684"/>
    </row>
    <row r="85" spans="1:19" s="425" customFormat="1" ht="25" customHeight="1">
      <c r="A85" s="1231">
        <v>2020</v>
      </c>
      <c r="B85" s="1231"/>
      <c r="C85" s="1231"/>
      <c r="D85" s="1231"/>
      <c r="E85" s="1231"/>
      <c r="F85" s="1231"/>
      <c r="G85" s="1231"/>
      <c r="H85" s="1231"/>
      <c r="I85" s="1231"/>
      <c r="J85" s="1231"/>
      <c r="K85" s="253"/>
      <c r="L85" s="253"/>
      <c r="M85" s="253"/>
      <c r="N85" s="253"/>
      <c r="O85" s="253"/>
      <c r="P85" s="253"/>
      <c r="Q85" s="253"/>
      <c r="R85" s="253"/>
      <c r="S85" s="253"/>
    </row>
    <row r="87" spans="1:19" ht="14.5" customHeight="1">
      <c r="A87" s="1277" t="s">
        <v>857</v>
      </c>
      <c r="B87" s="1277"/>
      <c r="C87" s="1277"/>
      <c r="D87" s="1277"/>
      <c r="E87" s="1277"/>
      <c r="F87" s="1277"/>
      <c r="G87" s="1277"/>
      <c r="H87" s="1277"/>
      <c r="I87" s="1277"/>
      <c r="J87" s="1277"/>
    </row>
    <row r="88" spans="1:19" ht="32.25" customHeight="1" thickBot="1">
      <c r="A88" s="1229" t="s">
        <v>273</v>
      </c>
      <c r="B88" s="1288" t="s">
        <v>332</v>
      </c>
      <c r="C88" s="1227" t="s">
        <v>60</v>
      </c>
      <c r="D88" s="1226" t="s">
        <v>60</v>
      </c>
      <c r="E88" s="1288" t="s">
        <v>333</v>
      </c>
      <c r="F88" s="1227" t="s">
        <v>61</v>
      </c>
      <c r="G88" s="1226" t="s">
        <v>61</v>
      </c>
      <c r="H88" s="1227" t="s">
        <v>334</v>
      </c>
      <c r="I88" s="1227" t="s">
        <v>87</v>
      </c>
      <c r="J88" s="1227" t="s">
        <v>87</v>
      </c>
    </row>
    <row r="89" spans="1:19" ht="14.5" customHeight="1" thickBot="1">
      <c r="A89" s="1230" t="s">
        <v>273</v>
      </c>
      <c r="B89" s="59" t="s">
        <v>21</v>
      </c>
      <c r="C89" s="59" t="s">
        <v>62</v>
      </c>
      <c r="D89" s="60" t="s">
        <v>63</v>
      </c>
      <c r="E89" s="59" t="s">
        <v>21</v>
      </c>
      <c r="F89" s="59" t="s">
        <v>62</v>
      </c>
      <c r="G89" s="60" t="s">
        <v>63</v>
      </c>
      <c r="H89" s="59" t="s">
        <v>21</v>
      </c>
      <c r="I89" s="59" t="s">
        <v>62</v>
      </c>
      <c r="J89" s="59" t="s">
        <v>63</v>
      </c>
    </row>
    <row r="90" spans="1:19" ht="14.5" customHeight="1">
      <c r="A90" s="184" t="s">
        <v>64</v>
      </c>
      <c r="B90" s="334">
        <v>13.259913358538469</v>
      </c>
      <c r="C90" s="213">
        <v>0.45074368356684708</v>
      </c>
      <c r="D90" s="214">
        <v>743</v>
      </c>
      <c r="E90" s="334">
        <v>7.3746991859721334</v>
      </c>
      <c r="F90" s="213">
        <v>0.36530231139787339</v>
      </c>
      <c r="G90" s="214">
        <v>754</v>
      </c>
      <c r="H90" s="334">
        <v>5.1185960893420921</v>
      </c>
      <c r="I90" s="213">
        <v>0.4512996205502719</v>
      </c>
      <c r="J90" s="215">
        <v>288</v>
      </c>
    </row>
    <row r="91" spans="1:19" ht="14.5" customHeight="1">
      <c r="A91" s="189" t="s">
        <v>65</v>
      </c>
      <c r="B91" s="335">
        <v>14.22545797065218</v>
      </c>
      <c r="C91" s="218">
        <v>0.40599408893034061</v>
      </c>
      <c r="D91" s="219">
        <v>949</v>
      </c>
      <c r="E91" s="335">
        <v>7.7436322857789204</v>
      </c>
      <c r="F91" s="218">
        <v>0.31590700828909429</v>
      </c>
      <c r="G91" s="219">
        <v>984</v>
      </c>
      <c r="H91" s="335">
        <v>5.1081251089734323</v>
      </c>
      <c r="I91" s="218">
        <v>0.36019178822463438</v>
      </c>
      <c r="J91" s="220">
        <v>403</v>
      </c>
    </row>
    <row r="92" spans="1:19" ht="14.5" customHeight="1">
      <c r="A92" s="184" t="s">
        <v>66</v>
      </c>
      <c r="B92" s="334">
        <v>14.3932180385001</v>
      </c>
      <c r="C92" s="213">
        <v>1.1898080248104119</v>
      </c>
      <c r="D92" s="214">
        <v>201</v>
      </c>
      <c r="E92" s="334">
        <v>7.1386542666204651</v>
      </c>
      <c r="F92" s="213">
        <v>0.65351756594989341</v>
      </c>
      <c r="G92" s="214">
        <v>201</v>
      </c>
      <c r="H92" s="334">
        <v>6.8381749907959826</v>
      </c>
      <c r="I92" s="213">
        <v>1.041462784207573</v>
      </c>
      <c r="J92" s="215">
        <v>102</v>
      </c>
    </row>
    <row r="93" spans="1:19" ht="14.5" customHeight="1">
      <c r="A93" s="189" t="s">
        <v>67</v>
      </c>
      <c r="B93" s="335">
        <v>15.00291587580951</v>
      </c>
      <c r="C93" s="218">
        <v>0.77019681246388638</v>
      </c>
      <c r="D93" s="219">
        <v>376</v>
      </c>
      <c r="E93" s="335">
        <v>7.935843218430815</v>
      </c>
      <c r="F93" s="218">
        <v>0.56964304917843678</v>
      </c>
      <c r="G93" s="219">
        <v>386</v>
      </c>
      <c r="H93" s="335">
        <v>7.5828825003727109</v>
      </c>
      <c r="I93" s="218">
        <v>0.78471801441960531</v>
      </c>
      <c r="J93" s="220">
        <v>174</v>
      </c>
    </row>
    <row r="94" spans="1:19" ht="14.5" customHeight="1">
      <c r="A94" s="184" t="s">
        <v>68</v>
      </c>
      <c r="B94" s="334">
        <v>13.273504171941751</v>
      </c>
      <c r="C94" s="213">
        <v>1.050055685441267</v>
      </c>
      <c r="D94" s="214">
        <v>158</v>
      </c>
      <c r="E94" s="334">
        <v>8.397021254056785</v>
      </c>
      <c r="F94" s="213">
        <v>0.94530418404672811</v>
      </c>
      <c r="G94" s="214">
        <v>160</v>
      </c>
      <c r="H94" s="334">
        <v>7.2100399838690929</v>
      </c>
      <c r="I94" s="213">
        <v>0.79610077461104423</v>
      </c>
      <c r="J94" s="215">
        <v>71</v>
      </c>
    </row>
    <row r="95" spans="1:19" ht="14.5" customHeight="1">
      <c r="A95" s="189" t="s">
        <v>69</v>
      </c>
      <c r="B95" s="335">
        <v>14.537224070050121</v>
      </c>
      <c r="C95" s="218">
        <v>1.9498536084539979</v>
      </c>
      <c r="D95" s="219">
        <v>83</v>
      </c>
      <c r="E95" s="335">
        <v>7.8626322237138542</v>
      </c>
      <c r="F95" s="218">
        <v>1.438818006018787</v>
      </c>
      <c r="G95" s="219">
        <v>82</v>
      </c>
      <c r="H95" s="335">
        <v>6.6223733227317876</v>
      </c>
      <c r="I95" s="218">
        <v>1.7564504188233721</v>
      </c>
      <c r="J95" s="220">
        <v>38</v>
      </c>
    </row>
    <row r="96" spans="1:19" ht="14.5" customHeight="1">
      <c r="A96" s="184" t="s">
        <v>70</v>
      </c>
      <c r="B96" s="334">
        <v>14.376570192198461</v>
      </c>
      <c r="C96" s="213">
        <v>0.53392727467029588</v>
      </c>
      <c r="D96" s="214">
        <v>610</v>
      </c>
      <c r="E96" s="334">
        <v>8.9935953834450917</v>
      </c>
      <c r="F96" s="213">
        <v>0.49933437662978419</v>
      </c>
      <c r="G96" s="214">
        <v>616</v>
      </c>
      <c r="H96" s="334">
        <v>6.0897530896374841</v>
      </c>
      <c r="I96" s="213">
        <v>0.55753325372275897</v>
      </c>
      <c r="J96" s="215">
        <v>259</v>
      </c>
    </row>
    <row r="97" spans="1:10" ht="14.5" customHeight="1">
      <c r="A97" s="189" t="s">
        <v>71</v>
      </c>
      <c r="B97" s="335">
        <v>16.17822876402947</v>
      </c>
      <c r="C97" s="218">
        <v>0.79780166081336268</v>
      </c>
      <c r="D97" s="219">
        <v>253</v>
      </c>
      <c r="E97" s="335">
        <v>8.94907560813696</v>
      </c>
      <c r="F97" s="218">
        <v>0.60797571604709533</v>
      </c>
      <c r="G97" s="219">
        <v>259</v>
      </c>
      <c r="H97" s="335">
        <v>6.598739853305073</v>
      </c>
      <c r="I97" s="218">
        <v>0.86688389309417513</v>
      </c>
      <c r="J97" s="220">
        <v>103</v>
      </c>
    </row>
    <row r="98" spans="1:10" ht="14.5" customHeight="1">
      <c r="A98" s="184" t="s">
        <v>72</v>
      </c>
      <c r="B98" s="334">
        <v>14.142089788998319</v>
      </c>
      <c r="C98" s="213">
        <v>0.50881136698448959</v>
      </c>
      <c r="D98" s="214">
        <v>557</v>
      </c>
      <c r="E98" s="334">
        <v>8.9212938443336984</v>
      </c>
      <c r="F98" s="213">
        <v>0.5083378822675757</v>
      </c>
      <c r="G98" s="214">
        <v>565</v>
      </c>
      <c r="H98" s="334">
        <v>5.1313826682140231</v>
      </c>
      <c r="I98" s="213">
        <v>0.47739669545068769</v>
      </c>
      <c r="J98" s="215">
        <v>243</v>
      </c>
    </row>
    <row r="99" spans="1:10" ht="14.5" customHeight="1">
      <c r="A99" s="189" t="s">
        <v>73</v>
      </c>
      <c r="B99" s="335">
        <v>14.418376153027319</v>
      </c>
      <c r="C99" s="218">
        <v>0.4906612800702197</v>
      </c>
      <c r="D99" s="219">
        <v>720</v>
      </c>
      <c r="E99" s="335">
        <v>8.2038431781376193</v>
      </c>
      <c r="F99" s="218">
        <v>0.3833294917876342</v>
      </c>
      <c r="G99" s="219">
        <v>732</v>
      </c>
      <c r="H99" s="335">
        <v>3.4202172719980091</v>
      </c>
      <c r="I99" s="218">
        <v>0.36153919236048149</v>
      </c>
      <c r="J99" s="220">
        <v>271</v>
      </c>
    </row>
    <row r="100" spans="1:10" ht="14.5" customHeight="1">
      <c r="A100" s="184" t="s">
        <v>74</v>
      </c>
      <c r="B100" s="334">
        <v>13.69699747734939</v>
      </c>
      <c r="C100" s="213">
        <v>0.49387771004850151</v>
      </c>
      <c r="D100" s="214">
        <v>626</v>
      </c>
      <c r="E100" s="334">
        <v>8.6606625268686894</v>
      </c>
      <c r="F100" s="213">
        <v>0.41211409392853948</v>
      </c>
      <c r="G100" s="214">
        <v>644</v>
      </c>
      <c r="H100" s="334">
        <v>4.3813955430952616</v>
      </c>
      <c r="I100" s="213">
        <v>0.40691171994503172</v>
      </c>
      <c r="J100" s="215">
        <v>307</v>
      </c>
    </row>
    <row r="101" spans="1:10" ht="14.5" customHeight="1">
      <c r="A101" s="189" t="s">
        <v>75</v>
      </c>
      <c r="B101" s="335">
        <v>14.33276084899687</v>
      </c>
      <c r="C101" s="218">
        <v>0.89647321771812394</v>
      </c>
      <c r="D101" s="219">
        <v>182</v>
      </c>
      <c r="E101" s="335">
        <v>8.7768432021476688</v>
      </c>
      <c r="F101" s="218">
        <v>0.72810550674006991</v>
      </c>
      <c r="G101" s="219">
        <v>190</v>
      </c>
      <c r="H101" s="335">
        <v>4.6192316188627212</v>
      </c>
      <c r="I101" s="218">
        <v>1.013251807771907</v>
      </c>
      <c r="J101" s="220">
        <v>64</v>
      </c>
    </row>
    <row r="102" spans="1:10" ht="14.5" customHeight="1">
      <c r="A102" s="184" t="s">
        <v>76</v>
      </c>
      <c r="B102" s="334">
        <v>13.47088351147864</v>
      </c>
      <c r="C102" s="213">
        <v>0.77942366537110253</v>
      </c>
      <c r="D102" s="214">
        <v>386</v>
      </c>
      <c r="E102" s="334">
        <v>8.3861200659109638</v>
      </c>
      <c r="F102" s="213">
        <v>0.58242571460080661</v>
      </c>
      <c r="G102" s="214">
        <v>398</v>
      </c>
      <c r="H102" s="334">
        <v>6.9058263591324263</v>
      </c>
      <c r="I102" s="213">
        <v>0.50275839953347368</v>
      </c>
      <c r="J102" s="215">
        <v>200</v>
      </c>
    </row>
    <row r="103" spans="1:10" ht="14.5" customHeight="1">
      <c r="A103" s="189" t="s">
        <v>77</v>
      </c>
      <c r="B103" s="335">
        <v>17.616349244087289</v>
      </c>
      <c r="C103" s="218">
        <v>0.86836255890827974</v>
      </c>
      <c r="D103" s="219">
        <v>301</v>
      </c>
      <c r="E103" s="335">
        <v>10.3600293984525</v>
      </c>
      <c r="F103" s="218">
        <v>0.71543342350639816</v>
      </c>
      <c r="G103" s="219">
        <v>307</v>
      </c>
      <c r="H103" s="335">
        <v>6.5121596012715166</v>
      </c>
      <c r="I103" s="218">
        <v>0.90985244589840708</v>
      </c>
      <c r="J103" s="220">
        <v>100</v>
      </c>
    </row>
    <row r="104" spans="1:10" ht="14.5" customHeight="1">
      <c r="A104" s="184" t="s">
        <v>78</v>
      </c>
      <c r="B104" s="334">
        <v>14.40025472055888</v>
      </c>
      <c r="C104" s="213">
        <v>0.69957719261853069</v>
      </c>
      <c r="D104" s="214">
        <v>378</v>
      </c>
      <c r="E104" s="334">
        <v>8.3465279244364652</v>
      </c>
      <c r="F104" s="213">
        <v>0.57670938243845504</v>
      </c>
      <c r="G104" s="214">
        <v>390</v>
      </c>
      <c r="H104" s="334">
        <v>5.4496235556350854</v>
      </c>
      <c r="I104" s="213">
        <v>0.50033593749216454</v>
      </c>
      <c r="J104" s="215">
        <v>181</v>
      </c>
    </row>
    <row r="105" spans="1:10" ht="14.5" customHeight="1" thickBot="1">
      <c r="A105" s="194" t="s">
        <v>79</v>
      </c>
      <c r="B105" s="336">
        <v>14.977977932184411</v>
      </c>
      <c r="C105" s="228">
        <v>0.80923906095069242</v>
      </c>
      <c r="D105" s="229">
        <v>354</v>
      </c>
      <c r="E105" s="336">
        <v>7.8843401416490186</v>
      </c>
      <c r="F105" s="228">
        <v>0.46405812483870318</v>
      </c>
      <c r="G105" s="229">
        <v>365</v>
      </c>
      <c r="H105" s="336">
        <v>4.9758827093202846</v>
      </c>
      <c r="I105" s="228">
        <v>0.53672460114676557</v>
      </c>
      <c r="J105" s="230">
        <v>140</v>
      </c>
    </row>
    <row r="106" spans="1:10" ht="14.5" customHeight="1">
      <c r="A106" s="199" t="s">
        <v>80</v>
      </c>
      <c r="B106" s="310">
        <v>14.04980513297542</v>
      </c>
      <c r="C106" s="241">
        <v>0.18823628519564439</v>
      </c>
      <c r="D106" s="242">
        <v>5006</v>
      </c>
      <c r="E106" s="310">
        <v>8.2070944923124749</v>
      </c>
      <c r="F106" s="241">
        <v>0.15848581034400361</v>
      </c>
      <c r="G106" s="242">
        <v>5117</v>
      </c>
      <c r="H106" s="310">
        <v>4.8944792149763128</v>
      </c>
      <c r="I106" s="241">
        <v>0.1680396870032323</v>
      </c>
      <c r="J106" s="243">
        <v>2125</v>
      </c>
    </row>
    <row r="107" spans="1:10" ht="14.5" customHeight="1">
      <c r="A107" s="199" t="s">
        <v>81</v>
      </c>
      <c r="B107" s="310">
        <v>14.99585218406895</v>
      </c>
      <c r="C107" s="241">
        <v>0.36680002388339689</v>
      </c>
      <c r="D107" s="242">
        <v>1871</v>
      </c>
      <c r="E107" s="310">
        <v>8.3667274930696376</v>
      </c>
      <c r="F107" s="241">
        <v>0.25863349639543282</v>
      </c>
      <c r="G107" s="242">
        <v>1916</v>
      </c>
      <c r="H107" s="310">
        <v>6.7961040425066326</v>
      </c>
      <c r="I107" s="241">
        <v>0.32964988975406051</v>
      </c>
      <c r="J107" s="243">
        <v>819</v>
      </c>
    </row>
    <row r="108" spans="1:10" ht="14.5" customHeight="1">
      <c r="A108" s="204" t="s">
        <v>82</v>
      </c>
      <c r="B108" s="314">
        <v>14.231578230179981</v>
      </c>
      <c r="C108" s="233">
        <v>0.16815473079761181</v>
      </c>
      <c r="D108" s="234">
        <v>6877</v>
      </c>
      <c r="E108" s="314">
        <v>8.2378961402527757</v>
      </c>
      <c r="F108" s="233">
        <v>0.13735438106177639</v>
      </c>
      <c r="G108" s="234">
        <v>7033</v>
      </c>
      <c r="H108" s="314">
        <v>5.2863947062487959</v>
      </c>
      <c r="I108" s="233">
        <v>0.15103849094921781</v>
      </c>
      <c r="J108" s="235">
        <v>2944</v>
      </c>
    </row>
    <row r="109" spans="1:10" ht="26.25" customHeight="1">
      <c r="A109" s="1289" t="s">
        <v>88</v>
      </c>
      <c r="B109" s="1289"/>
      <c r="C109" s="1289"/>
      <c r="D109" s="1289"/>
      <c r="E109" s="1289"/>
      <c r="F109" s="1289"/>
      <c r="G109" s="1289"/>
      <c r="H109" s="1289"/>
      <c r="I109" s="1289"/>
      <c r="J109" s="1289"/>
    </row>
    <row r="110" spans="1:10" ht="14.5" customHeight="1">
      <c r="A110" s="1116" t="s">
        <v>89</v>
      </c>
      <c r="B110" s="1116" t="s">
        <v>85</v>
      </c>
      <c r="C110" s="1116" t="s">
        <v>85</v>
      </c>
      <c r="D110" s="1116" t="s">
        <v>85</v>
      </c>
      <c r="E110" s="1116" t="s">
        <v>85</v>
      </c>
      <c r="F110" s="1116" t="s">
        <v>85</v>
      </c>
      <c r="G110" s="1116" t="s">
        <v>85</v>
      </c>
      <c r="H110" s="1116" t="s">
        <v>85</v>
      </c>
      <c r="I110" s="1116" t="s">
        <v>85</v>
      </c>
      <c r="J110" s="1116" t="s">
        <v>85</v>
      </c>
    </row>
    <row r="111" spans="1:10" ht="14.5" customHeight="1">
      <c r="A111" s="1116" t="s">
        <v>623</v>
      </c>
      <c r="B111" s="1116" t="s">
        <v>90</v>
      </c>
      <c r="C111" s="1116" t="s">
        <v>90</v>
      </c>
      <c r="D111" s="1116" t="s">
        <v>90</v>
      </c>
      <c r="E111" s="1116" t="s">
        <v>90</v>
      </c>
      <c r="F111" s="1116" t="s">
        <v>90</v>
      </c>
      <c r="G111" s="1116" t="s">
        <v>90</v>
      </c>
      <c r="H111" s="1116" t="s">
        <v>90</v>
      </c>
      <c r="I111" s="1116" t="s">
        <v>90</v>
      </c>
      <c r="J111" s="1116" t="s">
        <v>90</v>
      </c>
    </row>
    <row r="113" spans="1:10" ht="14.5" customHeight="1">
      <c r="A113" s="1287" t="s">
        <v>858</v>
      </c>
      <c r="B113" s="1287"/>
      <c r="C113" s="1287"/>
      <c r="D113" s="1287"/>
      <c r="E113" s="1287"/>
      <c r="F113" s="1287"/>
      <c r="G113" s="1287"/>
    </row>
    <row r="114" spans="1:10" ht="30" customHeight="1">
      <c r="A114" s="937"/>
      <c r="B114" s="1288" t="s">
        <v>332</v>
      </c>
      <c r="C114" s="1227" t="s">
        <v>60</v>
      </c>
      <c r="D114" s="1226" t="s">
        <v>60</v>
      </c>
      <c r="E114" s="1288" t="s">
        <v>333</v>
      </c>
      <c r="F114" s="1227" t="s">
        <v>61</v>
      </c>
      <c r="G114" s="1226" t="s">
        <v>61</v>
      </c>
      <c r="H114" s="1227" t="s">
        <v>334</v>
      </c>
      <c r="I114" s="1227" t="s">
        <v>87</v>
      </c>
      <c r="J114" s="1227" t="s">
        <v>87</v>
      </c>
    </row>
    <row r="115" spans="1:10" ht="14.5" customHeight="1" thickBot="1">
      <c r="A115" s="938"/>
      <c r="B115" s="939" t="s">
        <v>21</v>
      </c>
      <c r="C115" s="939" t="s">
        <v>62</v>
      </c>
      <c r="D115" s="940" t="s">
        <v>63</v>
      </c>
      <c r="E115" s="939" t="s">
        <v>21</v>
      </c>
      <c r="F115" s="939" t="s">
        <v>62</v>
      </c>
      <c r="G115" s="940" t="s">
        <v>63</v>
      </c>
      <c r="H115" s="939" t="s">
        <v>21</v>
      </c>
      <c r="I115" s="939" t="s">
        <v>62</v>
      </c>
      <c r="J115" s="939" t="s">
        <v>63</v>
      </c>
    </row>
    <row r="116" spans="1:10" ht="14.5" customHeight="1">
      <c r="A116" s="924" t="s">
        <v>283</v>
      </c>
      <c r="B116" s="925">
        <v>3.8378749696051004</v>
      </c>
      <c r="C116" s="909">
        <v>6.8976920645004394E-2</v>
      </c>
      <c r="D116" s="910">
        <v>1645</v>
      </c>
      <c r="E116" s="925">
        <v>2.5590929209184088</v>
      </c>
      <c r="F116" s="909">
        <v>5.661941036184194E-2</v>
      </c>
      <c r="G116" s="910">
        <v>1713</v>
      </c>
      <c r="H116" s="925">
        <v>1.3362650672649938</v>
      </c>
      <c r="I116" s="909">
        <v>9.8222072817046396E-2</v>
      </c>
      <c r="J116" s="911">
        <v>587</v>
      </c>
    </row>
    <row r="117" spans="1:10" ht="14.5" customHeight="1">
      <c r="A117" s="926" t="s">
        <v>288</v>
      </c>
      <c r="B117" s="927">
        <v>9.015752638911934</v>
      </c>
      <c r="C117" s="913">
        <v>0.13483766741080214</v>
      </c>
      <c r="D117" s="914">
        <v>1616</v>
      </c>
      <c r="E117" s="927">
        <v>5.2218279008388775</v>
      </c>
      <c r="F117" s="913">
        <v>0.12074785068578407</v>
      </c>
      <c r="G117" s="914">
        <v>1646</v>
      </c>
      <c r="H117" s="927">
        <v>3.7783977863325533</v>
      </c>
      <c r="I117" s="913">
        <v>0.19481799308559564</v>
      </c>
      <c r="J117" s="915">
        <v>743</v>
      </c>
    </row>
    <row r="118" spans="1:10" ht="14.5" customHeight="1">
      <c r="A118" s="924" t="s">
        <v>289</v>
      </c>
      <c r="B118" s="925">
        <v>16.740743406006434</v>
      </c>
      <c r="C118" s="909">
        <v>0.22902458306699353</v>
      </c>
      <c r="D118" s="910">
        <v>1504</v>
      </c>
      <c r="E118" s="925">
        <v>9.5498491922511057</v>
      </c>
      <c r="F118" s="909">
        <v>0.24013177366559341</v>
      </c>
      <c r="G118" s="910">
        <v>1532</v>
      </c>
      <c r="H118" s="925">
        <v>6.8062420974697755</v>
      </c>
      <c r="I118" s="909">
        <v>0.31312961489151619</v>
      </c>
      <c r="J118" s="911">
        <v>682</v>
      </c>
    </row>
    <row r="119" spans="1:10" ht="14.5" customHeight="1">
      <c r="A119" s="926" t="s">
        <v>292</v>
      </c>
      <c r="B119" s="927">
        <v>25.172332625064925</v>
      </c>
      <c r="C119" s="913">
        <v>0.30346744674929593</v>
      </c>
      <c r="D119" s="914">
        <v>1412</v>
      </c>
      <c r="E119" s="927">
        <v>14.150984691824615</v>
      </c>
      <c r="F119" s="913">
        <v>0.34115778322130241</v>
      </c>
      <c r="G119" s="914">
        <v>1421</v>
      </c>
      <c r="H119" s="927">
        <v>8.0651385782730252</v>
      </c>
      <c r="I119" s="913">
        <v>0.38775317381470348</v>
      </c>
      <c r="J119" s="915">
        <v>640</v>
      </c>
    </row>
    <row r="120" spans="1:10" ht="14.5" customHeight="1" thickBot="1">
      <c r="A120" s="928" t="s">
        <v>291</v>
      </c>
      <c r="B120" s="929">
        <v>32.26738260390632</v>
      </c>
      <c r="C120" s="917">
        <v>0.57275352060985196</v>
      </c>
      <c r="D120" s="918">
        <v>451</v>
      </c>
      <c r="E120" s="929">
        <v>19.494721652617752</v>
      </c>
      <c r="F120" s="917">
        <v>0.64139523505785201</v>
      </c>
      <c r="G120" s="918">
        <v>462</v>
      </c>
      <c r="H120" s="929">
        <v>9.2613872012286809</v>
      </c>
      <c r="I120" s="917">
        <v>0.86891667240177739</v>
      </c>
      <c r="J120" s="919">
        <v>177</v>
      </c>
    </row>
    <row r="121" spans="1:10" ht="14.5" customHeight="1">
      <c r="A121" s="930" t="s">
        <v>82</v>
      </c>
      <c r="B121" s="931">
        <v>14.231578230179977</v>
      </c>
      <c r="C121" s="921">
        <v>0.16815473079761187</v>
      </c>
      <c r="D121" s="922">
        <v>6877</v>
      </c>
      <c r="E121" s="931">
        <v>8.2378961402527757</v>
      </c>
      <c r="F121" s="921">
        <v>0.13735438106177639</v>
      </c>
      <c r="G121" s="922">
        <v>7033</v>
      </c>
      <c r="H121" s="931">
        <v>5.2863947062487959</v>
      </c>
      <c r="I121" s="921">
        <v>0.15103849094921776</v>
      </c>
      <c r="J121" s="923">
        <v>2944</v>
      </c>
    </row>
    <row r="122" spans="1:10" ht="27.75" customHeight="1">
      <c r="A122" s="1289" t="s">
        <v>88</v>
      </c>
      <c r="B122" s="1289"/>
      <c r="C122" s="1289"/>
      <c r="D122" s="1289"/>
      <c r="E122" s="1289"/>
      <c r="F122" s="1289"/>
      <c r="G122" s="1289"/>
      <c r="H122" s="1289"/>
      <c r="I122" s="1289"/>
      <c r="J122" s="1289"/>
    </row>
    <row r="123" spans="1:10" ht="14.5" customHeight="1">
      <c r="A123" s="1116" t="s">
        <v>89</v>
      </c>
      <c r="B123" s="1116" t="s">
        <v>85</v>
      </c>
      <c r="C123" s="1116" t="s">
        <v>85</v>
      </c>
      <c r="D123" s="1116" t="s">
        <v>85</v>
      </c>
      <c r="E123" s="1116" t="s">
        <v>85</v>
      </c>
      <c r="F123" s="1116" t="s">
        <v>85</v>
      </c>
      <c r="G123" s="1116" t="s">
        <v>85</v>
      </c>
      <c r="H123" s="1116" t="s">
        <v>85</v>
      </c>
      <c r="I123" s="1116" t="s">
        <v>85</v>
      </c>
      <c r="J123" s="1116" t="s">
        <v>85</v>
      </c>
    </row>
    <row r="124" spans="1:10" ht="14.5" customHeight="1">
      <c r="A124" s="1116" t="s">
        <v>623</v>
      </c>
      <c r="B124" s="1116" t="s">
        <v>90</v>
      </c>
      <c r="C124" s="1116" t="s">
        <v>90</v>
      </c>
      <c r="D124" s="1116" t="s">
        <v>90</v>
      </c>
      <c r="E124" s="1116" t="s">
        <v>90</v>
      </c>
      <c r="F124" s="1116" t="s">
        <v>90</v>
      </c>
      <c r="G124" s="1116" t="s">
        <v>90</v>
      </c>
      <c r="H124" s="1116" t="s">
        <v>90</v>
      </c>
      <c r="I124" s="1116" t="s">
        <v>90</v>
      </c>
      <c r="J124" s="1116" t="s">
        <v>90</v>
      </c>
    </row>
  </sheetData>
  <mergeCells count="46">
    <mergeCell ref="H114:J114"/>
    <mergeCell ref="A122:J122"/>
    <mergeCell ref="A123:J123"/>
    <mergeCell ref="A124:J124"/>
    <mergeCell ref="A113:G113"/>
    <mergeCell ref="B114:D114"/>
    <mergeCell ref="E114:G114"/>
    <mergeCell ref="A41:G41"/>
    <mergeCell ref="A42:G42"/>
    <mergeCell ref="A109:J109"/>
    <mergeCell ref="A40:G40"/>
    <mergeCell ref="A31:G31"/>
    <mergeCell ref="A32:A33"/>
    <mergeCell ref="B32:D32"/>
    <mergeCell ref="E32:G32"/>
    <mergeCell ref="A44:G44"/>
    <mergeCell ref="A46:G46"/>
    <mergeCell ref="B47:D47"/>
    <mergeCell ref="E47:G47"/>
    <mergeCell ref="A68:G68"/>
    <mergeCell ref="A69:G69"/>
    <mergeCell ref="A47:A48"/>
    <mergeCell ref="A72:G72"/>
    <mergeCell ref="A110:J110"/>
    <mergeCell ref="A111:J111"/>
    <mergeCell ref="A85:J85"/>
    <mergeCell ref="A70:G70"/>
    <mergeCell ref="A88:A89"/>
    <mergeCell ref="A87:J87"/>
    <mergeCell ref="B88:D88"/>
    <mergeCell ref="E88:G88"/>
    <mergeCell ref="H88:J88"/>
    <mergeCell ref="A73:A74"/>
    <mergeCell ref="B73:D73"/>
    <mergeCell ref="E73:G73"/>
    <mergeCell ref="A81:G81"/>
    <mergeCell ref="A82:G82"/>
    <mergeCell ref="A83:G83"/>
    <mergeCell ref="A27:G27"/>
    <mergeCell ref="A28:G28"/>
    <mergeCell ref="A29:G29"/>
    <mergeCell ref="A3:G3"/>
    <mergeCell ref="A5:G5"/>
    <mergeCell ref="A6:A7"/>
    <mergeCell ref="B6:D6"/>
    <mergeCell ref="E6:G6"/>
  </mergeCells>
  <hyperlinks>
    <hyperlink ref="A1" location="Inhalt!A9" display="Zurück zum Inhalt" xr:uid="{00000000-0004-0000-1300-000000000000}"/>
  </hyperlinks>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20"/>
  <dimension ref="A1:S84"/>
  <sheetViews>
    <sheetView showGridLines="0" zoomScale="80" zoomScaleNormal="80" workbookViewId="0">
      <pane xSplit="1" topLeftCell="B1" activePane="topRight" state="frozen"/>
      <selection pane="topRight"/>
    </sheetView>
  </sheetViews>
  <sheetFormatPr baseColWidth="10" defaultColWidth="11" defaultRowHeight="14.5" customHeight="1"/>
  <cols>
    <col min="1" max="1" width="23.5" style="118" customWidth="1"/>
    <col min="2" max="4" width="11.08203125" style="118" customWidth="1"/>
    <col min="5" max="16384" width="11" style="118"/>
  </cols>
  <sheetData>
    <row r="1" spans="1:19" ht="14.5" customHeight="1">
      <c r="A1" s="963" t="s">
        <v>512</v>
      </c>
    </row>
    <row r="3" spans="1:19" s="182" customFormat="1" ht="25" customHeight="1">
      <c r="A3" s="1231">
        <v>2024</v>
      </c>
      <c r="B3" s="1231"/>
      <c r="C3" s="1231"/>
      <c r="D3" s="1231"/>
      <c r="E3" s="253"/>
      <c r="F3" s="253"/>
      <c r="G3" s="253"/>
      <c r="H3" s="253"/>
      <c r="I3" s="253"/>
      <c r="J3" s="253"/>
      <c r="K3" s="253"/>
      <c r="L3" s="253"/>
      <c r="M3" s="253"/>
      <c r="N3" s="253"/>
      <c r="O3" s="253"/>
      <c r="P3" s="253"/>
      <c r="Q3" s="253"/>
      <c r="R3" s="253"/>
      <c r="S3" s="253"/>
    </row>
    <row r="5" spans="1:19" ht="33" customHeight="1">
      <c r="A5" s="1240" t="s">
        <v>585</v>
      </c>
      <c r="B5" s="1240"/>
      <c r="C5" s="1240"/>
      <c r="D5" s="1240"/>
    </row>
    <row r="6" spans="1:19" ht="14.5" customHeight="1" thickBot="1">
      <c r="A6" s="1229" t="s">
        <v>273</v>
      </c>
      <c r="B6" s="1292" t="s">
        <v>335</v>
      </c>
      <c r="C6" s="1292" t="s">
        <v>91</v>
      </c>
      <c r="D6" s="1293" t="s">
        <v>91</v>
      </c>
    </row>
    <row r="7" spans="1:19" ht="14.5" customHeight="1" thickBot="1">
      <c r="A7" s="1230" t="s">
        <v>273</v>
      </c>
      <c r="B7" s="59" t="s">
        <v>92</v>
      </c>
      <c r="C7" s="59" t="s">
        <v>62</v>
      </c>
      <c r="D7" s="59" t="s">
        <v>63</v>
      </c>
    </row>
    <row r="8" spans="1:19" ht="14.5" customHeight="1">
      <c r="A8" s="184" t="s">
        <v>64</v>
      </c>
      <c r="B8" s="107">
        <v>77.068303852238188</v>
      </c>
      <c r="C8" s="94">
        <v>3.145684804368055</v>
      </c>
      <c r="D8" s="111">
        <v>261</v>
      </c>
    </row>
    <row r="9" spans="1:19" ht="14.5" customHeight="1">
      <c r="A9" s="189" t="s">
        <v>65</v>
      </c>
      <c r="B9" s="694">
        <v>79.345726072370553</v>
      </c>
      <c r="C9" s="96">
        <v>2.436797415465513</v>
      </c>
      <c r="D9" s="112">
        <v>359</v>
      </c>
    </row>
    <row r="10" spans="1:19" ht="14.5" customHeight="1">
      <c r="A10" s="184" t="s">
        <v>66</v>
      </c>
      <c r="B10" s="693">
        <v>78.499593113768768</v>
      </c>
      <c r="C10" s="94">
        <v>3.1769950479840912</v>
      </c>
      <c r="D10" s="111">
        <v>231</v>
      </c>
    </row>
    <row r="11" spans="1:19" ht="14.5" customHeight="1">
      <c r="A11" s="189" t="s">
        <v>67</v>
      </c>
      <c r="B11" s="106">
        <v>83.556005433484287</v>
      </c>
      <c r="C11" s="96">
        <v>2.3377868816444192</v>
      </c>
      <c r="D11" s="112">
        <v>341</v>
      </c>
    </row>
    <row r="12" spans="1:19" ht="14.5" customHeight="1">
      <c r="A12" s="184" t="s">
        <v>68</v>
      </c>
      <c r="B12" s="107">
        <v>71.153031248866199</v>
      </c>
      <c r="C12" s="94">
        <v>4.010131414515163</v>
      </c>
      <c r="D12" s="111">
        <v>194</v>
      </c>
    </row>
    <row r="13" spans="1:19" ht="14.5" customHeight="1">
      <c r="A13" s="189" t="s">
        <v>69</v>
      </c>
      <c r="B13" s="106">
        <v>67.302540427809078</v>
      </c>
      <c r="C13" s="96">
        <v>2.611208712935718</v>
      </c>
      <c r="D13" s="112">
        <v>325</v>
      </c>
    </row>
    <row r="14" spans="1:19" ht="14.5" customHeight="1">
      <c r="A14" s="184" t="s">
        <v>70</v>
      </c>
      <c r="B14" s="693">
        <v>86.819812495518477</v>
      </c>
      <c r="C14" s="94">
        <v>1.9878023314877471</v>
      </c>
      <c r="D14" s="111">
        <v>351</v>
      </c>
    </row>
    <row r="15" spans="1:19" ht="14.5" customHeight="1">
      <c r="A15" s="189" t="s">
        <v>71</v>
      </c>
      <c r="B15" s="696">
        <v>85.050287255794927</v>
      </c>
      <c r="C15" s="96">
        <v>2.6300486315593621</v>
      </c>
      <c r="D15" s="112">
        <v>282</v>
      </c>
    </row>
    <row r="16" spans="1:19" ht="14.5" customHeight="1">
      <c r="A16" s="184" t="s">
        <v>72</v>
      </c>
      <c r="B16" s="107">
        <v>77.965158912699167</v>
      </c>
      <c r="C16" s="94">
        <v>2.4813615062306198</v>
      </c>
      <c r="D16" s="111">
        <v>369</v>
      </c>
    </row>
    <row r="17" spans="1:19" ht="14.5" customHeight="1">
      <c r="A17" s="189" t="s">
        <v>73</v>
      </c>
      <c r="B17" s="696">
        <v>66.992317756815922</v>
      </c>
      <c r="C17" s="96">
        <v>3.1367016728214798</v>
      </c>
      <c r="D17" s="112">
        <v>266</v>
      </c>
    </row>
    <row r="18" spans="1:19" ht="14.5" customHeight="1">
      <c r="A18" s="184" t="s">
        <v>74</v>
      </c>
      <c r="B18" s="692">
        <v>75.006409400311327</v>
      </c>
      <c r="C18" s="94">
        <v>3.0299821093218071</v>
      </c>
      <c r="D18" s="111">
        <v>272</v>
      </c>
    </row>
    <row r="19" spans="1:19" ht="14.5" customHeight="1">
      <c r="A19" s="189" t="s">
        <v>75</v>
      </c>
      <c r="B19" s="106">
        <v>69.875355821766803</v>
      </c>
      <c r="C19" s="96">
        <v>3.261941906822782</v>
      </c>
      <c r="D19" s="112">
        <v>273</v>
      </c>
    </row>
    <row r="20" spans="1:19" ht="14.5" customHeight="1">
      <c r="A20" s="184" t="s">
        <v>76</v>
      </c>
      <c r="B20" s="107">
        <v>79.869560709552388</v>
      </c>
      <c r="C20" s="94">
        <v>2.5964588791768701</v>
      </c>
      <c r="D20" s="111">
        <v>347</v>
      </c>
    </row>
    <row r="21" spans="1:19" ht="14.5" customHeight="1">
      <c r="A21" s="189" t="s">
        <v>77</v>
      </c>
      <c r="B21" s="106">
        <v>82.448360029491781</v>
      </c>
      <c r="C21" s="96">
        <v>2.4545487003905162</v>
      </c>
      <c r="D21" s="112">
        <v>322</v>
      </c>
    </row>
    <row r="22" spans="1:19" ht="14.5" customHeight="1">
      <c r="A22" s="184" t="s">
        <v>78</v>
      </c>
      <c r="B22" s="107">
        <v>77.495426784466602</v>
      </c>
      <c r="C22" s="94">
        <v>2.4595450470658009</v>
      </c>
      <c r="D22" s="111">
        <v>404</v>
      </c>
    </row>
    <row r="23" spans="1:19" ht="14.5" customHeight="1" thickBot="1">
      <c r="A23" s="194" t="s">
        <v>79</v>
      </c>
      <c r="B23" s="699">
        <v>79.153446725812387</v>
      </c>
      <c r="C23" s="98">
        <v>2.567898267431254</v>
      </c>
      <c r="D23" s="113">
        <v>371</v>
      </c>
    </row>
    <row r="24" spans="1:19" ht="14.5" customHeight="1">
      <c r="A24" s="199" t="s">
        <v>80</v>
      </c>
      <c r="B24" s="701">
        <v>75.973598620798128</v>
      </c>
      <c r="C24" s="100">
        <v>1.117661447603064</v>
      </c>
      <c r="D24" s="179">
        <v>3074</v>
      </c>
    </row>
    <row r="25" spans="1:19" ht="14.5" customHeight="1">
      <c r="A25" s="199" t="s">
        <v>81</v>
      </c>
      <c r="B25" s="701">
        <v>80.876732739459385</v>
      </c>
      <c r="C25" s="100">
        <v>1.169651103000549</v>
      </c>
      <c r="D25" s="179">
        <v>1894</v>
      </c>
    </row>
    <row r="26" spans="1:19" ht="14.5" customHeight="1">
      <c r="A26" s="204" t="s">
        <v>82</v>
      </c>
      <c r="B26" s="974">
        <v>76.869577303592095</v>
      </c>
      <c r="C26" s="114">
        <v>0.9385334346286085</v>
      </c>
      <c r="D26" s="115">
        <v>4968</v>
      </c>
    </row>
    <row r="27" spans="1:19" ht="14.15" customHeight="1">
      <c r="A27" s="1290" t="s">
        <v>93</v>
      </c>
      <c r="B27" s="1291"/>
      <c r="C27" s="1291"/>
      <c r="D27" s="1291"/>
    </row>
    <row r="28" spans="1:19" ht="37.5" customHeight="1">
      <c r="A28" s="1290" t="s">
        <v>608</v>
      </c>
      <c r="B28" s="1291"/>
      <c r="C28" s="1291"/>
      <c r="D28" s="1291"/>
    </row>
    <row r="29" spans="1:19" ht="26.25" customHeight="1">
      <c r="A29" s="1290" t="s">
        <v>605</v>
      </c>
      <c r="B29" s="1291"/>
      <c r="C29" s="1291"/>
      <c r="D29" s="1291"/>
    </row>
    <row r="31" spans="1:19" s="182" customFormat="1" ht="25" customHeight="1">
      <c r="A31" s="1231">
        <v>2022</v>
      </c>
      <c r="B31" s="1231"/>
      <c r="C31" s="1231"/>
      <c r="D31" s="1231"/>
      <c r="E31" s="253"/>
      <c r="F31" s="253"/>
      <c r="G31" s="253"/>
      <c r="H31" s="253"/>
      <c r="I31" s="253"/>
      <c r="J31" s="253"/>
      <c r="K31" s="253"/>
      <c r="L31" s="253"/>
      <c r="M31" s="253"/>
      <c r="N31" s="253"/>
      <c r="O31" s="253"/>
      <c r="P31" s="253"/>
      <c r="Q31" s="253"/>
      <c r="R31" s="253"/>
      <c r="S31" s="253"/>
    </row>
    <row r="33" spans="1:4" ht="33" customHeight="1">
      <c r="A33" s="1240" t="s">
        <v>859</v>
      </c>
      <c r="B33" s="1240"/>
      <c r="C33" s="1240"/>
      <c r="D33" s="1240"/>
    </row>
    <row r="34" spans="1:4" ht="14.5" customHeight="1" thickBot="1">
      <c r="A34" s="1229" t="s">
        <v>273</v>
      </c>
      <c r="B34" s="1292" t="s">
        <v>335</v>
      </c>
      <c r="C34" s="1292" t="s">
        <v>91</v>
      </c>
      <c r="D34" s="1293" t="s">
        <v>91</v>
      </c>
    </row>
    <row r="35" spans="1:4" ht="14.5" customHeight="1" thickBot="1">
      <c r="A35" s="1230" t="s">
        <v>273</v>
      </c>
      <c r="B35" s="59" t="s">
        <v>92</v>
      </c>
      <c r="C35" s="59" t="s">
        <v>62</v>
      </c>
      <c r="D35" s="59" t="s">
        <v>63</v>
      </c>
    </row>
    <row r="36" spans="1:4" ht="14.5" customHeight="1">
      <c r="A36" s="184" t="s">
        <v>64</v>
      </c>
      <c r="B36" s="187">
        <v>63.925492638518207</v>
      </c>
      <c r="C36" s="186">
        <v>2.829917835074319</v>
      </c>
      <c r="D36" s="188">
        <v>430</v>
      </c>
    </row>
    <row r="37" spans="1:4" ht="14.5" customHeight="1">
      <c r="A37" s="189" t="s">
        <v>65</v>
      </c>
      <c r="B37" s="190">
        <v>64.822066356697334</v>
      </c>
      <c r="C37" s="191">
        <v>3.1953595836017858</v>
      </c>
      <c r="D37" s="193">
        <v>322</v>
      </c>
    </row>
    <row r="38" spans="1:4" ht="14.5" customHeight="1">
      <c r="A38" s="184" t="s">
        <v>66</v>
      </c>
      <c r="B38" s="187">
        <v>64.80002376123133</v>
      </c>
      <c r="C38" s="186">
        <v>2.846613812184223</v>
      </c>
      <c r="D38" s="188">
        <v>488</v>
      </c>
    </row>
    <row r="39" spans="1:4" ht="14.5" customHeight="1">
      <c r="A39" s="189" t="s">
        <v>67</v>
      </c>
      <c r="B39" s="192">
        <v>71.86508553759549</v>
      </c>
      <c r="C39" s="191">
        <v>3.0674424726161829</v>
      </c>
      <c r="D39" s="193">
        <v>382</v>
      </c>
    </row>
    <row r="40" spans="1:4" ht="14.5" customHeight="1">
      <c r="A40" s="184" t="s">
        <v>68</v>
      </c>
      <c r="B40" s="185">
        <v>49.266185816613621</v>
      </c>
      <c r="C40" s="186">
        <v>3.666544089945837</v>
      </c>
      <c r="D40" s="188">
        <v>322</v>
      </c>
    </row>
    <row r="41" spans="1:4" ht="14.5" customHeight="1">
      <c r="A41" s="189" t="s">
        <v>69</v>
      </c>
      <c r="B41" s="192">
        <v>58.729669880283929</v>
      </c>
      <c r="C41" s="191">
        <v>3.064627889877515</v>
      </c>
      <c r="D41" s="193">
        <v>432</v>
      </c>
    </row>
    <row r="42" spans="1:4" ht="14.5" customHeight="1">
      <c r="A42" s="184" t="s">
        <v>70</v>
      </c>
      <c r="B42" s="187">
        <v>74.347790076562205</v>
      </c>
      <c r="C42" s="186">
        <v>3.0402385062544059</v>
      </c>
      <c r="D42" s="188">
        <v>363</v>
      </c>
    </row>
    <row r="43" spans="1:4" ht="14.5" customHeight="1">
      <c r="A43" s="189" t="s">
        <v>71</v>
      </c>
      <c r="B43" s="192">
        <v>76.90438096087135</v>
      </c>
      <c r="C43" s="191">
        <v>3.40688219370834</v>
      </c>
      <c r="D43" s="193">
        <v>468</v>
      </c>
    </row>
    <row r="44" spans="1:4" ht="14.5" customHeight="1">
      <c r="A44" s="184" t="s">
        <v>72</v>
      </c>
      <c r="B44" s="187">
        <v>67.822473453909396</v>
      </c>
      <c r="C44" s="186">
        <v>2.8527359810111261</v>
      </c>
      <c r="D44" s="188">
        <v>393</v>
      </c>
    </row>
    <row r="45" spans="1:4" ht="14.5" customHeight="1">
      <c r="A45" s="189" t="s">
        <v>73</v>
      </c>
      <c r="B45" s="190">
        <v>66.916297796491648</v>
      </c>
      <c r="C45" s="191">
        <v>2.565621382894343</v>
      </c>
      <c r="D45" s="193">
        <v>447</v>
      </c>
    </row>
    <row r="46" spans="1:4" ht="14.5" customHeight="1">
      <c r="A46" s="184" t="s">
        <v>74</v>
      </c>
      <c r="B46" s="187">
        <v>67.07023211699611</v>
      </c>
      <c r="C46" s="186">
        <v>2.8916401434400121</v>
      </c>
      <c r="D46" s="188">
        <v>411</v>
      </c>
    </row>
    <row r="47" spans="1:4" ht="14.5" customHeight="1">
      <c r="A47" s="189" t="s">
        <v>75</v>
      </c>
      <c r="B47" s="192">
        <v>54.499682042425043</v>
      </c>
      <c r="C47" s="191">
        <v>3.4426332799166182</v>
      </c>
      <c r="D47" s="193">
        <v>328</v>
      </c>
    </row>
    <row r="48" spans="1:4" ht="14.5" customHeight="1">
      <c r="A48" s="184" t="s">
        <v>76</v>
      </c>
      <c r="B48" s="185">
        <v>61.835082458669397</v>
      </c>
      <c r="C48" s="186">
        <v>2.5672492012446479</v>
      </c>
      <c r="D48" s="188">
        <v>534</v>
      </c>
    </row>
    <row r="49" spans="1:4" ht="14.5" customHeight="1">
      <c r="A49" s="189" t="s">
        <v>77</v>
      </c>
      <c r="B49" s="192">
        <v>65.082168936808884</v>
      </c>
      <c r="C49" s="191">
        <v>3.0478311151619741</v>
      </c>
      <c r="D49" s="193">
        <v>479</v>
      </c>
    </row>
    <row r="50" spans="1:4" ht="14.5" customHeight="1">
      <c r="A50" s="184" t="s">
        <v>78</v>
      </c>
      <c r="B50" s="187">
        <v>64.707996888050872</v>
      </c>
      <c r="C50" s="186">
        <v>2.579492231103357</v>
      </c>
      <c r="D50" s="188">
        <v>577</v>
      </c>
    </row>
    <row r="51" spans="1:4" ht="14.5" customHeight="1" thickBot="1">
      <c r="A51" s="194" t="s">
        <v>79</v>
      </c>
      <c r="B51" s="197">
        <v>67.189643353289568</v>
      </c>
      <c r="C51" s="196">
        <v>2.468845764411244</v>
      </c>
      <c r="D51" s="198">
        <v>551</v>
      </c>
    </row>
    <row r="52" spans="1:4" ht="14.5" customHeight="1">
      <c r="A52" s="199" t="s">
        <v>80</v>
      </c>
      <c r="B52" s="200">
        <v>66.124535356004728</v>
      </c>
      <c r="C52" s="201">
        <v>1.110611247349123</v>
      </c>
      <c r="D52" s="203">
        <v>4025</v>
      </c>
    </row>
    <row r="53" spans="1:4" ht="14.5" customHeight="1">
      <c r="A53" s="199" t="s">
        <v>81</v>
      </c>
      <c r="B53" s="200">
        <v>66.041087968412057</v>
      </c>
      <c r="C53" s="201">
        <v>1.2718733412650991</v>
      </c>
      <c r="D53" s="203">
        <v>2902</v>
      </c>
    </row>
    <row r="54" spans="1:4" ht="14.5" customHeight="1">
      <c r="A54" s="204" t="s">
        <v>82</v>
      </c>
      <c r="B54" s="205">
        <v>66.107428116261119</v>
      </c>
      <c r="C54" s="206">
        <v>0.92062188530367739</v>
      </c>
      <c r="D54" s="208">
        <v>6927</v>
      </c>
    </row>
    <row r="55" spans="1:4" ht="16" customHeight="1">
      <c r="A55" s="1116" t="s">
        <v>93</v>
      </c>
      <c r="B55" s="1116" t="s">
        <v>93</v>
      </c>
      <c r="C55" s="1116" t="s">
        <v>93</v>
      </c>
      <c r="D55" s="1116" t="s">
        <v>93</v>
      </c>
    </row>
    <row r="56" spans="1:4" ht="26.15" customHeight="1">
      <c r="A56" s="1116" t="s">
        <v>369</v>
      </c>
      <c r="B56" s="1116" t="s">
        <v>85</v>
      </c>
      <c r="C56" s="1116" t="s">
        <v>85</v>
      </c>
      <c r="D56" s="1116" t="s">
        <v>85</v>
      </c>
    </row>
    <row r="57" spans="1:4" ht="26.25" customHeight="1">
      <c r="A57" s="1116" t="s">
        <v>771</v>
      </c>
      <c r="B57" s="1116" t="s">
        <v>94</v>
      </c>
      <c r="C57" s="1116" t="s">
        <v>94</v>
      </c>
      <c r="D57" s="1116" t="s">
        <v>94</v>
      </c>
    </row>
    <row r="59" spans="1:4" ht="25" customHeight="1">
      <c r="A59" s="1231">
        <v>2020</v>
      </c>
      <c r="B59" s="1231"/>
      <c r="C59" s="1231"/>
      <c r="D59" s="1231"/>
    </row>
    <row r="61" spans="1:4" ht="31.5" customHeight="1">
      <c r="A61" s="1240" t="s">
        <v>860</v>
      </c>
      <c r="B61" s="1240"/>
      <c r="C61" s="1240"/>
      <c r="D61" s="1240"/>
    </row>
    <row r="62" spans="1:4" ht="14.5" customHeight="1">
      <c r="A62" s="1294" t="s">
        <v>273</v>
      </c>
      <c r="B62" s="1292" t="s">
        <v>336</v>
      </c>
      <c r="C62" s="1292" t="s">
        <v>91</v>
      </c>
      <c r="D62" s="1293" t="s">
        <v>91</v>
      </c>
    </row>
    <row r="63" spans="1:4" ht="14.5" customHeight="1" thickBot="1">
      <c r="A63" s="1230" t="s">
        <v>273</v>
      </c>
      <c r="B63" s="59" t="s">
        <v>92</v>
      </c>
      <c r="C63" s="59" t="s">
        <v>62</v>
      </c>
      <c r="D63" s="59" t="s">
        <v>63</v>
      </c>
    </row>
    <row r="64" spans="1:4" ht="14.5" customHeight="1">
      <c r="A64" s="184" t="s">
        <v>64</v>
      </c>
      <c r="B64" s="187">
        <v>70.45837417811056</v>
      </c>
      <c r="C64" s="186">
        <v>2.166279866545457</v>
      </c>
      <c r="D64" s="188">
        <v>765</v>
      </c>
    </row>
    <row r="65" spans="1:4" ht="14.5" customHeight="1">
      <c r="A65" s="189" t="s">
        <v>65</v>
      </c>
      <c r="B65" s="190">
        <v>69.975952479217639</v>
      </c>
      <c r="C65" s="191">
        <v>1.931010536695958</v>
      </c>
      <c r="D65" s="193">
        <v>1005</v>
      </c>
    </row>
    <row r="66" spans="1:4" ht="14.5" customHeight="1">
      <c r="A66" s="184" t="s">
        <v>66</v>
      </c>
      <c r="B66" s="187">
        <v>65.767674038812174</v>
      </c>
      <c r="C66" s="186">
        <v>5.1418127596024616</v>
      </c>
      <c r="D66" s="188">
        <v>205</v>
      </c>
    </row>
    <row r="67" spans="1:4" ht="14.5" customHeight="1">
      <c r="A67" s="189" t="s">
        <v>67</v>
      </c>
      <c r="B67" s="190">
        <v>80.439961698516441</v>
      </c>
      <c r="C67" s="191">
        <v>2.2279683396606469</v>
      </c>
      <c r="D67" s="193">
        <v>395</v>
      </c>
    </row>
    <row r="68" spans="1:4" ht="14.5" customHeight="1">
      <c r="A68" s="184" t="s">
        <v>68</v>
      </c>
      <c r="B68" s="187">
        <v>61.658409802771871</v>
      </c>
      <c r="C68" s="186">
        <v>4.9955576831482622</v>
      </c>
      <c r="D68" s="188">
        <v>161</v>
      </c>
    </row>
    <row r="69" spans="1:4" ht="14.5" customHeight="1">
      <c r="A69" s="189" t="s">
        <v>69</v>
      </c>
      <c r="B69" s="190">
        <v>72.206561544553821</v>
      </c>
      <c r="C69" s="191">
        <v>5.0449853520142893</v>
      </c>
      <c r="D69" s="193">
        <v>87</v>
      </c>
    </row>
    <row r="70" spans="1:4" ht="14.5" customHeight="1">
      <c r="A70" s="184" t="s">
        <v>70</v>
      </c>
      <c r="B70" s="187">
        <v>74.418851324943503</v>
      </c>
      <c r="C70" s="186">
        <v>2.361748669399546</v>
      </c>
      <c r="D70" s="188">
        <v>633</v>
      </c>
    </row>
    <row r="71" spans="1:4" ht="14.5" customHeight="1">
      <c r="A71" s="189" t="s">
        <v>71</v>
      </c>
      <c r="B71" s="190">
        <v>86.510220613208901</v>
      </c>
      <c r="C71" s="191">
        <v>2.3397207133684081</v>
      </c>
      <c r="D71" s="193">
        <v>263</v>
      </c>
    </row>
    <row r="72" spans="1:4" ht="14.5" customHeight="1">
      <c r="A72" s="184" t="s">
        <v>72</v>
      </c>
      <c r="B72" s="187">
        <v>74.986997544796139</v>
      </c>
      <c r="C72" s="186">
        <v>2.3870006688395509</v>
      </c>
      <c r="D72" s="188">
        <v>581</v>
      </c>
    </row>
    <row r="73" spans="1:4" ht="14.5" customHeight="1">
      <c r="A73" s="189" t="s">
        <v>73</v>
      </c>
      <c r="B73" s="190">
        <v>70.629646565737033</v>
      </c>
      <c r="C73" s="191">
        <v>1.919446778300206</v>
      </c>
      <c r="D73" s="193">
        <v>756</v>
      </c>
    </row>
    <row r="74" spans="1:4" ht="14.5" customHeight="1">
      <c r="A74" s="184" t="s">
        <v>74</v>
      </c>
      <c r="B74" s="187">
        <v>69.497761914202087</v>
      </c>
      <c r="C74" s="186">
        <v>2.2691538617640159</v>
      </c>
      <c r="D74" s="188">
        <v>651</v>
      </c>
    </row>
    <row r="75" spans="1:4" ht="14.5" customHeight="1">
      <c r="A75" s="189" t="s">
        <v>75</v>
      </c>
      <c r="B75" s="190">
        <v>69.169683794513546</v>
      </c>
      <c r="C75" s="191">
        <v>3.983003443853812</v>
      </c>
      <c r="D75" s="193">
        <v>198</v>
      </c>
    </row>
    <row r="76" spans="1:4" ht="14.5" customHeight="1">
      <c r="A76" s="184" t="s">
        <v>76</v>
      </c>
      <c r="B76" s="187">
        <v>75.327518871248017</v>
      </c>
      <c r="C76" s="186">
        <v>2.5513654242844059</v>
      </c>
      <c r="D76" s="188">
        <v>412</v>
      </c>
    </row>
    <row r="77" spans="1:4" ht="14.5" customHeight="1">
      <c r="A77" s="189" t="s">
        <v>77</v>
      </c>
      <c r="B77" s="190">
        <v>76.859018605815066</v>
      </c>
      <c r="C77" s="191">
        <v>3.0374631190972479</v>
      </c>
      <c r="D77" s="193">
        <v>319</v>
      </c>
    </row>
    <row r="78" spans="1:4" ht="14.5" customHeight="1">
      <c r="A78" s="184" t="s">
        <v>78</v>
      </c>
      <c r="B78" s="187">
        <v>71.165586045348078</v>
      </c>
      <c r="C78" s="186">
        <v>2.7555674799468139</v>
      </c>
      <c r="D78" s="188">
        <v>402</v>
      </c>
    </row>
    <row r="79" spans="1:4" ht="14.5" customHeight="1" thickBot="1">
      <c r="A79" s="194" t="s">
        <v>79</v>
      </c>
      <c r="B79" s="195">
        <v>75.744459772846156</v>
      </c>
      <c r="C79" s="196">
        <v>2.4401342169392342</v>
      </c>
      <c r="D79" s="198">
        <v>368</v>
      </c>
    </row>
    <row r="80" spans="1:4" ht="14.5" customHeight="1">
      <c r="A80" s="199" t="s">
        <v>80</v>
      </c>
      <c r="B80" s="202">
        <v>71.340801104554984</v>
      </c>
      <c r="C80" s="201">
        <v>0.82883342923621706</v>
      </c>
      <c r="D80" s="203">
        <v>5239</v>
      </c>
    </row>
    <row r="81" spans="1:4" ht="14.5" customHeight="1">
      <c r="A81" s="199" t="s">
        <v>81</v>
      </c>
      <c r="B81" s="202">
        <v>76.645422290536999</v>
      </c>
      <c r="C81" s="201">
        <v>1.296359672589674</v>
      </c>
      <c r="D81" s="203">
        <v>1962</v>
      </c>
    </row>
    <row r="82" spans="1:4" ht="14.5" customHeight="1">
      <c r="A82" s="204" t="s">
        <v>82</v>
      </c>
      <c r="B82" s="207">
        <v>72.364973624084215</v>
      </c>
      <c r="C82" s="206">
        <v>0.71433519783773103</v>
      </c>
      <c r="D82" s="208">
        <v>7201</v>
      </c>
    </row>
    <row r="83" spans="1:4" ht="18.649999999999999" customHeight="1">
      <c r="A83" s="1116" t="s">
        <v>95</v>
      </c>
      <c r="B83" s="1116" t="s">
        <v>93</v>
      </c>
      <c r="C83" s="1116" t="s">
        <v>93</v>
      </c>
      <c r="D83" s="1116" t="s">
        <v>93</v>
      </c>
    </row>
    <row r="84" spans="1:4" ht="24" customHeight="1">
      <c r="A84" s="1116" t="s">
        <v>623</v>
      </c>
      <c r="B84" s="1116" t="s">
        <v>96</v>
      </c>
      <c r="C84" s="1116" t="s">
        <v>96</v>
      </c>
      <c r="D84" s="1116" t="s">
        <v>96</v>
      </c>
    </row>
  </sheetData>
  <mergeCells count="20">
    <mergeCell ref="A84:D84"/>
    <mergeCell ref="A62:A63"/>
    <mergeCell ref="A31:D31"/>
    <mergeCell ref="A33:D33"/>
    <mergeCell ref="B34:D34"/>
    <mergeCell ref="A55:D55"/>
    <mergeCell ref="A56:D56"/>
    <mergeCell ref="A57:D57"/>
    <mergeCell ref="A59:D59"/>
    <mergeCell ref="A61:D61"/>
    <mergeCell ref="B62:D62"/>
    <mergeCell ref="A83:D83"/>
    <mergeCell ref="A34:A35"/>
    <mergeCell ref="A28:D28"/>
    <mergeCell ref="A29:D29"/>
    <mergeCell ref="A3:D3"/>
    <mergeCell ref="A5:D5"/>
    <mergeCell ref="A6:A7"/>
    <mergeCell ref="B6:D6"/>
    <mergeCell ref="A27:D27"/>
  </mergeCells>
  <hyperlinks>
    <hyperlink ref="A1" location="Inhalt!A9" display="Zurück zum Inhalt" xr:uid="{00000000-0004-0000-1400-000000000000}"/>
  </hyperlinks>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Tabelle21"/>
  <dimension ref="A1:S247"/>
  <sheetViews>
    <sheetView showGridLines="0" zoomScale="80" zoomScaleNormal="80" workbookViewId="0">
      <pane xSplit="1" topLeftCell="B1" activePane="topRight" state="frozen"/>
      <selection pane="topRight"/>
    </sheetView>
  </sheetViews>
  <sheetFormatPr baseColWidth="10" defaultColWidth="11" defaultRowHeight="14.5" customHeight="1"/>
  <cols>
    <col min="1" max="1" width="23.5" style="418" customWidth="1"/>
    <col min="2" max="10" width="11.08203125" style="418" customWidth="1"/>
    <col min="11" max="16384" width="11" style="418"/>
  </cols>
  <sheetData>
    <row r="1" spans="1:19" ht="14.5" customHeight="1">
      <c r="A1" s="963" t="s">
        <v>512</v>
      </c>
    </row>
    <row r="3" spans="1:19" s="425" customFormat="1" ht="25" customHeight="1">
      <c r="A3" s="1231">
        <v>2024</v>
      </c>
      <c r="B3" s="1231"/>
      <c r="C3" s="1231"/>
      <c r="D3" s="1231"/>
      <c r="E3" s="1231"/>
      <c r="F3" s="1231"/>
      <c r="G3" s="1231"/>
      <c r="H3" s="1231"/>
      <c r="I3" s="1231"/>
      <c r="J3" s="1231"/>
      <c r="K3" s="253"/>
      <c r="L3" s="253"/>
      <c r="M3" s="253"/>
      <c r="N3" s="253"/>
      <c r="O3" s="253"/>
      <c r="P3" s="253"/>
      <c r="Q3" s="253"/>
      <c r="R3" s="253"/>
      <c r="S3" s="253"/>
    </row>
    <row r="5" spans="1:19" ht="29.25" customHeight="1">
      <c r="A5" s="1240" t="s">
        <v>586</v>
      </c>
      <c r="B5" s="1240"/>
      <c r="C5" s="1240"/>
      <c r="D5" s="1240"/>
      <c r="E5" s="1240"/>
      <c r="F5" s="1240"/>
      <c r="G5" s="1240"/>
      <c r="H5" s="1240"/>
    </row>
    <row r="6" spans="1:19" ht="14.5" customHeight="1" thickBot="1">
      <c r="A6" s="1229" t="s">
        <v>273</v>
      </c>
      <c r="B6" s="1306" t="s">
        <v>337</v>
      </c>
      <c r="C6" s="1306" t="s">
        <v>97</v>
      </c>
      <c r="D6" s="1306" t="s">
        <v>97</v>
      </c>
      <c r="E6" s="1306" t="s">
        <v>97</v>
      </c>
      <c r="F6" s="1306" t="s">
        <v>97</v>
      </c>
      <c r="G6" s="1306" t="s">
        <v>97</v>
      </c>
      <c r="H6" s="1307" t="s">
        <v>97</v>
      </c>
    </row>
    <row r="7" spans="1:19" ht="31.5" customHeight="1" thickBot="1">
      <c r="A7" s="1230" t="s">
        <v>273</v>
      </c>
      <c r="B7" s="1308" t="s">
        <v>338</v>
      </c>
      <c r="C7" s="1308" t="s">
        <v>98</v>
      </c>
      <c r="D7" s="1308" t="s">
        <v>339</v>
      </c>
      <c r="E7" s="1308" t="s">
        <v>99</v>
      </c>
      <c r="F7" s="1309" t="s">
        <v>100</v>
      </c>
      <c r="G7" s="1309" t="s">
        <v>100</v>
      </c>
      <c r="H7" s="311"/>
    </row>
    <row r="8" spans="1:19" ht="14.5" customHeight="1" thickBot="1">
      <c r="A8" s="1230" t="s">
        <v>273</v>
      </c>
      <c r="B8" s="59" t="s">
        <v>92</v>
      </c>
      <c r="C8" s="60" t="s">
        <v>62</v>
      </c>
      <c r="D8" s="59" t="s">
        <v>92</v>
      </c>
      <c r="E8" s="60" t="s">
        <v>62</v>
      </c>
      <c r="F8" s="59" t="s">
        <v>92</v>
      </c>
      <c r="G8" s="60" t="s">
        <v>62</v>
      </c>
      <c r="H8" s="59" t="s">
        <v>63</v>
      </c>
    </row>
    <row r="9" spans="1:19" ht="14.5" customHeight="1">
      <c r="A9" s="184" t="s">
        <v>64</v>
      </c>
      <c r="B9" s="692">
        <v>4.0740940687422924</v>
      </c>
      <c r="C9" s="729">
        <v>0.70641501269417295</v>
      </c>
      <c r="D9" s="691">
        <v>30.50726518236506</v>
      </c>
      <c r="E9" s="729">
        <v>1.6522056210891329</v>
      </c>
      <c r="F9" s="691">
        <v>65.418640748892656</v>
      </c>
      <c r="G9" s="729">
        <v>1.705562569881363</v>
      </c>
      <c r="H9" s="111">
        <v>783</v>
      </c>
    </row>
    <row r="10" spans="1:19" ht="14.5" customHeight="1">
      <c r="A10" s="189" t="s">
        <v>65</v>
      </c>
      <c r="B10" s="696">
        <v>6.4893651839670792</v>
      </c>
      <c r="C10" s="730">
        <v>0.70748977170320826</v>
      </c>
      <c r="D10" s="695">
        <v>27.292502448784219</v>
      </c>
      <c r="E10" s="730">
        <v>1.2813368661025391</v>
      </c>
      <c r="F10" s="696">
        <v>66.2181323672487</v>
      </c>
      <c r="G10" s="730">
        <v>1.359471448088849</v>
      </c>
      <c r="H10" s="112">
        <v>1218</v>
      </c>
    </row>
    <row r="11" spans="1:19" ht="14.5" customHeight="1">
      <c r="A11" s="184" t="s">
        <v>66</v>
      </c>
      <c r="B11" s="692">
        <v>15.66246475149527</v>
      </c>
      <c r="C11" s="729">
        <v>2.363585772720239</v>
      </c>
      <c r="D11" s="692">
        <v>41.861353595487302</v>
      </c>
      <c r="E11" s="729">
        <v>3.1973236346713918</v>
      </c>
      <c r="F11" s="692">
        <v>42.476181653017427</v>
      </c>
      <c r="G11" s="729">
        <v>3.205668898631485</v>
      </c>
      <c r="H11" s="111">
        <v>238</v>
      </c>
    </row>
    <row r="12" spans="1:19" ht="14.5" customHeight="1">
      <c r="A12" s="189" t="s">
        <v>67</v>
      </c>
      <c r="B12" s="696">
        <v>7.7958515696159196</v>
      </c>
      <c r="C12" s="730">
        <v>1.8767632182248211</v>
      </c>
      <c r="D12" s="696">
        <v>48.45608704874877</v>
      </c>
      <c r="E12" s="730">
        <v>3.5157869477663941</v>
      </c>
      <c r="F12" s="696">
        <v>43.74806138163531</v>
      </c>
      <c r="G12" s="730">
        <v>3.4888077609008912</v>
      </c>
      <c r="H12" s="112">
        <v>203</v>
      </c>
    </row>
    <row r="13" spans="1:19" ht="14.5" customHeight="1">
      <c r="A13" s="184" t="s">
        <v>68</v>
      </c>
      <c r="B13" s="692" t="s">
        <v>382</v>
      </c>
      <c r="C13" s="731" t="s">
        <v>382</v>
      </c>
      <c r="D13" s="692" t="s">
        <v>382</v>
      </c>
      <c r="E13" s="731" t="s">
        <v>382</v>
      </c>
      <c r="F13" s="692" t="s">
        <v>382</v>
      </c>
      <c r="G13" s="731" t="s">
        <v>382</v>
      </c>
      <c r="H13" s="976" t="s">
        <v>382</v>
      </c>
    </row>
    <row r="14" spans="1:19" ht="14.5" customHeight="1">
      <c r="A14" s="189" t="s">
        <v>69</v>
      </c>
      <c r="B14" s="696">
        <v>21.164198439260499</v>
      </c>
      <c r="C14" s="730">
        <v>4.4310568486471169</v>
      </c>
      <c r="D14" s="696">
        <v>37.66014729363927</v>
      </c>
      <c r="E14" s="730">
        <v>5.2577117934236597</v>
      </c>
      <c r="F14" s="696">
        <v>41.175654267100228</v>
      </c>
      <c r="G14" s="730">
        <v>5.3400368136944358</v>
      </c>
      <c r="H14" s="112">
        <v>85</v>
      </c>
    </row>
    <row r="15" spans="1:19" ht="14.5" customHeight="1">
      <c r="A15" s="184" t="s">
        <v>70</v>
      </c>
      <c r="B15" s="692">
        <v>23.422255634445001</v>
      </c>
      <c r="C15" s="729">
        <v>2.0214256034910378</v>
      </c>
      <c r="D15" s="691">
        <v>28.26363472923849</v>
      </c>
      <c r="E15" s="729">
        <v>2.14562530862763</v>
      </c>
      <c r="F15" s="692">
        <v>48.314109636316509</v>
      </c>
      <c r="G15" s="729">
        <v>2.3810610379912132</v>
      </c>
      <c r="H15" s="111">
        <v>442</v>
      </c>
    </row>
    <row r="16" spans="1:19" ht="14.5" customHeight="1">
      <c r="A16" s="189" t="s">
        <v>71</v>
      </c>
      <c r="B16" s="696">
        <v>63.081425808142363</v>
      </c>
      <c r="C16" s="730">
        <v>5.9272861124921139</v>
      </c>
      <c r="D16" s="696">
        <v>15.60322360002394</v>
      </c>
      <c r="E16" s="730">
        <v>4.5281685433837424</v>
      </c>
      <c r="F16" s="696">
        <v>21.315350591833688</v>
      </c>
      <c r="G16" s="730">
        <v>4.9449211200730332</v>
      </c>
      <c r="H16" s="112">
        <v>66</v>
      </c>
    </row>
    <row r="17" spans="1:8" ht="14.5" customHeight="1">
      <c r="A17" s="184" t="s">
        <v>72</v>
      </c>
      <c r="B17" s="692">
        <v>23.175981985503022</v>
      </c>
      <c r="C17" s="729">
        <v>1.7098193666154411</v>
      </c>
      <c r="D17" s="692">
        <v>28.093826635045939</v>
      </c>
      <c r="E17" s="729">
        <v>1.838844153036453</v>
      </c>
      <c r="F17" s="691">
        <v>48.730191379451043</v>
      </c>
      <c r="G17" s="729">
        <v>2.0371722610586018</v>
      </c>
      <c r="H17" s="111">
        <v>606</v>
      </c>
    </row>
    <row r="18" spans="1:8" ht="14.5" customHeight="1">
      <c r="A18" s="189" t="s">
        <v>73</v>
      </c>
      <c r="B18" s="696">
        <v>7.0140955374264262</v>
      </c>
      <c r="C18" s="730">
        <v>0.78706072972397345</v>
      </c>
      <c r="D18" s="695">
        <v>27.084495048051519</v>
      </c>
      <c r="E18" s="730">
        <v>1.364044537786429</v>
      </c>
      <c r="F18" s="695">
        <v>65.901409414522064</v>
      </c>
      <c r="G18" s="730">
        <v>1.4557529196242751</v>
      </c>
      <c r="H18" s="112">
        <v>1066</v>
      </c>
    </row>
    <row r="19" spans="1:8" ht="14.5" customHeight="1">
      <c r="A19" s="184" t="s">
        <v>74</v>
      </c>
      <c r="B19" s="692">
        <v>8.5040489951871674</v>
      </c>
      <c r="C19" s="729">
        <v>1.73301204607731</v>
      </c>
      <c r="D19" s="692">
        <v>16.70739708874531</v>
      </c>
      <c r="E19" s="729">
        <v>2.3002273870814709</v>
      </c>
      <c r="F19" s="692">
        <v>74.788553916067528</v>
      </c>
      <c r="G19" s="729">
        <v>2.680659173385445</v>
      </c>
      <c r="H19" s="111">
        <v>266</v>
      </c>
    </row>
    <row r="20" spans="1:8" ht="14.5" customHeight="1">
      <c r="A20" s="189" t="s">
        <v>75</v>
      </c>
      <c r="B20" s="696" t="s">
        <v>382</v>
      </c>
      <c r="C20" s="732" t="s">
        <v>382</v>
      </c>
      <c r="D20" s="696" t="s">
        <v>382</v>
      </c>
      <c r="E20" s="732" t="s">
        <v>382</v>
      </c>
      <c r="F20" s="696" t="s">
        <v>382</v>
      </c>
      <c r="G20" s="732" t="s">
        <v>382</v>
      </c>
      <c r="H20" s="977" t="s">
        <v>382</v>
      </c>
    </row>
    <row r="21" spans="1:8" ht="14.5" customHeight="1">
      <c r="A21" s="184" t="s">
        <v>76</v>
      </c>
      <c r="B21" s="692">
        <v>46.755922154012787</v>
      </c>
      <c r="C21" s="729">
        <v>3.002488765024383</v>
      </c>
      <c r="D21" s="692">
        <v>22.321361850683662</v>
      </c>
      <c r="E21" s="729">
        <v>2.520976929961054</v>
      </c>
      <c r="F21" s="692">
        <v>30.922715995303552</v>
      </c>
      <c r="G21" s="729">
        <v>2.7823358564336429</v>
      </c>
      <c r="H21" s="111">
        <v>278</v>
      </c>
    </row>
    <row r="22" spans="1:8" ht="14.5" customHeight="1">
      <c r="A22" s="189" t="s">
        <v>77</v>
      </c>
      <c r="B22" s="696">
        <v>18.016084382473551</v>
      </c>
      <c r="C22" s="730">
        <v>3.4217377271582432</v>
      </c>
      <c r="D22" s="696">
        <v>51.293548334420812</v>
      </c>
      <c r="E22" s="730">
        <v>4.4713460212698584</v>
      </c>
      <c r="F22" s="696">
        <v>30.690367283105651</v>
      </c>
      <c r="G22" s="730">
        <v>4.116335215807144</v>
      </c>
      <c r="H22" s="112">
        <v>126</v>
      </c>
    </row>
    <row r="23" spans="1:8" ht="14.5" customHeight="1">
      <c r="A23" s="184" t="s">
        <v>78</v>
      </c>
      <c r="B23" s="692">
        <v>24.988388883769719</v>
      </c>
      <c r="C23" s="729">
        <v>2.948021905380465</v>
      </c>
      <c r="D23" s="692">
        <v>25.106204919585821</v>
      </c>
      <c r="E23" s="729">
        <v>2.9552266361852801</v>
      </c>
      <c r="F23" s="692">
        <v>49.905406196644464</v>
      </c>
      <c r="G23" s="729">
        <v>3.3995297653405498</v>
      </c>
      <c r="H23" s="111">
        <v>217</v>
      </c>
    </row>
    <row r="24" spans="1:8" ht="14.5" customHeight="1" thickBot="1">
      <c r="A24" s="194" t="s">
        <v>79</v>
      </c>
      <c r="B24" s="698">
        <v>42.601554046113883</v>
      </c>
      <c r="C24" s="733">
        <v>4.5725807443084028</v>
      </c>
      <c r="D24" s="698">
        <v>31.550156027820289</v>
      </c>
      <c r="E24" s="733">
        <v>4.275826343616532</v>
      </c>
      <c r="F24" s="698">
        <v>25.848289926065839</v>
      </c>
      <c r="G24" s="733">
        <v>4.0661548660599731</v>
      </c>
      <c r="H24" s="113">
        <v>118</v>
      </c>
    </row>
    <row r="25" spans="1:8" ht="14.5" customHeight="1">
      <c r="A25" s="199" t="s">
        <v>80</v>
      </c>
      <c r="B25" s="702">
        <v>11.051617988892231</v>
      </c>
      <c r="C25" s="734">
        <v>0.45491152860965239</v>
      </c>
      <c r="D25" s="708">
        <v>27.562986675993201</v>
      </c>
      <c r="E25" s="734">
        <v>0.65075192011915461</v>
      </c>
      <c r="F25" s="708">
        <v>61.385395335114573</v>
      </c>
      <c r="G25" s="734">
        <v>0.70812471126507237</v>
      </c>
      <c r="H25" s="179">
        <v>4754</v>
      </c>
    </row>
    <row r="26" spans="1:8" ht="14.5" customHeight="1">
      <c r="A26" s="199" t="s">
        <v>81</v>
      </c>
      <c r="B26" s="708">
        <v>28.324235069794199</v>
      </c>
      <c r="C26" s="734">
        <v>1.401977290603418</v>
      </c>
      <c r="D26" s="702">
        <v>36.500008533224218</v>
      </c>
      <c r="E26" s="734">
        <v>1.5113926645990019</v>
      </c>
      <c r="F26" s="708">
        <v>35.175756396981583</v>
      </c>
      <c r="G26" s="734">
        <v>1.4974578001225221</v>
      </c>
      <c r="H26" s="179">
        <v>1029</v>
      </c>
    </row>
    <row r="27" spans="1:8" ht="14.5" customHeight="1">
      <c r="A27" s="204" t="s">
        <v>82</v>
      </c>
      <c r="B27" s="975">
        <v>14.096106649357599</v>
      </c>
      <c r="C27" s="982">
        <v>0.45661658766132251</v>
      </c>
      <c r="D27" s="978">
        <v>29.138235034434221</v>
      </c>
      <c r="E27" s="982">
        <v>0.60036036066650122</v>
      </c>
      <c r="F27" s="978">
        <v>56.765658316208182</v>
      </c>
      <c r="G27" s="982">
        <v>0.65326718786495042</v>
      </c>
      <c r="H27" s="115">
        <v>5783</v>
      </c>
    </row>
    <row r="28" spans="1:8" ht="16.5" customHeight="1">
      <c r="A28" s="1238" t="s">
        <v>101</v>
      </c>
      <c r="B28" s="1239"/>
      <c r="C28" s="1239"/>
      <c r="D28" s="1239"/>
      <c r="E28" s="1239"/>
      <c r="F28" s="1239"/>
      <c r="G28" s="1239"/>
      <c r="H28" s="1239"/>
    </row>
    <row r="29" spans="1:8" ht="50.15" customHeight="1">
      <c r="A29" s="1238" t="s">
        <v>609</v>
      </c>
      <c r="B29" s="1239"/>
      <c r="C29" s="1239"/>
      <c r="D29" s="1239"/>
      <c r="E29" s="1239"/>
      <c r="F29" s="1239"/>
      <c r="G29" s="1239"/>
      <c r="H29" s="1239"/>
    </row>
    <row r="30" spans="1:8" ht="27" customHeight="1">
      <c r="A30" s="1238" t="s">
        <v>580</v>
      </c>
      <c r="B30" s="1239"/>
      <c r="C30" s="1239"/>
      <c r="D30" s="1239"/>
      <c r="E30" s="1239"/>
      <c r="F30" s="1239"/>
      <c r="G30" s="1239"/>
      <c r="H30" s="1239"/>
    </row>
    <row r="32" spans="1:8" ht="30" customHeight="1">
      <c r="A32" s="1287" t="s">
        <v>587</v>
      </c>
      <c r="B32" s="1287"/>
      <c r="C32" s="1287"/>
      <c r="D32" s="1287"/>
      <c r="E32" s="1287"/>
      <c r="F32" s="1287"/>
      <c r="G32" s="1287"/>
      <c r="H32" s="1287"/>
    </row>
    <row r="33" spans="1:10" ht="14.5" customHeight="1" thickBot="1">
      <c r="A33" s="1229" t="s">
        <v>273</v>
      </c>
      <c r="B33" s="1306" t="s">
        <v>337</v>
      </c>
      <c r="C33" s="1306" t="s">
        <v>97</v>
      </c>
      <c r="D33" s="1306" t="s">
        <v>97</v>
      </c>
      <c r="E33" s="1306" t="s">
        <v>97</v>
      </c>
      <c r="F33" s="1306" t="s">
        <v>97</v>
      </c>
      <c r="G33" s="1306" t="s">
        <v>97</v>
      </c>
      <c r="H33" s="1307" t="s">
        <v>97</v>
      </c>
    </row>
    <row r="34" spans="1:10" ht="28.5" customHeight="1" thickBot="1">
      <c r="A34" s="1230" t="s">
        <v>273</v>
      </c>
      <c r="B34" s="1308" t="s">
        <v>338</v>
      </c>
      <c r="C34" s="1308" t="s">
        <v>98</v>
      </c>
      <c r="D34" s="1308" t="s">
        <v>339</v>
      </c>
      <c r="E34" s="1308" t="s">
        <v>99</v>
      </c>
      <c r="F34" s="1309" t="s">
        <v>100</v>
      </c>
      <c r="G34" s="1309" t="s">
        <v>100</v>
      </c>
      <c r="H34" s="311"/>
    </row>
    <row r="35" spans="1:10" ht="14.5" customHeight="1" thickBot="1">
      <c r="A35" s="1230" t="s">
        <v>273</v>
      </c>
      <c r="B35" s="59" t="s">
        <v>92</v>
      </c>
      <c r="C35" s="1032" t="s">
        <v>62</v>
      </c>
      <c r="D35" s="1033" t="s">
        <v>92</v>
      </c>
      <c r="E35" s="1032" t="s">
        <v>62</v>
      </c>
      <c r="F35" s="1033" t="s">
        <v>92</v>
      </c>
      <c r="G35" s="1032" t="s">
        <v>62</v>
      </c>
      <c r="H35" s="1033" t="s">
        <v>63</v>
      </c>
    </row>
    <row r="36" spans="1:10" ht="14.5" customHeight="1">
      <c r="A36" s="184" t="s">
        <v>103</v>
      </c>
      <c r="B36" s="908">
        <v>15.901910044428394</v>
      </c>
      <c r="C36" s="941">
        <v>0.84935948688194818</v>
      </c>
      <c r="D36" s="908">
        <v>19.545182050207373</v>
      </c>
      <c r="E36" s="941">
        <v>0.92608745877106546</v>
      </c>
      <c r="F36" s="908">
        <v>64.552907905364236</v>
      </c>
      <c r="G36" s="941">
        <v>1.115492593480804</v>
      </c>
      <c r="H36" s="983">
        <v>1847</v>
      </c>
    </row>
    <row r="37" spans="1:10" ht="14.5" customHeight="1">
      <c r="A37" s="189" t="s">
        <v>104</v>
      </c>
      <c r="B37" s="912">
        <v>12.303668062661863</v>
      </c>
      <c r="C37" s="942">
        <v>0.86600999280788982</v>
      </c>
      <c r="D37" s="912">
        <v>36.737860997961249</v>
      </c>
      <c r="E37" s="942">
        <v>1.2769209378110069</v>
      </c>
      <c r="F37" s="912">
        <v>50.958470939376888</v>
      </c>
      <c r="G37" s="942">
        <v>1.3240722316259639</v>
      </c>
      <c r="H37" s="984">
        <v>1429</v>
      </c>
    </row>
    <row r="38" spans="1:10" ht="14.5" customHeight="1">
      <c r="A38" s="312" t="s">
        <v>105</v>
      </c>
      <c r="B38" s="944">
        <v>13.874419222048401</v>
      </c>
      <c r="C38" s="945">
        <v>0.69015775186228334</v>
      </c>
      <c r="D38" s="946">
        <v>31.409848299176808</v>
      </c>
      <c r="E38" s="945">
        <v>0.92904173860772732</v>
      </c>
      <c r="F38" s="946">
        <v>54.71573247877479</v>
      </c>
      <c r="G38" s="945">
        <v>0.99595087702035023</v>
      </c>
      <c r="H38" s="985">
        <v>2507</v>
      </c>
    </row>
    <row r="39" spans="1:10" ht="14.5" customHeight="1">
      <c r="A39" s="189" t="s">
        <v>106</v>
      </c>
      <c r="B39" s="908">
        <v>13.024434665476505</v>
      </c>
      <c r="C39" s="941">
        <v>0.62196006957413608</v>
      </c>
      <c r="D39" s="908">
        <v>25.944077228008638</v>
      </c>
      <c r="E39" s="941">
        <v>0.81226980720653164</v>
      </c>
      <c r="F39" s="908">
        <v>61.03148810651485</v>
      </c>
      <c r="G39" s="941">
        <v>0.90282324427953198</v>
      </c>
      <c r="H39" s="983">
        <v>2926</v>
      </c>
    </row>
    <row r="40" spans="1:10" ht="14.5" customHeight="1">
      <c r="A40" s="184" t="s">
        <v>107</v>
      </c>
      <c r="B40" s="912">
        <v>13.926863714638904</v>
      </c>
      <c r="C40" s="942">
        <v>0.82583213931003918</v>
      </c>
      <c r="D40" s="912">
        <v>31.801075394922947</v>
      </c>
      <c r="E40" s="942">
        <v>1.12219626456764</v>
      </c>
      <c r="F40" s="912">
        <v>54.272060890438155</v>
      </c>
      <c r="G40" s="942">
        <v>1.1956631200572274</v>
      </c>
      <c r="H40" s="984">
        <v>1748</v>
      </c>
    </row>
    <row r="41" spans="1:10" ht="14.5" customHeight="1" thickBot="1">
      <c r="A41" s="194" t="s">
        <v>108</v>
      </c>
      <c r="B41" s="916">
        <v>16.738484687004835</v>
      </c>
      <c r="C41" s="943">
        <v>1.1657615272214086</v>
      </c>
      <c r="D41" s="916">
        <v>34.603202181049689</v>
      </c>
      <c r="E41" s="943">
        <v>1.5020653054247479</v>
      </c>
      <c r="F41" s="916">
        <v>48.658313131945476</v>
      </c>
      <c r="G41" s="943">
        <v>1.5731494489369828</v>
      </c>
      <c r="H41" s="986">
        <v>1019</v>
      </c>
    </row>
    <row r="42" spans="1:10" ht="14.5" customHeight="1">
      <c r="A42" s="458" t="s">
        <v>109</v>
      </c>
      <c r="B42" s="947">
        <v>14.096106649357601</v>
      </c>
      <c r="C42" s="948">
        <v>0.45661658766132296</v>
      </c>
      <c r="D42" s="947">
        <v>29.138235034434217</v>
      </c>
      <c r="E42" s="948">
        <v>0.60036036066650078</v>
      </c>
      <c r="F42" s="947">
        <v>56.765658316208182</v>
      </c>
      <c r="G42" s="948">
        <v>0.6532671878649503</v>
      </c>
      <c r="H42" s="987">
        <v>5783</v>
      </c>
    </row>
    <row r="43" spans="1:10" ht="19" customHeight="1">
      <c r="A43" s="1116" t="s">
        <v>101</v>
      </c>
      <c r="B43" s="1116" t="s">
        <v>101</v>
      </c>
      <c r="C43" s="1116" t="s">
        <v>101</v>
      </c>
      <c r="D43" s="1116" t="s">
        <v>101</v>
      </c>
      <c r="E43" s="1116" t="s">
        <v>101</v>
      </c>
      <c r="F43" s="1116" t="s">
        <v>101</v>
      </c>
      <c r="G43" s="1116" t="s">
        <v>101</v>
      </c>
      <c r="H43" s="1116" t="s">
        <v>101</v>
      </c>
    </row>
    <row r="44" spans="1:10" ht="24.75" customHeight="1">
      <c r="A44" s="1238" t="s">
        <v>580</v>
      </c>
      <c r="B44" s="1239"/>
      <c r="C44" s="1239"/>
      <c r="D44" s="1239"/>
      <c r="E44" s="1239"/>
      <c r="F44" s="1239"/>
      <c r="G44" s="1239"/>
      <c r="H44" s="1239"/>
    </row>
    <row r="46" spans="1:10" ht="14.5" customHeight="1">
      <c r="A46" s="1277" t="s">
        <v>588</v>
      </c>
      <c r="B46" s="1277"/>
      <c r="C46" s="1277"/>
      <c r="D46" s="1277"/>
      <c r="E46" s="1277"/>
      <c r="F46" s="1277"/>
      <c r="G46" s="1277"/>
      <c r="H46" s="1277"/>
      <c r="I46" s="1277"/>
      <c r="J46" s="1277"/>
    </row>
    <row r="47" spans="1:10" ht="30.75" customHeight="1" thickBot="1">
      <c r="A47" s="1229" t="s">
        <v>273</v>
      </c>
      <c r="B47" s="1303" t="s">
        <v>610</v>
      </c>
      <c r="C47" s="1304"/>
      <c r="D47" s="1305"/>
      <c r="E47" s="1226" t="s">
        <v>373</v>
      </c>
      <c r="F47" s="1226" t="s">
        <v>373</v>
      </c>
      <c r="G47" s="1226" t="s">
        <v>373</v>
      </c>
      <c r="H47" s="1292" t="s">
        <v>374</v>
      </c>
      <c r="I47" s="1292" t="s">
        <v>374</v>
      </c>
      <c r="J47" s="1293" t="s">
        <v>374</v>
      </c>
    </row>
    <row r="48" spans="1:10" ht="14.5" customHeight="1" thickBot="1">
      <c r="A48" s="1230" t="s">
        <v>273</v>
      </c>
      <c r="B48" s="59" t="s">
        <v>21</v>
      </c>
      <c r="C48" s="59" t="s">
        <v>62</v>
      </c>
      <c r="D48" s="60" t="s">
        <v>63</v>
      </c>
      <c r="E48" s="59" t="s">
        <v>21</v>
      </c>
      <c r="F48" s="59" t="s">
        <v>62</v>
      </c>
      <c r="G48" s="60" t="s">
        <v>63</v>
      </c>
      <c r="H48" s="59" t="s">
        <v>21</v>
      </c>
      <c r="I48" s="59" t="s">
        <v>62</v>
      </c>
      <c r="J48" s="59" t="s">
        <v>63</v>
      </c>
    </row>
    <row r="49" spans="1:10" ht="14.5" customHeight="1">
      <c r="A49" s="184" t="s">
        <v>64</v>
      </c>
      <c r="B49" s="710">
        <v>3.7499602305319062</v>
      </c>
      <c r="C49" s="94">
        <v>0.1460352454518718</v>
      </c>
      <c r="D49" s="95">
        <v>258</v>
      </c>
      <c r="E49" s="712">
        <v>3.131300442539938</v>
      </c>
      <c r="F49" s="94">
        <v>9.965757319129151E-2</v>
      </c>
      <c r="G49" s="95">
        <v>253</v>
      </c>
      <c r="H49" s="710">
        <v>1.8657557296032079</v>
      </c>
      <c r="I49" s="94">
        <v>0.1221688231294356</v>
      </c>
      <c r="J49" s="111">
        <v>223</v>
      </c>
    </row>
    <row r="50" spans="1:10" ht="14.5" customHeight="1">
      <c r="A50" s="189" t="s">
        <v>65</v>
      </c>
      <c r="B50" s="714">
        <v>3.5265401535239431</v>
      </c>
      <c r="C50" s="96">
        <v>0.1066518250070064</v>
      </c>
      <c r="D50" s="97">
        <v>395</v>
      </c>
      <c r="E50" s="719">
        <v>3.1481500335076129</v>
      </c>
      <c r="F50" s="96">
        <v>0.1001960106527018</v>
      </c>
      <c r="G50" s="97">
        <v>394</v>
      </c>
      <c r="H50" s="717">
        <v>2.3079498455753589</v>
      </c>
      <c r="I50" s="96">
        <v>0.1296750145272105</v>
      </c>
      <c r="J50" s="112">
        <v>346</v>
      </c>
    </row>
    <row r="51" spans="1:10" ht="14.5" customHeight="1">
      <c r="A51" s="184" t="s">
        <v>66</v>
      </c>
      <c r="B51" s="710">
        <v>3.8780004365301299</v>
      </c>
      <c r="C51" s="94">
        <v>0.28795583901241911</v>
      </c>
      <c r="D51" s="95">
        <v>130</v>
      </c>
      <c r="E51" s="710">
        <v>3.6486746934337022</v>
      </c>
      <c r="F51" s="94">
        <v>0.1954473092772635</v>
      </c>
      <c r="G51" s="95">
        <v>135</v>
      </c>
      <c r="H51" s="710">
        <v>2.255889113446889</v>
      </c>
      <c r="I51" s="94">
        <v>0.20801073401318221</v>
      </c>
      <c r="J51" s="111">
        <v>110</v>
      </c>
    </row>
    <row r="52" spans="1:10" ht="14.5" customHeight="1">
      <c r="A52" s="189" t="s">
        <v>67</v>
      </c>
      <c r="B52" s="714">
        <v>3.4949644176888301</v>
      </c>
      <c r="C52" s="96">
        <v>0.26818086655751422</v>
      </c>
      <c r="D52" s="97">
        <v>109</v>
      </c>
      <c r="E52" s="714">
        <v>2.7181098296895652</v>
      </c>
      <c r="F52" s="96">
        <v>0.14885950180311491</v>
      </c>
      <c r="G52" s="97">
        <v>110</v>
      </c>
      <c r="H52" s="714">
        <v>1.554890252397884</v>
      </c>
      <c r="I52" s="96">
        <v>0.1977789101229922</v>
      </c>
      <c r="J52" s="112">
        <v>78</v>
      </c>
    </row>
    <row r="53" spans="1:10" ht="14.5" customHeight="1">
      <c r="A53" s="184" t="s">
        <v>68</v>
      </c>
      <c r="B53" s="710" t="s">
        <v>382</v>
      </c>
      <c r="C53" s="704" t="s">
        <v>382</v>
      </c>
      <c r="D53" s="705" t="s">
        <v>382</v>
      </c>
      <c r="E53" s="710" t="s">
        <v>382</v>
      </c>
      <c r="F53" s="704" t="s">
        <v>382</v>
      </c>
      <c r="G53" s="705" t="s">
        <v>382</v>
      </c>
      <c r="H53" s="710" t="s">
        <v>382</v>
      </c>
      <c r="I53" s="704" t="s">
        <v>382</v>
      </c>
      <c r="J53" s="976" t="s">
        <v>382</v>
      </c>
    </row>
    <row r="54" spans="1:10" ht="14.5" customHeight="1">
      <c r="A54" s="189" t="s">
        <v>69</v>
      </c>
      <c r="B54" s="714">
        <v>2.8425380959994948</v>
      </c>
      <c r="C54" s="96">
        <v>0.19505151804081489</v>
      </c>
      <c r="D54" s="97">
        <v>51</v>
      </c>
      <c r="E54" s="714">
        <v>2.6979582443783912</v>
      </c>
      <c r="F54" s="96">
        <v>0.17239000603129129</v>
      </c>
      <c r="G54" s="97">
        <v>50</v>
      </c>
      <c r="H54" s="714">
        <v>2.2095493512953199</v>
      </c>
      <c r="I54" s="96">
        <v>0.207777666850156</v>
      </c>
      <c r="J54" s="112">
        <v>46</v>
      </c>
    </row>
    <row r="55" spans="1:10" ht="14.5" customHeight="1">
      <c r="A55" s="184" t="s">
        <v>70</v>
      </c>
      <c r="B55" s="710">
        <v>3.6116008090351648</v>
      </c>
      <c r="C55" s="94">
        <v>0.15666109856253241</v>
      </c>
      <c r="D55" s="95">
        <v>208</v>
      </c>
      <c r="E55" s="711">
        <v>3.5609644935668618</v>
      </c>
      <c r="F55" s="94">
        <v>0.1638803932129782</v>
      </c>
      <c r="G55" s="95">
        <v>204</v>
      </c>
      <c r="H55" s="710">
        <v>2.2954204744655482</v>
      </c>
      <c r="I55" s="94">
        <v>0.16784484538510949</v>
      </c>
      <c r="J55" s="111">
        <v>185</v>
      </c>
    </row>
    <row r="56" spans="1:10" ht="14.5" customHeight="1">
      <c r="A56" s="189" t="s">
        <v>71</v>
      </c>
      <c r="B56" s="714">
        <v>4.7108798134734116</v>
      </c>
      <c r="C56" s="96">
        <v>0.1374280339050088</v>
      </c>
      <c r="D56" s="97">
        <v>48</v>
      </c>
      <c r="E56" s="714">
        <v>4.4549307945272867</v>
      </c>
      <c r="F56" s="96">
        <v>0.18824564468858279</v>
      </c>
      <c r="G56" s="97">
        <v>48</v>
      </c>
      <c r="H56" s="714">
        <v>3.749653176046015</v>
      </c>
      <c r="I56" s="96">
        <v>0.30472573607109199</v>
      </c>
      <c r="J56" s="112">
        <v>42</v>
      </c>
    </row>
    <row r="57" spans="1:10" ht="14.5" customHeight="1">
      <c r="A57" s="184" t="s">
        <v>72</v>
      </c>
      <c r="B57" s="710">
        <v>3.2956935461795052</v>
      </c>
      <c r="C57" s="94">
        <v>0.10297404737530461</v>
      </c>
      <c r="D57" s="95">
        <v>298</v>
      </c>
      <c r="E57" s="710">
        <v>3.0497783483762251</v>
      </c>
      <c r="F57" s="94">
        <v>7.7367623507804295E-2</v>
      </c>
      <c r="G57" s="95">
        <v>300</v>
      </c>
      <c r="H57" s="710">
        <v>2.7984464593762599</v>
      </c>
      <c r="I57" s="94">
        <v>8.0676541064754984E-2</v>
      </c>
      <c r="J57" s="111">
        <v>286</v>
      </c>
    </row>
    <row r="58" spans="1:10" ht="14.5" customHeight="1">
      <c r="A58" s="189" t="s">
        <v>73</v>
      </c>
      <c r="B58" s="714">
        <v>3.4669189664164901</v>
      </c>
      <c r="C58" s="96">
        <v>0.12641514291295511</v>
      </c>
      <c r="D58" s="97">
        <v>335</v>
      </c>
      <c r="E58" s="717">
        <v>3.1998405312871459</v>
      </c>
      <c r="F58" s="96">
        <v>0.15018247537651411</v>
      </c>
      <c r="G58" s="97">
        <v>335</v>
      </c>
      <c r="H58" s="719">
        <v>1.8824726066997219</v>
      </c>
      <c r="I58" s="96">
        <v>0.1090533598432195</v>
      </c>
      <c r="J58" s="112">
        <v>297</v>
      </c>
    </row>
    <row r="59" spans="1:10" ht="14.5" customHeight="1">
      <c r="A59" s="184" t="s">
        <v>74</v>
      </c>
      <c r="B59" s="710">
        <v>4.2313178869932209</v>
      </c>
      <c r="C59" s="94">
        <v>0.3628609265232885</v>
      </c>
      <c r="D59" s="95">
        <v>63</v>
      </c>
      <c r="E59" s="710">
        <v>3.929809288388606</v>
      </c>
      <c r="F59" s="94">
        <v>0.42243956966755902</v>
      </c>
      <c r="G59" s="95">
        <v>62</v>
      </c>
      <c r="H59" s="710">
        <v>2.630378996658842</v>
      </c>
      <c r="I59" s="94">
        <v>0.29786291310105251</v>
      </c>
      <c r="J59" s="111">
        <v>59</v>
      </c>
    </row>
    <row r="60" spans="1:10" ht="14.5" customHeight="1">
      <c r="A60" s="189" t="s">
        <v>75</v>
      </c>
      <c r="B60" s="714" t="s">
        <v>382</v>
      </c>
      <c r="C60" s="706" t="s">
        <v>382</v>
      </c>
      <c r="D60" s="707" t="s">
        <v>382</v>
      </c>
      <c r="E60" s="714" t="s">
        <v>382</v>
      </c>
      <c r="F60" s="706" t="s">
        <v>382</v>
      </c>
      <c r="G60" s="707" t="s">
        <v>382</v>
      </c>
      <c r="H60" s="714" t="s">
        <v>382</v>
      </c>
      <c r="I60" s="706" t="s">
        <v>382</v>
      </c>
      <c r="J60" s="977" t="s">
        <v>382</v>
      </c>
    </row>
    <row r="61" spans="1:10" ht="14.5" customHeight="1">
      <c r="A61" s="184" t="s">
        <v>76</v>
      </c>
      <c r="B61" s="710">
        <v>4.9392411694945109</v>
      </c>
      <c r="C61" s="94">
        <v>0.32725059658081418</v>
      </c>
      <c r="D61" s="95">
        <v>188</v>
      </c>
      <c r="E61" s="710">
        <v>5.0048925458214741</v>
      </c>
      <c r="F61" s="94">
        <v>0.32948538796954979</v>
      </c>
      <c r="G61" s="95">
        <v>189</v>
      </c>
      <c r="H61" s="710">
        <v>3.179997007546731</v>
      </c>
      <c r="I61" s="94">
        <v>0.22226550028820299</v>
      </c>
      <c r="J61" s="111">
        <v>141</v>
      </c>
    </row>
    <row r="62" spans="1:10" ht="14.5" customHeight="1">
      <c r="A62" s="189" t="s">
        <v>77</v>
      </c>
      <c r="B62" s="714">
        <v>2.507891684675843</v>
      </c>
      <c r="C62" s="96">
        <v>0.19167097013812059</v>
      </c>
      <c r="D62" s="97">
        <v>86</v>
      </c>
      <c r="E62" s="714">
        <v>2.3045404734353361</v>
      </c>
      <c r="F62" s="96">
        <v>0.1750868564068716</v>
      </c>
      <c r="G62" s="97">
        <v>85</v>
      </c>
      <c r="H62" s="714">
        <v>1.471305102992315</v>
      </c>
      <c r="I62" s="96">
        <v>0.18232474839578719</v>
      </c>
      <c r="J62" s="112">
        <v>75</v>
      </c>
    </row>
    <row r="63" spans="1:10" ht="14.5" customHeight="1">
      <c r="A63" s="184" t="s">
        <v>78</v>
      </c>
      <c r="B63" s="710">
        <v>3.10583744057227</v>
      </c>
      <c r="C63" s="94">
        <v>0.26420020542183248</v>
      </c>
      <c r="D63" s="95">
        <v>94</v>
      </c>
      <c r="E63" s="710">
        <v>2.9527569311696209</v>
      </c>
      <c r="F63" s="94">
        <v>0.22067242697635639</v>
      </c>
      <c r="G63" s="95">
        <v>93</v>
      </c>
      <c r="H63" s="710">
        <v>2.274664188954393</v>
      </c>
      <c r="I63" s="94">
        <v>0.2399824452867336</v>
      </c>
      <c r="J63" s="111">
        <v>88</v>
      </c>
    </row>
    <row r="64" spans="1:10" ht="14.5" customHeight="1" thickBot="1">
      <c r="A64" s="194" t="s">
        <v>79</v>
      </c>
      <c r="B64" s="721">
        <v>3.1299917988810591</v>
      </c>
      <c r="C64" s="98">
        <v>0.29236626934158289</v>
      </c>
      <c r="D64" s="99">
        <v>88</v>
      </c>
      <c r="E64" s="721">
        <v>2.6107463959794441</v>
      </c>
      <c r="F64" s="98">
        <v>0.2448901340030929</v>
      </c>
      <c r="G64" s="99">
        <v>85</v>
      </c>
      <c r="H64" s="721">
        <v>1.5579899854432571</v>
      </c>
      <c r="I64" s="98">
        <v>0.17661625062278671</v>
      </c>
      <c r="J64" s="113">
        <v>64</v>
      </c>
    </row>
    <row r="65" spans="1:10" ht="14.5" customHeight="1">
      <c r="A65" s="199" t="s">
        <v>80</v>
      </c>
      <c r="B65" s="725">
        <v>3.5091606593262799</v>
      </c>
      <c r="C65" s="100">
        <v>5.3131992258355083E-2</v>
      </c>
      <c r="D65" s="101">
        <v>1726</v>
      </c>
      <c r="E65" s="724">
        <v>3.1997072269361748</v>
      </c>
      <c r="F65" s="100">
        <v>5.1154036379701513E-2</v>
      </c>
      <c r="G65" s="101">
        <v>1716</v>
      </c>
      <c r="H65" s="728">
        <v>2.258659048821869</v>
      </c>
      <c r="I65" s="100">
        <v>5.1658246419670692E-2</v>
      </c>
      <c r="J65" s="179">
        <v>1550</v>
      </c>
    </row>
    <row r="66" spans="1:10" ht="14.5" customHeight="1">
      <c r="A66" s="199" t="s">
        <v>81</v>
      </c>
      <c r="B66" s="725">
        <v>3.8864915821918982</v>
      </c>
      <c r="C66" s="100">
        <v>0.13105385955533511</v>
      </c>
      <c r="D66" s="101">
        <v>649</v>
      </c>
      <c r="E66" s="728">
        <v>3.6143270190640751</v>
      </c>
      <c r="F66" s="100">
        <v>0.117135343623293</v>
      </c>
      <c r="G66" s="101">
        <v>652</v>
      </c>
      <c r="H66" s="725">
        <v>2.3163003426229039</v>
      </c>
      <c r="I66" s="100">
        <v>9.8305841163362911E-2</v>
      </c>
      <c r="J66" s="179">
        <v>510</v>
      </c>
    </row>
    <row r="67" spans="1:10" ht="14.5" customHeight="1">
      <c r="A67" s="204" t="s">
        <v>82</v>
      </c>
      <c r="B67" s="980">
        <v>3.6109116939516861</v>
      </c>
      <c r="C67" s="114">
        <v>5.258523003788855E-2</v>
      </c>
      <c r="D67" s="110">
        <v>2375</v>
      </c>
      <c r="E67" s="979">
        <v>3.3124609549969009</v>
      </c>
      <c r="F67" s="114">
        <v>4.9137139553351389E-2</v>
      </c>
      <c r="G67" s="110">
        <v>2368</v>
      </c>
      <c r="H67" s="979">
        <v>2.2727597565815931</v>
      </c>
      <c r="I67" s="114">
        <v>4.5839568771769569E-2</v>
      </c>
      <c r="J67" s="115">
        <v>2060</v>
      </c>
    </row>
    <row r="68" spans="1:10" ht="14.5" customHeight="1">
      <c r="A68" s="1238" t="s">
        <v>375</v>
      </c>
      <c r="B68" s="1239"/>
      <c r="C68" s="1239"/>
      <c r="D68" s="1239"/>
      <c r="E68" s="1239"/>
      <c r="F68" s="1239"/>
      <c r="G68" s="1239"/>
      <c r="H68" s="1239"/>
      <c r="I68" s="1239"/>
      <c r="J68" s="1239"/>
    </row>
    <row r="69" spans="1:10" ht="50.15" customHeight="1">
      <c r="A69" s="1238" t="s">
        <v>805</v>
      </c>
      <c r="B69" s="1296"/>
      <c r="C69" s="1296"/>
      <c r="D69" s="1296"/>
      <c r="E69" s="1296"/>
      <c r="F69" s="1296"/>
      <c r="G69" s="1296"/>
      <c r="H69" s="1296"/>
      <c r="I69" s="1296"/>
      <c r="J69" s="1296"/>
    </row>
    <row r="70" spans="1:10" ht="14.5" customHeight="1">
      <c r="A70" s="1238" t="s">
        <v>580</v>
      </c>
      <c r="B70" s="1239"/>
      <c r="C70" s="1239"/>
      <c r="D70" s="1239"/>
      <c r="E70" s="1239"/>
      <c r="F70" s="1239"/>
      <c r="G70" s="1239"/>
      <c r="H70" s="1239"/>
      <c r="I70" s="1239"/>
      <c r="J70" s="1239"/>
    </row>
    <row r="71" spans="1:10" ht="14.5" customHeight="1">
      <c r="A71" s="116"/>
      <c r="B71" s="116"/>
      <c r="C71" s="116"/>
      <c r="D71" s="116"/>
      <c r="E71" s="116"/>
      <c r="F71" s="116"/>
      <c r="G71" s="116"/>
      <c r="H71" s="116"/>
      <c r="I71" s="116"/>
      <c r="J71" s="116"/>
    </row>
    <row r="72" spans="1:10" ht="14.5" customHeight="1">
      <c r="A72" s="1277" t="s">
        <v>589</v>
      </c>
      <c r="B72" s="1297"/>
      <c r="C72" s="1297"/>
      <c r="D72" s="1297"/>
      <c r="E72" s="1297"/>
      <c r="F72" s="1297"/>
      <c r="G72" s="1297"/>
      <c r="H72" s="1297"/>
      <c r="I72" s="1297"/>
      <c r="J72" s="1297"/>
    </row>
    <row r="73" spans="1:10" ht="30" customHeight="1">
      <c r="A73" s="441"/>
      <c r="B73" s="1298" t="s">
        <v>372</v>
      </c>
      <c r="C73" s="1299"/>
      <c r="D73" s="1300"/>
      <c r="E73" s="1227" t="s">
        <v>373</v>
      </c>
      <c r="F73" s="1301"/>
      <c r="G73" s="1301"/>
      <c r="H73" s="1298" t="s">
        <v>374</v>
      </c>
      <c r="I73" s="1299"/>
      <c r="J73" s="1302"/>
    </row>
    <row r="74" spans="1:10" ht="14.5" customHeight="1" thickBot="1">
      <c r="A74" s="442"/>
      <c r="B74" s="59" t="s">
        <v>21</v>
      </c>
      <c r="C74" s="59" t="s">
        <v>62</v>
      </c>
      <c r="D74" s="60" t="s">
        <v>63</v>
      </c>
      <c r="E74" s="59" t="s">
        <v>21</v>
      </c>
      <c r="F74" s="59" t="s">
        <v>62</v>
      </c>
      <c r="G74" s="60" t="s">
        <v>63</v>
      </c>
      <c r="H74" s="59" t="s">
        <v>21</v>
      </c>
      <c r="I74" s="59" t="s">
        <v>62</v>
      </c>
      <c r="J74" s="59" t="s">
        <v>63</v>
      </c>
    </row>
    <row r="75" spans="1:10" ht="14.5" customHeight="1">
      <c r="A75" s="184" t="s">
        <v>103</v>
      </c>
      <c r="B75" s="925">
        <v>3.4656282193640027</v>
      </c>
      <c r="C75" s="909">
        <v>0.10929880713614167</v>
      </c>
      <c r="D75" s="910">
        <v>607</v>
      </c>
      <c r="E75" s="925">
        <v>3.2474124214049405</v>
      </c>
      <c r="F75" s="909">
        <v>0.10544107897885142</v>
      </c>
      <c r="G75" s="910">
        <v>605</v>
      </c>
      <c r="H75" s="925">
        <v>2.2777677146544808</v>
      </c>
      <c r="I75" s="909">
        <v>9.9831417952544646E-2</v>
      </c>
      <c r="J75" s="911">
        <v>525</v>
      </c>
    </row>
    <row r="76" spans="1:10" ht="14.5" customHeight="1">
      <c r="A76" s="189" t="s">
        <v>104</v>
      </c>
      <c r="B76" s="927">
        <v>3.7738982618003587</v>
      </c>
      <c r="C76" s="913">
        <v>9.0669886084546597E-2</v>
      </c>
      <c r="D76" s="914">
        <v>677</v>
      </c>
      <c r="E76" s="927">
        <v>3.3290505909297279</v>
      </c>
      <c r="F76" s="913">
        <v>7.9561824895375347E-2</v>
      </c>
      <c r="G76" s="914">
        <v>669</v>
      </c>
      <c r="H76" s="927">
        <v>2.2015363693262793</v>
      </c>
      <c r="I76" s="913">
        <v>7.7608950513254352E-2</v>
      </c>
      <c r="J76" s="915">
        <v>575</v>
      </c>
    </row>
    <row r="77" spans="1:10" ht="14.5" customHeight="1">
      <c r="A77" s="312" t="s">
        <v>105</v>
      </c>
      <c r="B77" s="949">
        <v>3.58495706474725</v>
      </c>
      <c r="C77" s="950">
        <v>7.9046193529492201E-2</v>
      </c>
      <c r="D77" s="951">
        <v>1091</v>
      </c>
      <c r="E77" s="952">
        <v>3.3356543399814398</v>
      </c>
      <c r="F77" s="950">
        <v>7.4811721769857037E-2</v>
      </c>
      <c r="G77" s="951">
        <v>1094</v>
      </c>
      <c r="H77" s="952">
        <v>2.3126882842138761</v>
      </c>
      <c r="I77" s="950">
        <v>6.7731211733110086E-2</v>
      </c>
      <c r="J77" s="953">
        <v>960</v>
      </c>
    </row>
    <row r="78" spans="1:10" ht="14.5" customHeight="1">
      <c r="A78" s="184" t="s">
        <v>106</v>
      </c>
      <c r="B78" s="713">
        <v>3.5240106148535242</v>
      </c>
      <c r="C78" s="94">
        <v>7.3477049405148667E-2</v>
      </c>
      <c r="D78" s="95">
        <v>1073</v>
      </c>
      <c r="E78" s="713">
        <v>3.2488981242183863</v>
      </c>
      <c r="F78" s="94">
        <v>7.4514259590313631E-2</v>
      </c>
      <c r="G78" s="95">
        <v>1064</v>
      </c>
      <c r="H78" s="713">
        <v>2.0752595824068774</v>
      </c>
      <c r="I78" s="94">
        <v>6.8208310482652801E-2</v>
      </c>
      <c r="J78" s="111">
        <v>895</v>
      </c>
    </row>
    <row r="79" spans="1:10" ht="14.5" customHeight="1">
      <c r="A79" s="189" t="s">
        <v>107</v>
      </c>
      <c r="B79" s="715">
        <v>3.5808949074660203</v>
      </c>
      <c r="C79" s="96">
        <v>8.9601869156686817E-2</v>
      </c>
      <c r="D79" s="97">
        <v>755</v>
      </c>
      <c r="E79" s="715">
        <v>3.2835234000668394</v>
      </c>
      <c r="F79" s="96">
        <v>7.3345950251566566E-2</v>
      </c>
      <c r="G79" s="97">
        <v>752</v>
      </c>
      <c r="H79" s="715">
        <v>2.3894520657216756</v>
      </c>
      <c r="I79" s="96">
        <v>8.2558809365482183E-2</v>
      </c>
      <c r="J79" s="112">
        <v>656</v>
      </c>
    </row>
    <row r="80" spans="1:10" ht="14.5" customHeight="1" thickBot="1">
      <c r="A80" s="962" t="s">
        <v>108</v>
      </c>
      <c r="B80" s="957">
        <v>3.7791336860076901</v>
      </c>
      <c r="C80" s="958">
        <v>0.11732667546530377</v>
      </c>
      <c r="D80" s="959">
        <v>508</v>
      </c>
      <c r="E80" s="957">
        <v>3.407666584113147</v>
      </c>
      <c r="F80" s="958">
        <v>0.10377632827441544</v>
      </c>
      <c r="G80" s="959">
        <v>512</v>
      </c>
      <c r="H80" s="957">
        <v>2.4629267173346534</v>
      </c>
      <c r="I80" s="958">
        <v>8.7928691971946069E-2</v>
      </c>
      <c r="J80" s="960">
        <v>474</v>
      </c>
    </row>
    <row r="81" spans="1:19" ht="14.5" customHeight="1">
      <c r="A81" s="204" t="s">
        <v>109</v>
      </c>
      <c r="B81" s="961">
        <v>3.6109116939516861</v>
      </c>
      <c r="C81" s="114">
        <v>5.2585230037888404E-2</v>
      </c>
      <c r="D81" s="110">
        <v>2375</v>
      </c>
      <c r="E81" s="961">
        <v>3.3124609549969013</v>
      </c>
      <c r="F81" s="114">
        <v>4.913713955335134E-2</v>
      </c>
      <c r="G81" s="110">
        <v>2368</v>
      </c>
      <c r="H81" s="961">
        <v>2.2727597565815931</v>
      </c>
      <c r="I81" s="114">
        <v>4.5839568771769514E-2</v>
      </c>
      <c r="J81" s="115">
        <v>2060</v>
      </c>
    </row>
    <row r="82" spans="1:19" ht="14.5" customHeight="1">
      <c r="A82" s="1224" t="s">
        <v>375</v>
      </c>
      <c r="B82" s="1295"/>
      <c r="C82" s="1295"/>
      <c r="D82" s="1295"/>
      <c r="E82" s="1295"/>
      <c r="F82" s="1295"/>
      <c r="G82" s="1295"/>
      <c r="H82" s="1295"/>
      <c r="I82" s="1295"/>
      <c r="J82" s="1295"/>
    </row>
    <row r="83" spans="1:19" ht="14.5" customHeight="1">
      <c r="A83" s="1224" t="s">
        <v>580</v>
      </c>
      <c r="B83" s="1295"/>
      <c r="C83" s="1295"/>
      <c r="D83" s="1295"/>
      <c r="E83" s="1295"/>
      <c r="F83" s="1295"/>
      <c r="G83" s="1295"/>
      <c r="H83" s="1295"/>
      <c r="I83" s="1295"/>
      <c r="J83" s="1295"/>
    </row>
    <row r="85" spans="1:19" s="425" customFormat="1" ht="25" customHeight="1">
      <c r="A85" s="1231">
        <v>2022</v>
      </c>
      <c r="B85" s="1231"/>
      <c r="C85" s="1231"/>
      <c r="D85" s="1231"/>
      <c r="E85" s="1231"/>
      <c r="F85" s="1231"/>
      <c r="G85" s="1231"/>
      <c r="H85" s="1231"/>
      <c r="I85" s="1231"/>
      <c r="J85" s="1231"/>
      <c r="K85" s="253"/>
      <c r="L85" s="253"/>
      <c r="M85" s="253"/>
      <c r="N85" s="253"/>
      <c r="O85" s="253"/>
      <c r="P85" s="253"/>
      <c r="Q85" s="253"/>
      <c r="R85" s="253"/>
      <c r="S85" s="253"/>
    </row>
    <row r="87" spans="1:19" ht="30" customHeight="1">
      <c r="A87" s="1240" t="s">
        <v>861</v>
      </c>
      <c r="B87" s="1240"/>
      <c r="C87" s="1240"/>
      <c r="D87" s="1240"/>
      <c r="E87" s="1240"/>
      <c r="F87" s="1240"/>
      <c r="G87" s="1240"/>
      <c r="H87" s="1240"/>
    </row>
    <row r="88" spans="1:19" ht="14.5" customHeight="1" thickBot="1">
      <c r="A88" s="1229" t="s">
        <v>273</v>
      </c>
      <c r="B88" s="1306" t="s">
        <v>337</v>
      </c>
      <c r="C88" s="1306" t="s">
        <v>97</v>
      </c>
      <c r="D88" s="1306" t="s">
        <v>97</v>
      </c>
      <c r="E88" s="1306" t="s">
        <v>97</v>
      </c>
      <c r="F88" s="1306" t="s">
        <v>97</v>
      </c>
      <c r="G88" s="1306" t="s">
        <v>97</v>
      </c>
      <c r="H88" s="1307" t="s">
        <v>97</v>
      </c>
    </row>
    <row r="89" spans="1:19" ht="30" customHeight="1" thickBot="1">
      <c r="A89" s="1230" t="s">
        <v>273</v>
      </c>
      <c r="B89" s="1308" t="s">
        <v>338</v>
      </c>
      <c r="C89" s="1308" t="s">
        <v>98</v>
      </c>
      <c r="D89" s="1308" t="s">
        <v>339</v>
      </c>
      <c r="E89" s="1308" t="s">
        <v>99</v>
      </c>
      <c r="F89" s="1309" t="s">
        <v>100</v>
      </c>
      <c r="G89" s="1309" t="s">
        <v>100</v>
      </c>
      <c r="H89" s="311"/>
    </row>
    <row r="90" spans="1:19" ht="14.5" customHeight="1" thickBot="1">
      <c r="A90" s="1230" t="s">
        <v>273</v>
      </c>
      <c r="B90" s="59" t="s">
        <v>92</v>
      </c>
      <c r="C90" s="60" t="s">
        <v>62</v>
      </c>
      <c r="D90" s="59" t="s">
        <v>92</v>
      </c>
      <c r="E90" s="60" t="s">
        <v>62</v>
      </c>
      <c r="F90" s="59" t="s">
        <v>92</v>
      </c>
      <c r="G90" s="60" t="s">
        <v>62</v>
      </c>
      <c r="H90" s="59" t="s">
        <v>63</v>
      </c>
    </row>
    <row r="91" spans="1:19" ht="14.5" customHeight="1">
      <c r="A91" s="184" t="s">
        <v>64</v>
      </c>
      <c r="B91" s="212">
        <v>5.1766550475187572</v>
      </c>
      <c r="C91" s="432">
        <v>0.98544701526859702</v>
      </c>
      <c r="D91" s="433">
        <v>28.40689046707945</v>
      </c>
      <c r="E91" s="432">
        <v>1.896794044359867</v>
      </c>
      <c r="F91" s="433">
        <v>66.4164544854018</v>
      </c>
      <c r="G91" s="432">
        <v>1.9902076998744149</v>
      </c>
      <c r="H91" s="215">
        <v>669</v>
      </c>
    </row>
    <row r="92" spans="1:19" ht="14.5" customHeight="1">
      <c r="A92" s="189" t="s">
        <v>65</v>
      </c>
      <c r="B92" s="217">
        <v>5.815571294329736</v>
      </c>
      <c r="C92" s="434">
        <v>0.78343185411093741</v>
      </c>
      <c r="D92" s="435">
        <v>26.164529758511161</v>
      </c>
      <c r="E92" s="434">
        <v>1.5249964348527949</v>
      </c>
      <c r="F92" s="435">
        <v>68.019898947159106</v>
      </c>
      <c r="G92" s="434">
        <v>1.604561750240856</v>
      </c>
      <c r="H92" s="220">
        <v>992</v>
      </c>
    </row>
    <row r="93" spans="1:19" ht="14.5" customHeight="1">
      <c r="A93" s="184" t="s">
        <v>66</v>
      </c>
      <c r="B93" s="212">
        <v>15.91394000533254</v>
      </c>
      <c r="C93" s="432">
        <v>2.4627510683982332</v>
      </c>
      <c r="D93" s="212">
        <v>36.341534673079693</v>
      </c>
      <c r="E93" s="432">
        <v>3.2041108297777412</v>
      </c>
      <c r="F93" s="212">
        <v>47.744525321587759</v>
      </c>
      <c r="G93" s="432">
        <v>3.3027791012420309</v>
      </c>
      <c r="H93" s="215">
        <v>246</v>
      </c>
    </row>
    <row r="94" spans="1:19" ht="14.5" customHeight="1">
      <c r="A94" s="189" t="s">
        <v>67</v>
      </c>
      <c r="B94" s="217">
        <v>4.9390550669366604</v>
      </c>
      <c r="C94" s="434">
        <v>1.780385948331483</v>
      </c>
      <c r="D94" s="217">
        <v>56.399497287473011</v>
      </c>
      <c r="E94" s="434">
        <v>4.2178320458435472</v>
      </c>
      <c r="F94" s="217">
        <v>38.661447645590329</v>
      </c>
      <c r="G94" s="434">
        <v>4.1238455569036079</v>
      </c>
      <c r="H94" s="220">
        <v>152</v>
      </c>
    </row>
    <row r="95" spans="1:19" ht="14.5" customHeight="1">
      <c r="A95" s="184" t="s">
        <v>68</v>
      </c>
      <c r="B95" s="244" t="s">
        <v>382</v>
      </c>
      <c r="C95" s="305" t="s">
        <v>382</v>
      </c>
      <c r="D95" s="244" t="s">
        <v>382</v>
      </c>
      <c r="E95" s="305" t="s">
        <v>382</v>
      </c>
      <c r="F95" s="244" t="s">
        <v>382</v>
      </c>
      <c r="G95" s="305" t="s">
        <v>382</v>
      </c>
      <c r="H95" s="247" t="s">
        <v>382</v>
      </c>
    </row>
    <row r="96" spans="1:19" ht="14.5" customHeight="1">
      <c r="A96" s="189" t="s">
        <v>69</v>
      </c>
      <c r="B96" s="236">
        <v>17.4306870865815</v>
      </c>
      <c r="C96" s="306">
        <v>4.610960812839938</v>
      </c>
      <c r="D96" s="236">
        <v>35.917785958020303</v>
      </c>
      <c r="E96" s="306">
        <v>5.8603206596867929</v>
      </c>
      <c r="F96" s="236">
        <v>46.651526955398211</v>
      </c>
      <c r="G96" s="306">
        <v>6.1035672928272806</v>
      </c>
      <c r="H96" s="239">
        <v>73</v>
      </c>
    </row>
    <row r="97" spans="1:8" ht="14.5" customHeight="1">
      <c r="A97" s="184" t="s">
        <v>70</v>
      </c>
      <c r="B97" s="244">
        <v>24.013893128048299</v>
      </c>
      <c r="C97" s="305">
        <v>2.381809147758946</v>
      </c>
      <c r="D97" s="420">
        <v>28.260980571317379</v>
      </c>
      <c r="E97" s="305">
        <v>2.4600667301031822</v>
      </c>
      <c r="F97" s="244">
        <v>47.725126300634322</v>
      </c>
      <c r="G97" s="305">
        <v>2.7525103527150372</v>
      </c>
      <c r="H97" s="247">
        <v>383</v>
      </c>
    </row>
    <row r="98" spans="1:8" ht="14.5" customHeight="1">
      <c r="A98" s="189" t="s">
        <v>71</v>
      </c>
      <c r="B98" s="236">
        <v>76.330049963883226</v>
      </c>
      <c r="C98" s="306">
        <v>5.4073948245831147</v>
      </c>
      <c r="D98" s="236">
        <v>11.423742910681019</v>
      </c>
      <c r="E98" s="306">
        <v>3.9878331105308749</v>
      </c>
      <c r="F98" s="236">
        <v>12.246207125435751</v>
      </c>
      <c r="G98" s="306">
        <v>4.148384643673249</v>
      </c>
      <c r="H98" s="239">
        <v>63</v>
      </c>
    </row>
    <row r="99" spans="1:8" ht="14.5" customHeight="1">
      <c r="A99" s="184" t="s">
        <v>72</v>
      </c>
      <c r="B99" s="244">
        <v>24.564998227712241</v>
      </c>
      <c r="C99" s="305">
        <v>2.1255731343872082</v>
      </c>
      <c r="D99" s="420">
        <v>25.108268673239891</v>
      </c>
      <c r="E99" s="305">
        <v>2.244457847597777</v>
      </c>
      <c r="F99" s="420">
        <v>50.326733099047857</v>
      </c>
      <c r="G99" s="305">
        <v>2.5270511163171832</v>
      </c>
      <c r="H99" s="247">
        <v>455</v>
      </c>
    </row>
    <row r="100" spans="1:8" ht="14.5" customHeight="1">
      <c r="A100" s="189" t="s">
        <v>73</v>
      </c>
      <c r="B100" s="236">
        <v>5.8532546405373376</v>
      </c>
      <c r="C100" s="306">
        <v>0.97369966395777563</v>
      </c>
      <c r="D100" s="435">
        <v>25.75291370420932</v>
      </c>
      <c r="E100" s="306">
        <v>1.7233835512011091</v>
      </c>
      <c r="F100" s="435">
        <v>68.393831655253351</v>
      </c>
      <c r="G100" s="306">
        <v>1.837934022029875</v>
      </c>
      <c r="H100" s="239">
        <v>735</v>
      </c>
    </row>
    <row r="101" spans="1:8" ht="14.5" customHeight="1">
      <c r="A101" s="184" t="s">
        <v>74</v>
      </c>
      <c r="B101" s="244">
        <v>7.6659846415972277</v>
      </c>
      <c r="C101" s="305">
        <v>1.690075243104431</v>
      </c>
      <c r="D101" s="244">
        <v>19.56268677026917</v>
      </c>
      <c r="E101" s="305">
        <v>2.6292835028540971</v>
      </c>
      <c r="F101" s="244">
        <v>72.771328588133599</v>
      </c>
      <c r="G101" s="305">
        <v>2.924082836697405</v>
      </c>
      <c r="H101" s="247">
        <v>258</v>
      </c>
    </row>
    <row r="102" spans="1:8" ht="14.5" customHeight="1">
      <c r="A102" s="189" t="s">
        <v>75</v>
      </c>
      <c r="B102" s="236" t="s">
        <v>382</v>
      </c>
      <c r="C102" s="306" t="s">
        <v>382</v>
      </c>
      <c r="D102" s="236" t="s">
        <v>382</v>
      </c>
      <c r="E102" s="306" t="s">
        <v>382</v>
      </c>
      <c r="F102" s="236" t="s">
        <v>382</v>
      </c>
      <c r="G102" s="306" t="s">
        <v>382</v>
      </c>
      <c r="H102" s="239" t="s">
        <v>382</v>
      </c>
    </row>
    <row r="103" spans="1:8" ht="14.5" customHeight="1">
      <c r="A103" s="184" t="s">
        <v>76</v>
      </c>
      <c r="B103" s="212">
        <v>49.597120318983663</v>
      </c>
      <c r="C103" s="432">
        <v>3.7727002488013879</v>
      </c>
      <c r="D103" s="212">
        <v>21.048711557492741</v>
      </c>
      <c r="E103" s="432">
        <v>3.0298330268100528</v>
      </c>
      <c r="F103" s="212">
        <v>29.354168123523589</v>
      </c>
      <c r="G103" s="432">
        <v>3.5098229679405391</v>
      </c>
      <c r="H103" s="215">
        <v>201</v>
      </c>
    </row>
    <row r="104" spans="1:8" ht="14.5" customHeight="1">
      <c r="A104" s="189" t="s">
        <v>77</v>
      </c>
      <c r="B104" s="217">
        <v>19.23451117478556</v>
      </c>
      <c r="C104" s="434">
        <v>4.216981553578286</v>
      </c>
      <c r="D104" s="217">
        <v>43.944289142757661</v>
      </c>
      <c r="E104" s="434">
        <v>5.6406212657097621</v>
      </c>
      <c r="F104" s="217">
        <v>36.821199682456772</v>
      </c>
      <c r="G104" s="434">
        <v>5.4557537944871601</v>
      </c>
      <c r="H104" s="220">
        <v>93</v>
      </c>
    </row>
    <row r="105" spans="1:8" ht="14.5" customHeight="1">
      <c r="A105" s="184" t="s">
        <v>78</v>
      </c>
      <c r="B105" s="212">
        <v>29.004302242401149</v>
      </c>
      <c r="C105" s="432">
        <v>3.2427004903334549</v>
      </c>
      <c r="D105" s="212">
        <v>25.810596719493208</v>
      </c>
      <c r="E105" s="432">
        <v>3.0632489882167508</v>
      </c>
      <c r="F105" s="212">
        <v>45.185101038105643</v>
      </c>
      <c r="G105" s="432">
        <v>3.5317953677634559</v>
      </c>
      <c r="H105" s="215">
        <v>218</v>
      </c>
    </row>
    <row r="106" spans="1:8" ht="14.5" customHeight="1" thickBot="1">
      <c r="A106" s="194" t="s">
        <v>79</v>
      </c>
      <c r="B106" s="227">
        <v>35.39139353676935</v>
      </c>
      <c r="C106" s="436">
        <v>5.2985609126722188</v>
      </c>
      <c r="D106" s="227">
        <v>33.518992860451412</v>
      </c>
      <c r="E106" s="436">
        <v>5.2574313679971034</v>
      </c>
      <c r="F106" s="227">
        <v>31.089613602779249</v>
      </c>
      <c r="G106" s="436">
        <v>5.359316552162138</v>
      </c>
      <c r="H106" s="230">
        <v>92</v>
      </c>
    </row>
    <row r="107" spans="1:8" ht="14.5" customHeight="1">
      <c r="A107" s="199" t="s">
        <v>80</v>
      </c>
      <c r="B107" s="240">
        <v>10.930392038024671</v>
      </c>
      <c r="C107" s="307">
        <v>0.53362356977894376</v>
      </c>
      <c r="D107" s="437">
        <v>26.35091424590896</v>
      </c>
      <c r="E107" s="307">
        <v>0.7727988768814914</v>
      </c>
      <c r="F107" s="437">
        <v>62.718693716066362</v>
      </c>
      <c r="G107" s="307">
        <v>0.8403423709049519</v>
      </c>
      <c r="H107" s="243">
        <v>3849</v>
      </c>
    </row>
    <row r="108" spans="1:8" ht="14.5" customHeight="1">
      <c r="A108" s="199" t="s">
        <v>81</v>
      </c>
      <c r="B108" s="240">
        <v>29.84925983527906</v>
      </c>
      <c r="C108" s="307">
        <v>1.6955048276475551</v>
      </c>
      <c r="D108" s="437">
        <v>34.392358339237553</v>
      </c>
      <c r="E108" s="307">
        <v>1.7375997251306079</v>
      </c>
      <c r="F108" s="437">
        <v>35.758381825483397</v>
      </c>
      <c r="G108" s="307">
        <v>1.748048222337701</v>
      </c>
      <c r="H108" s="243">
        <v>847</v>
      </c>
    </row>
    <row r="109" spans="1:8" ht="14.5" customHeight="1">
      <c r="A109" s="204" t="s">
        <v>82</v>
      </c>
      <c r="B109" s="232">
        <v>14.48158372090168</v>
      </c>
      <c r="C109" s="313">
        <v>0.55214151645224385</v>
      </c>
      <c r="D109" s="438">
        <v>27.860344391971569</v>
      </c>
      <c r="E109" s="313">
        <v>0.70852100787389727</v>
      </c>
      <c r="F109" s="438">
        <v>57.658071887126752</v>
      </c>
      <c r="G109" s="313">
        <v>0.77537999784459355</v>
      </c>
      <c r="H109" s="235">
        <v>4696</v>
      </c>
    </row>
    <row r="110" spans="1:8" ht="14.5" customHeight="1">
      <c r="A110" s="1116" t="s">
        <v>101</v>
      </c>
      <c r="B110" s="1116" t="s">
        <v>101</v>
      </c>
      <c r="C110" s="1116" t="s">
        <v>101</v>
      </c>
      <c r="D110" s="1116" t="s">
        <v>101</v>
      </c>
      <c r="E110" s="1116" t="s">
        <v>101</v>
      </c>
      <c r="F110" s="1116" t="s">
        <v>101</v>
      </c>
      <c r="G110" s="1116" t="s">
        <v>101</v>
      </c>
      <c r="H110" s="1116" t="s">
        <v>101</v>
      </c>
    </row>
    <row r="111" spans="1:8" ht="38.25" customHeight="1">
      <c r="A111" s="1116" t="s">
        <v>370</v>
      </c>
      <c r="B111" s="1116" t="s">
        <v>85</v>
      </c>
      <c r="C111" s="1116" t="s">
        <v>85</v>
      </c>
      <c r="D111" s="1116" t="s">
        <v>85</v>
      </c>
      <c r="E111" s="1116" t="s">
        <v>85</v>
      </c>
      <c r="F111" s="1116" t="s">
        <v>85</v>
      </c>
      <c r="G111" s="1116" t="s">
        <v>85</v>
      </c>
      <c r="H111" s="1116" t="s">
        <v>85</v>
      </c>
    </row>
    <row r="112" spans="1:8" ht="26.25" customHeight="1">
      <c r="A112" s="1116" t="s">
        <v>766</v>
      </c>
      <c r="B112" s="1116" t="s">
        <v>102</v>
      </c>
      <c r="C112" s="1116" t="s">
        <v>102</v>
      </c>
      <c r="D112" s="1116" t="s">
        <v>102</v>
      </c>
      <c r="E112" s="1116" t="s">
        <v>102</v>
      </c>
      <c r="F112" s="1116" t="s">
        <v>102</v>
      </c>
      <c r="G112" s="1116" t="s">
        <v>102</v>
      </c>
      <c r="H112" s="1116" t="s">
        <v>102</v>
      </c>
    </row>
    <row r="114" spans="1:10" ht="32.25" customHeight="1">
      <c r="A114" s="1287" t="s">
        <v>862</v>
      </c>
      <c r="B114" s="1287"/>
      <c r="C114" s="1287"/>
      <c r="D114" s="1287"/>
      <c r="E114" s="1287"/>
      <c r="F114" s="1287"/>
      <c r="G114" s="1287"/>
      <c r="H114" s="1287"/>
    </row>
    <row r="115" spans="1:10" ht="14.5" customHeight="1" thickBot="1">
      <c r="A115" s="1229" t="s">
        <v>273</v>
      </c>
      <c r="B115" s="1306" t="s">
        <v>337</v>
      </c>
      <c r="C115" s="1306" t="s">
        <v>97</v>
      </c>
      <c r="D115" s="1306" t="s">
        <v>97</v>
      </c>
      <c r="E115" s="1306" t="s">
        <v>97</v>
      </c>
      <c r="F115" s="1306" t="s">
        <v>97</v>
      </c>
      <c r="G115" s="1306" t="s">
        <v>97</v>
      </c>
      <c r="H115" s="1307" t="s">
        <v>97</v>
      </c>
    </row>
    <row r="116" spans="1:10" ht="30" customHeight="1" thickBot="1">
      <c r="A116" s="1230" t="s">
        <v>273</v>
      </c>
      <c r="B116" s="1308" t="s">
        <v>338</v>
      </c>
      <c r="C116" s="1308" t="s">
        <v>98</v>
      </c>
      <c r="D116" s="1308" t="s">
        <v>339</v>
      </c>
      <c r="E116" s="1308" t="s">
        <v>99</v>
      </c>
      <c r="F116" s="1309" t="s">
        <v>100</v>
      </c>
      <c r="G116" s="1309" t="s">
        <v>100</v>
      </c>
      <c r="H116" s="311"/>
    </row>
    <row r="117" spans="1:10" ht="14.5" customHeight="1" thickBot="1">
      <c r="A117" s="1230" t="s">
        <v>273</v>
      </c>
      <c r="B117" s="59" t="s">
        <v>92</v>
      </c>
      <c r="C117" s="1032" t="s">
        <v>62</v>
      </c>
      <c r="D117" s="1033" t="s">
        <v>92</v>
      </c>
      <c r="E117" s="1032" t="s">
        <v>62</v>
      </c>
      <c r="F117" s="1033" t="s">
        <v>92</v>
      </c>
      <c r="G117" s="1032" t="s">
        <v>62</v>
      </c>
      <c r="H117" s="1033" t="s">
        <v>63</v>
      </c>
    </row>
    <row r="118" spans="1:10" ht="14.5" customHeight="1">
      <c r="A118" s="184" t="s">
        <v>103</v>
      </c>
      <c r="B118" s="212">
        <v>16.43333644204516</v>
      </c>
      <c r="C118" s="432">
        <v>1.0892465299178571</v>
      </c>
      <c r="D118" s="212">
        <v>17.357568067122291</v>
      </c>
      <c r="E118" s="432">
        <v>1.1261673131339589</v>
      </c>
      <c r="F118" s="212">
        <v>66.209095490832553</v>
      </c>
      <c r="G118" s="432">
        <v>1.394833807439001</v>
      </c>
      <c r="H118" s="215">
        <v>1315</v>
      </c>
    </row>
    <row r="119" spans="1:10" ht="14.5" customHeight="1">
      <c r="A119" s="189" t="s">
        <v>104</v>
      </c>
      <c r="B119" s="217">
        <v>12.18551945768254</v>
      </c>
      <c r="C119" s="434">
        <v>0.95569781293961165</v>
      </c>
      <c r="D119" s="217">
        <v>32.788729616224927</v>
      </c>
      <c r="E119" s="434">
        <v>1.3587843280654439</v>
      </c>
      <c r="F119" s="217">
        <v>55.02575092609252</v>
      </c>
      <c r="G119" s="434">
        <v>1.4409004173872291</v>
      </c>
      <c r="H119" s="220">
        <v>1323</v>
      </c>
    </row>
    <row r="120" spans="1:10" ht="14.5" customHeight="1">
      <c r="A120" s="312" t="s">
        <v>105</v>
      </c>
      <c r="B120" s="222">
        <v>15.35511079365655</v>
      </c>
      <c r="C120" s="439">
        <v>0.85300856364584687</v>
      </c>
      <c r="D120" s="222">
        <v>29.163545666265499</v>
      </c>
      <c r="E120" s="439">
        <v>1.057982918132192</v>
      </c>
      <c r="F120" s="222">
        <v>55.481343540077951</v>
      </c>
      <c r="G120" s="439">
        <v>1.1580001978963741</v>
      </c>
      <c r="H120" s="225">
        <v>2058</v>
      </c>
    </row>
    <row r="121" spans="1:10" ht="14.5" customHeight="1">
      <c r="A121" s="189" t="s">
        <v>106</v>
      </c>
      <c r="B121" s="217">
        <v>13.429304898841449</v>
      </c>
      <c r="C121" s="434">
        <v>0.69890248185004933</v>
      </c>
      <c r="D121" s="217">
        <v>25.253276996225711</v>
      </c>
      <c r="E121" s="434">
        <v>0.90281013484325712</v>
      </c>
      <c r="F121" s="217">
        <v>61.317418104932841</v>
      </c>
      <c r="G121" s="434">
        <v>1.0014655019636629</v>
      </c>
      <c r="H121" s="220">
        <v>2617</v>
      </c>
    </row>
    <row r="122" spans="1:10" ht="14.5" customHeight="1">
      <c r="A122" s="184" t="s">
        <v>107</v>
      </c>
      <c r="B122" s="212">
        <v>15.935229655220651</v>
      </c>
      <c r="C122" s="432">
        <v>1.096226240106666</v>
      </c>
      <c r="D122" s="212">
        <v>29.963219424873142</v>
      </c>
      <c r="E122" s="432">
        <v>1.376531289940091</v>
      </c>
      <c r="F122" s="212">
        <v>54.101550919906217</v>
      </c>
      <c r="G122" s="432">
        <v>1.484376435845479</v>
      </c>
      <c r="H122" s="215">
        <v>1343</v>
      </c>
    </row>
    <row r="123" spans="1:10" ht="14.5" customHeight="1" thickBot="1">
      <c r="A123" s="194" t="s">
        <v>108</v>
      </c>
      <c r="B123" s="227">
        <v>16.525400945325401</v>
      </c>
      <c r="C123" s="436">
        <v>1.452413223758712</v>
      </c>
      <c r="D123" s="227">
        <v>37.326689650315323</v>
      </c>
      <c r="E123" s="436">
        <v>1.906460923395495</v>
      </c>
      <c r="F123" s="227">
        <v>46.147909404359282</v>
      </c>
      <c r="G123" s="436">
        <v>1.9450255531194549</v>
      </c>
      <c r="H123" s="230">
        <v>736</v>
      </c>
    </row>
    <row r="124" spans="1:10" ht="14.5" customHeight="1">
      <c r="A124" s="204" t="s">
        <v>109</v>
      </c>
      <c r="B124" s="232">
        <v>14.48158372090168</v>
      </c>
      <c r="C124" s="313">
        <v>0.55214151645224385</v>
      </c>
      <c r="D124" s="232">
        <v>27.860344391971569</v>
      </c>
      <c r="E124" s="313">
        <v>0.70852100787389727</v>
      </c>
      <c r="F124" s="232">
        <v>57.658071887126752</v>
      </c>
      <c r="G124" s="313">
        <v>0.77537999784459355</v>
      </c>
      <c r="H124" s="235">
        <v>4696</v>
      </c>
    </row>
    <row r="125" spans="1:10" ht="16" customHeight="1">
      <c r="A125" s="1116" t="s">
        <v>101</v>
      </c>
      <c r="B125" s="1116" t="s">
        <v>101</v>
      </c>
      <c r="C125" s="1116" t="s">
        <v>101</v>
      </c>
      <c r="D125" s="1116" t="s">
        <v>101</v>
      </c>
      <c r="E125" s="1116" t="s">
        <v>101</v>
      </c>
      <c r="F125" s="1116" t="s">
        <v>101</v>
      </c>
      <c r="G125" s="1116" t="s">
        <v>101</v>
      </c>
      <c r="H125" s="1116" t="s">
        <v>101</v>
      </c>
    </row>
    <row r="126" spans="1:10" ht="24.75" customHeight="1">
      <c r="A126" s="1116" t="s">
        <v>766</v>
      </c>
      <c r="B126" s="1116" t="s">
        <v>102</v>
      </c>
      <c r="C126" s="1116" t="s">
        <v>102</v>
      </c>
      <c r="D126" s="1116" t="s">
        <v>102</v>
      </c>
      <c r="E126" s="1116" t="s">
        <v>102</v>
      </c>
      <c r="F126" s="1116" t="s">
        <v>102</v>
      </c>
      <c r="G126" s="1116" t="s">
        <v>102</v>
      </c>
      <c r="H126" s="1116" t="s">
        <v>102</v>
      </c>
    </row>
    <row r="128" spans="1:10" ht="14.5" customHeight="1">
      <c r="A128" s="1189" t="s">
        <v>863</v>
      </c>
      <c r="B128" s="1189"/>
      <c r="C128" s="1189"/>
      <c r="D128" s="1189"/>
      <c r="E128" s="1189"/>
      <c r="F128" s="1189"/>
      <c r="G128" s="1189"/>
      <c r="H128" s="1189"/>
      <c r="I128" s="1189"/>
      <c r="J128" s="1189"/>
    </row>
    <row r="129" spans="1:10" ht="30" customHeight="1" thickBot="1">
      <c r="A129" s="1229" t="s">
        <v>273</v>
      </c>
      <c r="B129" s="1292" t="s">
        <v>372</v>
      </c>
      <c r="C129" s="1292" t="s">
        <v>372</v>
      </c>
      <c r="D129" s="1292" t="s">
        <v>372</v>
      </c>
      <c r="E129" s="1226" t="s">
        <v>373</v>
      </c>
      <c r="F129" s="1226" t="s">
        <v>373</v>
      </c>
      <c r="G129" s="1226" t="s">
        <v>373</v>
      </c>
      <c r="H129" s="1292" t="s">
        <v>374</v>
      </c>
      <c r="I129" s="1292" t="s">
        <v>374</v>
      </c>
      <c r="J129" s="1293" t="s">
        <v>374</v>
      </c>
    </row>
    <row r="130" spans="1:10" ht="14.5" customHeight="1" thickBot="1">
      <c r="A130" s="1230" t="s">
        <v>273</v>
      </c>
      <c r="B130" s="59" t="s">
        <v>21</v>
      </c>
      <c r="C130" s="59" t="s">
        <v>62</v>
      </c>
      <c r="D130" s="60" t="s">
        <v>63</v>
      </c>
      <c r="E130" s="59" t="s">
        <v>21</v>
      </c>
      <c r="F130" s="59" t="s">
        <v>62</v>
      </c>
      <c r="G130" s="60" t="s">
        <v>63</v>
      </c>
      <c r="H130" s="59" t="s">
        <v>21</v>
      </c>
      <c r="I130" s="59" t="s">
        <v>62</v>
      </c>
      <c r="J130" s="59" t="s">
        <v>63</v>
      </c>
    </row>
    <row r="131" spans="1:10" ht="14.5" customHeight="1">
      <c r="A131" s="184" t="s">
        <v>64</v>
      </c>
      <c r="B131" s="334">
        <v>4.4699199189354619</v>
      </c>
      <c r="C131" s="213">
        <v>0.2106834848804254</v>
      </c>
      <c r="D131" s="214">
        <v>187</v>
      </c>
      <c r="E131" s="334">
        <v>3.7046541278797491</v>
      </c>
      <c r="F131" s="213">
        <v>0.15017006500096991</v>
      </c>
      <c r="G131" s="214">
        <v>188</v>
      </c>
      <c r="H131" s="334">
        <v>1.990790150025556</v>
      </c>
      <c r="I131" s="213">
        <v>0.17941821614490711</v>
      </c>
      <c r="J131" s="215">
        <v>153</v>
      </c>
    </row>
    <row r="132" spans="1:10" ht="14.5" customHeight="1">
      <c r="A132" s="189" t="s">
        <v>65</v>
      </c>
      <c r="B132" s="335">
        <v>4.2517298841740807</v>
      </c>
      <c r="C132" s="218">
        <v>0.13876003206340609</v>
      </c>
      <c r="D132" s="219">
        <v>279</v>
      </c>
      <c r="E132" s="335">
        <v>3.694713631771259</v>
      </c>
      <c r="F132" s="218">
        <v>0.1194355802914393</v>
      </c>
      <c r="G132" s="219">
        <v>278</v>
      </c>
      <c r="H132" s="335">
        <v>2.906611021659391</v>
      </c>
      <c r="I132" s="218">
        <v>0.22853336397126969</v>
      </c>
      <c r="J132" s="220">
        <v>245</v>
      </c>
    </row>
    <row r="133" spans="1:10" ht="14.5" customHeight="1">
      <c r="A133" s="184" t="s">
        <v>66</v>
      </c>
      <c r="B133" s="334">
        <v>4.4573493395776502</v>
      </c>
      <c r="C133" s="213">
        <v>0.24888224620560839</v>
      </c>
      <c r="D133" s="214">
        <v>109</v>
      </c>
      <c r="E133" s="334">
        <v>4.1993680304245906</v>
      </c>
      <c r="F133" s="213">
        <v>0.2330556060864109</v>
      </c>
      <c r="G133" s="214">
        <v>111</v>
      </c>
      <c r="H133" s="334">
        <v>2.921414096909003</v>
      </c>
      <c r="I133" s="213">
        <v>0.37847508438849459</v>
      </c>
      <c r="J133" s="215">
        <v>99</v>
      </c>
    </row>
    <row r="134" spans="1:10" ht="14.5" customHeight="1">
      <c r="A134" s="189" t="s">
        <v>67</v>
      </c>
      <c r="B134" s="335">
        <v>3.135889694625424</v>
      </c>
      <c r="C134" s="218">
        <v>0.21528097603731711</v>
      </c>
      <c r="D134" s="219">
        <v>85</v>
      </c>
      <c r="E134" s="335">
        <v>2.5655324636121271</v>
      </c>
      <c r="F134" s="218">
        <v>0.16503951379727061</v>
      </c>
      <c r="G134" s="219">
        <v>85</v>
      </c>
      <c r="H134" s="335">
        <v>1.222450878483015</v>
      </c>
      <c r="I134" s="218">
        <v>0.34059678886613431</v>
      </c>
      <c r="J134" s="220">
        <v>60</v>
      </c>
    </row>
    <row r="135" spans="1:10" ht="14.5" customHeight="1">
      <c r="A135" s="184" t="s">
        <v>68</v>
      </c>
      <c r="B135" s="440" t="s">
        <v>382</v>
      </c>
      <c r="C135" s="245" t="s">
        <v>382</v>
      </c>
      <c r="D135" s="246" t="s">
        <v>382</v>
      </c>
      <c r="E135" s="308" t="s">
        <v>382</v>
      </c>
      <c r="F135" s="245" t="s">
        <v>382</v>
      </c>
      <c r="G135" s="246" t="s">
        <v>382</v>
      </c>
      <c r="H135" s="308" t="s">
        <v>382</v>
      </c>
      <c r="I135" s="245" t="s">
        <v>382</v>
      </c>
      <c r="J135" s="247" t="s">
        <v>382</v>
      </c>
    </row>
    <row r="136" spans="1:10" ht="14.5" customHeight="1">
      <c r="A136" s="189" t="s">
        <v>69</v>
      </c>
      <c r="B136" s="309">
        <v>3.4669230107850262</v>
      </c>
      <c r="C136" s="237">
        <v>0.45615344340820613</v>
      </c>
      <c r="D136" s="238">
        <v>33</v>
      </c>
      <c r="E136" s="309">
        <v>3.0791335348736779</v>
      </c>
      <c r="F136" s="237">
        <v>0.24057748105750859</v>
      </c>
      <c r="G136" s="238">
        <v>32</v>
      </c>
      <c r="H136" s="309">
        <v>2.6905087750475172</v>
      </c>
      <c r="I136" s="237">
        <v>0.28366369626721127</v>
      </c>
      <c r="J136" s="239">
        <v>33</v>
      </c>
    </row>
    <row r="137" spans="1:10" ht="14.5" customHeight="1">
      <c r="A137" s="184" t="s">
        <v>70</v>
      </c>
      <c r="B137" s="427">
        <v>4.9355363355900668</v>
      </c>
      <c r="C137" s="245">
        <v>0.27169741940286818</v>
      </c>
      <c r="D137" s="246">
        <v>169</v>
      </c>
      <c r="E137" s="308">
        <v>4.3418878309083162</v>
      </c>
      <c r="F137" s="245">
        <v>0.242457788154961</v>
      </c>
      <c r="G137" s="246">
        <v>174</v>
      </c>
      <c r="H137" s="308">
        <v>2.4214176699815582</v>
      </c>
      <c r="I137" s="245">
        <v>0.23060362765897571</v>
      </c>
      <c r="J137" s="247">
        <v>131</v>
      </c>
    </row>
    <row r="138" spans="1:10" ht="14.5" customHeight="1">
      <c r="A138" s="189" t="s">
        <v>71</v>
      </c>
      <c r="B138" s="309">
        <v>5.0819006338335617</v>
      </c>
      <c r="C138" s="237">
        <v>0.37294227799084428</v>
      </c>
      <c r="D138" s="238">
        <v>52</v>
      </c>
      <c r="E138" s="309">
        <v>4.9222978350195792</v>
      </c>
      <c r="F138" s="237">
        <v>0.35791837675579191</v>
      </c>
      <c r="G138" s="238">
        <v>53</v>
      </c>
      <c r="H138" s="309">
        <v>3.9504165880724229</v>
      </c>
      <c r="I138" s="237">
        <v>0.59188966837141188</v>
      </c>
      <c r="J138" s="239">
        <v>39</v>
      </c>
    </row>
    <row r="139" spans="1:10" ht="14.5" customHeight="1">
      <c r="A139" s="184" t="s">
        <v>72</v>
      </c>
      <c r="B139" s="308">
        <v>3.4920082074036838</v>
      </c>
      <c r="C139" s="245">
        <v>0.12890869786080289</v>
      </c>
      <c r="D139" s="246">
        <v>203</v>
      </c>
      <c r="E139" s="308">
        <v>3.1732013019844389</v>
      </c>
      <c r="F139" s="245">
        <v>9.2966787209284599E-2</v>
      </c>
      <c r="G139" s="246">
        <v>206</v>
      </c>
      <c r="H139" s="308">
        <v>2.7334811017092671</v>
      </c>
      <c r="I139" s="245">
        <v>0.10609836727017311</v>
      </c>
      <c r="J139" s="247">
        <v>199</v>
      </c>
    </row>
    <row r="140" spans="1:10" ht="14.5" customHeight="1">
      <c r="A140" s="189" t="s">
        <v>73</v>
      </c>
      <c r="B140" s="309">
        <v>4.2418546291758794</v>
      </c>
      <c r="C140" s="237">
        <v>0.1783277097145663</v>
      </c>
      <c r="D140" s="238">
        <v>196</v>
      </c>
      <c r="E140" s="309">
        <v>3.611687445129466</v>
      </c>
      <c r="F140" s="237">
        <v>0.1418412311515044</v>
      </c>
      <c r="G140" s="238">
        <v>195</v>
      </c>
      <c r="H140" s="309">
        <v>2.490974858356068</v>
      </c>
      <c r="I140" s="237">
        <v>0.1826080990062991</v>
      </c>
      <c r="J140" s="239">
        <v>164</v>
      </c>
    </row>
    <row r="141" spans="1:10" ht="14.5" customHeight="1">
      <c r="A141" s="184" t="s">
        <v>74</v>
      </c>
      <c r="B141" s="308">
        <v>4.9501388046937551</v>
      </c>
      <c r="C141" s="245">
        <v>0.32418874958952648</v>
      </c>
      <c r="D141" s="246">
        <v>57</v>
      </c>
      <c r="E141" s="308">
        <v>4.3568488650664889</v>
      </c>
      <c r="F141" s="245">
        <v>0.43786389733328213</v>
      </c>
      <c r="G141" s="246">
        <v>54</v>
      </c>
      <c r="H141" s="308">
        <v>4.7343714864267712</v>
      </c>
      <c r="I141" s="245">
        <v>2.012127559247074</v>
      </c>
      <c r="J141" s="247">
        <v>52</v>
      </c>
    </row>
    <row r="142" spans="1:10" ht="14.5" customHeight="1">
      <c r="A142" s="189" t="s">
        <v>75</v>
      </c>
      <c r="B142" s="426" t="s">
        <v>382</v>
      </c>
      <c r="C142" s="237" t="s">
        <v>382</v>
      </c>
      <c r="D142" s="238" t="s">
        <v>382</v>
      </c>
      <c r="E142" s="426" t="s">
        <v>382</v>
      </c>
      <c r="F142" s="237" t="s">
        <v>382</v>
      </c>
      <c r="G142" s="238" t="s">
        <v>382</v>
      </c>
      <c r="H142" s="309" t="s">
        <v>382</v>
      </c>
      <c r="I142" s="237" t="s">
        <v>382</v>
      </c>
      <c r="J142" s="239" t="s">
        <v>382</v>
      </c>
    </row>
    <row r="143" spans="1:10" ht="14.5" customHeight="1">
      <c r="A143" s="184" t="s">
        <v>76</v>
      </c>
      <c r="B143" s="427">
        <v>6.1991254733159691</v>
      </c>
      <c r="C143" s="213">
        <v>0.58681199295832631</v>
      </c>
      <c r="D143" s="214">
        <v>141</v>
      </c>
      <c r="E143" s="427">
        <v>6.3523080001168406</v>
      </c>
      <c r="F143" s="213">
        <v>0.65392609672141488</v>
      </c>
      <c r="G143" s="214">
        <v>142</v>
      </c>
      <c r="H143" s="334">
        <v>3.8365559480395079</v>
      </c>
      <c r="I143" s="213">
        <v>0.49572295748783018</v>
      </c>
      <c r="J143" s="215">
        <v>113</v>
      </c>
    </row>
    <row r="144" spans="1:10" ht="14.5" customHeight="1">
      <c r="A144" s="189" t="s">
        <v>77</v>
      </c>
      <c r="B144" s="335">
        <v>3.0433502660938401</v>
      </c>
      <c r="C144" s="218">
        <v>0.33475302041528421</v>
      </c>
      <c r="D144" s="219">
        <v>54</v>
      </c>
      <c r="E144" s="335">
        <v>2.4143312258668548</v>
      </c>
      <c r="F144" s="218">
        <v>0.18901258643194599</v>
      </c>
      <c r="G144" s="219">
        <v>54</v>
      </c>
      <c r="H144" s="335">
        <v>1.4839744779030599</v>
      </c>
      <c r="I144" s="218">
        <v>0.2267678498032854</v>
      </c>
      <c r="J144" s="220">
        <v>42</v>
      </c>
    </row>
    <row r="145" spans="1:10" ht="14.5" customHeight="1">
      <c r="A145" s="184" t="s">
        <v>78</v>
      </c>
      <c r="B145" s="334">
        <v>3.5591109690314209</v>
      </c>
      <c r="C145" s="213">
        <v>0.2271586390043013</v>
      </c>
      <c r="D145" s="214">
        <v>96</v>
      </c>
      <c r="E145" s="334">
        <v>3.1032885934452499</v>
      </c>
      <c r="F145" s="213">
        <v>0.1687155771485204</v>
      </c>
      <c r="G145" s="214">
        <v>96</v>
      </c>
      <c r="H145" s="334">
        <v>2.954959941722064</v>
      </c>
      <c r="I145" s="213">
        <v>0.47664757487685178</v>
      </c>
      <c r="J145" s="215">
        <v>88</v>
      </c>
    </row>
    <row r="146" spans="1:10" ht="14.5" customHeight="1" thickBot="1">
      <c r="A146" s="194" t="s">
        <v>79</v>
      </c>
      <c r="B146" s="336">
        <v>3.3307571217442908</v>
      </c>
      <c r="C146" s="228">
        <v>0.41672386348009799</v>
      </c>
      <c r="D146" s="229">
        <v>65</v>
      </c>
      <c r="E146" s="336">
        <v>2.3608089585912042</v>
      </c>
      <c r="F146" s="228">
        <v>0.1253033771649836</v>
      </c>
      <c r="G146" s="229">
        <v>65</v>
      </c>
      <c r="H146" s="336">
        <v>1.6079739176144769</v>
      </c>
      <c r="I146" s="228">
        <v>0.225959362327115</v>
      </c>
      <c r="J146" s="230">
        <v>52</v>
      </c>
    </row>
    <row r="147" spans="1:10" ht="14.5" customHeight="1">
      <c r="A147" s="199" t="s">
        <v>80</v>
      </c>
      <c r="B147" s="310">
        <v>4.2153550050827704</v>
      </c>
      <c r="C147" s="241">
        <v>7.5288052667912692E-2</v>
      </c>
      <c r="D147" s="242">
        <v>1238</v>
      </c>
      <c r="E147" s="310">
        <v>3.6574703604294809</v>
      </c>
      <c r="F147" s="241">
        <v>6.1580238188375151E-2</v>
      </c>
      <c r="G147" s="242">
        <v>1243</v>
      </c>
      <c r="H147" s="310">
        <v>2.689743717947966</v>
      </c>
      <c r="I147" s="241">
        <v>0.1258720148118404</v>
      </c>
      <c r="J147" s="243">
        <v>1083</v>
      </c>
    </row>
    <row r="148" spans="1:10" ht="14.5" customHeight="1">
      <c r="A148" s="199" t="s">
        <v>81</v>
      </c>
      <c r="B148" s="310">
        <v>4.4676082509717521</v>
      </c>
      <c r="C148" s="241">
        <v>0.18284575133250841</v>
      </c>
      <c r="D148" s="242">
        <v>506</v>
      </c>
      <c r="E148" s="310">
        <v>4.1487454694246733</v>
      </c>
      <c r="F148" s="241">
        <v>0.18890513652474131</v>
      </c>
      <c r="G148" s="242">
        <v>510</v>
      </c>
      <c r="H148" s="310">
        <v>2.7209906465680711</v>
      </c>
      <c r="I148" s="241">
        <v>0.18989319296197521</v>
      </c>
      <c r="J148" s="243">
        <v>405</v>
      </c>
    </row>
    <row r="149" spans="1:10" ht="14.5" customHeight="1">
      <c r="A149" s="204" t="s">
        <v>82</v>
      </c>
      <c r="B149" s="314">
        <v>4.2900738867363613</v>
      </c>
      <c r="C149" s="233">
        <v>7.5774254209122455E-2</v>
      </c>
      <c r="D149" s="234">
        <v>1744</v>
      </c>
      <c r="E149" s="314">
        <v>3.803542145152746</v>
      </c>
      <c r="F149" s="233">
        <v>7.0991572767007183E-2</v>
      </c>
      <c r="G149" s="234">
        <v>1753</v>
      </c>
      <c r="H149" s="314">
        <v>2.6984512021968579</v>
      </c>
      <c r="I149" s="233">
        <v>0.10508214149900159</v>
      </c>
      <c r="J149" s="235">
        <v>1488</v>
      </c>
    </row>
    <row r="150" spans="1:10" ht="14.5" customHeight="1">
      <c r="A150" s="1224" t="s">
        <v>375</v>
      </c>
      <c r="B150" s="1224" t="s">
        <v>376</v>
      </c>
      <c r="C150" s="1224" t="s">
        <v>376</v>
      </c>
      <c r="D150" s="1224" t="s">
        <v>376</v>
      </c>
      <c r="E150" s="1224" t="s">
        <v>376</v>
      </c>
      <c r="F150" s="1224" t="s">
        <v>376</v>
      </c>
      <c r="G150" s="1224" t="s">
        <v>376</v>
      </c>
      <c r="H150" s="1224" t="s">
        <v>376</v>
      </c>
      <c r="I150" s="1224" t="s">
        <v>376</v>
      </c>
      <c r="J150" s="1224" t="s">
        <v>376</v>
      </c>
    </row>
    <row r="151" spans="1:10" ht="40.5" customHeight="1">
      <c r="A151" s="1116" t="s">
        <v>377</v>
      </c>
      <c r="B151" s="1116" t="s">
        <v>85</v>
      </c>
      <c r="C151" s="1116" t="s">
        <v>85</v>
      </c>
      <c r="D151" s="1116" t="s">
        <v>85</v>
      </c>
      <c r="E151" s="1116" t="s">
        <v>85</v>
      </c>
      <c r="F151" s="1116" t="s">
        <v>85</v>
      </c>
      <c r="G151" s="1116" t="s">
        <v>85</v>
      </c>
      <c r="H151" s="1116" t="s">
        <v>85</v>
      </c>
      <c r="I151" s="1116" t="s">
        <v>85</v>
      </c>
      <c r="J151" s="1116" t="s">
        <v>85</v>
      </c>
    </row>
    <row r="152" spans="1:10" ht="14.5" customHeight="1">
      <c r="A152" s="1224" t="s">
        <v>766</v>
      </c>
      <c r="B152" s="1224" t="s">
        <v>378</v>
      </c>
      <c r="C152" s="1224" t="s">
        <v>378</v>
      </c>
      <c r="D152" s="1224" t="s">
        <v>378</v>
      </c>
      <c r="E152" s="1224" t="s">
        <v>378</v>
      </c>
      <c r="F152" s="1224" t="s">
        <v>378</v>
      </c>
      <c r="G152" s="1224" t="s">
        <v>378</v>
      </c>
      <c r="H152" s="1224" t="s">
        <v>378</v>
      </c>
      <c r="I152" s="1224" t="s">
        <v>378</v>
      </c>
      <c r="J152" s="1224" t="s">
        <v>378</v>
      </c>
    </row>
    <row r="153" spans="1:10" ht="14.5" customHeight="1">
      <c r="A153" s="116"/>
      <c r="B153" s="116"/>
      <c r="C153" s="116"/>
      <c r="D153" s="116"/>
      <c r="E153" s="116"/>
      <c r="F153" s="116"/>
      <c r="G153" s="116"/>
      <c r="H153" s="116"/>
      <c r="I153" s="116"/>
      <c r="J153" s="116"/>
    </row>
    <row r="154" spans="1:10" ht="14.5" customHeight="1">
      <c r="A154" s="1277" t="s">
        <v>864</v>
      </c>
      <c r="B154" s="1297"/>
      <c r="C154" s="1297"/>
      <c r="D154" s="1297"/>
      <c r="E154" s="1297"/>
      <c r="F154" s="1297"/>
      <c r="G154" s="1297"/>
      <c r="H154" s="1297"/>
      <c r="I154" s="1297"/>
      <c r="J154" s="1297"/>
    </row>
    <row r="155" spans="1:10" ht="29.25" customHeight="1">
      <c r="A155" s="441"/>
      <c r="B155" s="1298" t="s">
        <v>372</v>
      </c>
      <c r="C155" s="1299"/>
      <c r="D155" s="1300"/>
      <c r="E155" s="1227" t="s">
        <v>373</v>
      </c>
      <c r="F155" s="1301"/>
      <c r="G155" s="1301"/>
      <c r="H155" s="1298" t="s">
        <v>374</v>
      </c>
      <c r="I155" s="1299"/>
      <c r="J155" s="1302"/>
    </row>
    <row r="156" spans="1:10" ht="14.5" customHeight="1" thickBot="1">
      <c r="A156" s="442"/>
      <c r="B156" s="59" t="s">
        <v>21</v>
      </c>
      <c r="C156" s="59" t="s">
        <v>62</v>
      </c>
      <c r="D156" s="60" t="s">
        <v>63</v>
      </c>
      <c r="E156" s="59" t="s">
        <v>21</v>
      </c>
      <c r="F156" s="59" t="s">
        <v>62</v>
      </c>
      <c r="G156" s="60" t="s">
        <v>63</v>
      </c>
      <c r="H156" s="59" t="s">
        <v>21</v>
      </c>
      <c r="I156" s="59" t="s">
        <v>62</v>
      </c>
      <c r="J156" s="59" t="s">
        <v>63</v>
      </c>
    </row>
    <row r="157" spans="1:10" ht="14.5" customHeight="1">
      <c r="A157" s="184" t="s">
        <v>103</v>
      </c>
      <c r="B157" s="334">
        <v>4.2403369133585711</v>
      </c>
      <c r="C157" s="213">
        <v>0.2132724725676253</v>
      </c>
      <c r="D157" s="214">
        <v>385</v>
      </c>
      <c r="E157" s="334">
        <v>3.822683188698484</v>
      </c>
      <c r="F157" s="213">
        <v>0.2146038097543741</v>
      </c>
      <c r="G157" s="214">
        <v>388</v>
      </c>
      <c r="H157" s="334">
        <v>2.8203732596930049</v>
      </c>
      <c r="I157" s="213">
        <v>0.44337761364034778</v>
      </c>
      <c r="J157" s="215">
        <v>320</v>
      </c>
    </row>
    <row r="158" spans="1:10" ht="14.5" customHeight="1">
      <c r="A158" s="189" t="s">
        <v>104</v>
      </c>
      <c r="B158" s="335">
        <v>4.3081240607986997</v>
      </c>
      <c r="C158" s="218">
        <v>0.1139719429297226</v>
      </c>
      <c r="D158" s="219">
        <v>532</v>
      </c>
      <c r="E158" s="335">
        <v>3.8018884167649292</v>
      </c>
      <c r="F158" s="218">
        <v>0.11142264593834569</v>
      </c>
      <c r="G158" s="219">
        <v>530</v>
      </c>
      <c r="H158" s="335">
        <v>2.5085299942881361</v>
      </c>
      <c r="I158" s="218">
        <v>0.10145463019500831</v>
      </c>
      <c r="J158" s="220">
        <v>456</v>
      </c>
    </row>
    <row r="159" spans="1:10" ht="14.5" customHeight="1">
      <c r="A159" s="312" t="s">
        <v>105</v>
      </c>
      <c r="B159" s="443">
        <v>4.2935301733616784</v>
      </c>
      <c r="C159" s="223">
        <v>0.1122002039388796</v>
      </c>
      <c r="D159" s="224">
        <v>827</v>
      </c>
      <c r="E159" s="443">
        <v>3.7979622520016592</v>
      </c>
      <c r="F159" s="223">
        <v>9.7914533492872741E-2</v>
      </c>
      <c r="G159" s="224">
        <v>835</v>
      </c>
      <c r="H159" s="443">
        <v>2.8079716218006778</v>
      </c>
      <c r="I159" s="223">
        <v>0.14363809702238989</v>
      </c>
      <c r="J159" s="225">
        <v>712</v>
      </c>
    </row>
    <row r="160" spans="1:10" ht="14.5" customHeight="1">
      <c r="A160" s="189" t="s">
        <v>106</v>
      </c>
      <c r="B160" s="335">
        <v>4.3658176898560503</v>
      </c>
      <c r="C160" s="218">
        <v>0.10391961297160419</v>
      </c>
      <c r="D160" s="219">
        <v>864</v>
      </c>
      <c r="E160" s="335">
        <v>3.8401900906682611</v>
      </c>
      <c r="F160" s="218">
        <v>9.7858193330559937E-2</v>
      </c>
      <c r="G160" s="219">
        <v>870</v>
      </c>
      <c r="H160" s="335">
        <v>2.65301556733945</v>
      </c>
      <c r="I160" s="218">
        <v>0.16443710568586539</v>
      </c>
      <c r="J160" s="220">
        <v>737</v>
      </c>
    </row>
    <row r="161" spans="1:10" ht="14.5" customHeight="1">
      <c r="A161" s="184" t="s">
        <v>107</v>
      </c>
      <c r="B161" s="334">
        <v>4.2663573427569759</v>
      </c>
      <c r="C161" s="213">
        <v>0.1379723192548985</v>
      </c>
      <c r="D161" s="214">
        <v>533</v>
      </c>
      <c r="E161" s="334">
        <v>3.81026442175345</v>
      </c>
      <c r="F161" s="213">
        <v>0.12876061785223991</v>
      </c>
      <c r="G161" s="214">
        <v>537</v>
      </c>
      <c r="H161" s="334">
        <v>2.6328556916454602</v>
      </c>
      <c r="I161" s="213">
        <v>0.14935582423282279</v>
      </c>
      <c r="J161" s="215">
        <v>446</v>
      </c>
    </row>
    <row r="162" spans="1:10" ht="14.5" customHeight="1" thickBot="1">
      <c r="A162" s="194" t="s">
        <v>108</v>
      </c>
      <c r="B162" s="336">
        <v>4.0291858794727036</v>
      </c>
      <c r="C162" s="228">
        <v>0.1748502874468093</v>
      </c>
      <c r="D162" s="229">
        <v>347</v>
      </c>
      <c r="E162" s="336">
        <v>3.6300801020687512</v>
      </c>
      <c r="F162" s="228">
        <v>0.16068211178625971</v>
      </c>
      <c r="G162" s="229">
        <v>346</v>
      </c>
      <c r="H162" s="336">
        <v>3.0388324504052542</v>
      </c>
      <c r="I162" s="228">
        <v>0.18872746961904729</v>
      </c>
      <c r="J162" s="230">
        <v>305</v>
      </c>
    </row>
    <row r="163" spans="1:10" ht="14.5" customHeight="1">
      <c r="A163" s="204" t="s">
        <v>109</v>
      </c>
      <c r="B163" s="314">
        <v>4.2900738867363613</v>
      </c>
      <c r="C163" s="233">
        <v>7.5774254209122455E-2</v>
      </c>
      <c r="D163" s="234">
        <v>1744</v>
      </c>
      <c r="E163" s="314">
        <v>3.803542145152746</v>
      </c>
      <c r="F163" s="233">
        <v>7.0991572767007183E-2</v>
      </c>
      <c r="G163" s="234">
        <v>1753</v>
      </c>
      <c r="H163" s="314">
        <v>2.6984512021968579</v>
      </c>
      <c r="I163" s="233">
        <v>0.10508214149900159</v>
      </c>
      <c r="J163" s="235">
        <v>1488</v>
      </c>
    </row>
    <row r="164" spans="1:10" ht="14.5" customHeight="1">
      <c r="A164" s="1224" t="s">
        <v>375</v>
      </c>
      <c r="B164" s="1295"/>
      <c r="C164" s="1295"/>
      <c r="D164" s="1295"/>
      <c r="E164" s="1295"/>
      <c r="F164" s="1295"/>
      <c r="G164" s="1295"/>
      <c r="H164" s="1295"/>
      <c r="I164" s="1295"/>
      <c r="J164" s="1295"/>
    </row>
    <row r="165" spans="1:10" ht="14.5" customHeight="1">
      <c r="A165" s="1224" t="s">
        <v>766</v>
      </c>
      <c r="B165" s="1295"/>
      <c r="C165" s="1295"/>
      <c r="D165" s="1295"/>
      <c r="E165" s="1295"/>
      <c r="F165" s="1295"/>
      <c r="G165" s="1295"/>
      <c r="H165" s="1295"/>
      <c r="I165" s="1295"/>
      <c r="J165" s="1295"/>
    </row>
    <row r="167" spans="1:10" ht="25" customHeight="1">
      <c r="A167" s="1231">
        <v>2020</v>
      </c>
      <c r="B167" s="1231"/>
      <c r="C167" s="1231"/>
      <c r="D167" s="1231"/>
      <c r="E167" s="1231"/>
      <c r="F167" s="1231"/>
      <c r="G167" s="1231"/>
      <c r="H167" s="1231"/>
      <c r="I167" s="1231"/>
      <c r="J167" s="1231"/>
    </row>
    <row r="169" spans="1:10" ht="30.75" customHeight="1">
      <c r="A169" s="1240" t="s">
        <v>865</v>
      </c>
      <c r="B169" s="1240"/>
      <c r="C169" s="1240"/>
      <c r="D169" s="1240"/>
      <c r="E169" s="1240"/>
      <c r="F169" s="1240"/>
      <c r="G169" s="1240"/>
      <c r="H169" s="1240"/>
    </row>
    <row r="170" spans="1:10" ht="14.5" customHeight="1" thickBot="1">
      <c r="A170" s="1229" t="s">
        <v>273</v>
      </c>
      <c r="B170" s="1306" t="s">
        <v>337</v>
      </c>
      <c r="C170" s="1306" t="s">
        <v>97</v>
      </c>
      <c r="D170" s="1306" t="s">
        <v>97</v>
      </c>
      <c r="E170" s="1306" t="s">
        <v>97</v>
      </c>
      <c r="F170" s="1306" t="s">
        <v>97</v>
      </c>
      <c r="G170" s="1306" t="s">
        <v>97</v>
      </c>
      <c r="H170" s="1307" t="s">
        <v>97</v>
      </c>
    </row>
    <row r="171" spans="1:10" ht="30" customHeight="1" thickBot="1">
      <c r="A171" s="1230" t="s">
        <v>273</v>
      </c>
      <c r="B171" s="1308" t="s">
        <v>338</v>
      </c>
      <c r="C171" s="1308" t="s">
        <v>98</v>
      </c>
      <c r="D171" s="1308" t="s">
        <v>339</v>
      </c>
      <c r="E171" s="1308" t="s">
        <v>99</v>
      </c>
      <c r="F171" s="1309" t="s">
        <v>100</v>
      </c>
      <c r="G171" s="1309" t="s">
        <v>100</v>
      </c>
      <c r="H171" s="311"/>
    </row>
    <row r="172" spans="1:10" ht="14.5" customHeight="1" thickBot="1">
      <c r="A172" s="1230" t="s">
        <v>273</v>
      </c>
      <c r="B172" s="59" t="s">
        <v>92</v>
      </c>
      <c r="C172" s="60" t="s">
        <v>62</v>
      </c>
      <c r="D172" s="59" t="s">
        <v>92</v>
      </c>
      <c r="E172" s="60" t="s">
        <v>62</v>
      </c>
      <c r="F172" s="59" t="s">
        <v>92</v>
      </c>
      <c r="G172" s="60" t="s">
        <v>62</v>
      </c>
      <c r="H172" s="59" t="s">
        <v>63</v>
      </c>
    </row>
    <row r="173" spans="1:10" ht="14.5" customHeight="1">
      <c r="A173" s="184" t="s">
        <v>64</v>
      </c>
      <c r="B173" s="212">
        <v>2.582180832169314</v>
      </c>
      <c r="C173" s="432">
        <v>0.92850436052648644</v>
      </c>
      <c r="D173" s="212">
        <v>46.039433200253853</v>
      </c>
      <c r="E173" s="432">
        <v>2.9565835810922159</v>
      </c>
      <c r="F173" s="212">
        <v>51.378385967576833</v>
      </c>
      <c r="G173" s="432">
        <v>2.9569284950539538</v>
      </c>
      <c r="H173" s="215">
        <v>310</v>
      </c>
    </row>
    <row r="174" spans="1:10" ht="14.5" customHeight="1">
      <c r="A174" s="189" t="s">
        <v>65</v>
      </c>
      <c r="B174" s="217">
        <v>4.054678055777436</v>
      </c>
      <c r="C174" s="434">
        <v>1.1661479809656261</v>
      </c>
      <c r="D174" s="217">
        <v>36.024530091495251</v>
      </c>
      <c r="E174" s="434">
        <v>3.0376238666671549</v>
      </c>
      <c r="F174" s="217">
        <v>59.920791852727319</v>
      </c>
      <c r="G174" s="434">
        <v>3.0880597103327778</v>
      </c>
      <c r="H174" s="220">
        <v>271</v>
      </c>
    </row>
    <row r="175" spans="1:10" ht="14.5" customHeight="1">
      <c r="A175" s="184" t="s">
        <v>66</v>
      </c>
      <c r="B175" s="212">
        <v>11.24023676278663</v>
      </c>
      <c r="C175" s="432">
        <v>4.7905903883404424</v>
      </c>
      <c r="D175" s="212">
        <v>58.071307259877699</v>
      </c>
      <c r="E175" s="432">
        <v>7.2342108429906764</v>
      </c>
      <c r="F175" s="212">
        <v>30.688455977335661</v>
      </c>
      <c r="G175" s="432">
        <v>6.7178418968543152</v>
      </c>
      <c r="H175" s="215">
        <v>48</v>
      </c>
    </row>
    <row r="176" spans="1:10" ht="14.5" customHeight="1">
      <c r="A176" s="189" t="s">
        <v>67</v>
      </c>
      <c r="B176" s="217">
        <v>7.7357338829737357</v>
      </c>
      <c r="C176" s="434">
        <v>3.3730829611641568</v>
      </c>
      <c r="D176" s="217">
        <v>51.898051675749016</v>
      </c>
      <c r="E176" s="434">
        <v>6.4277578256327423</v>
      </c>
      <c r="F176" s="217">
        <v>40.366214441277243</v>
      </c>
      <c r="G176" s="434">
        <v>6.3348925083655097</v>
      </c>
      <c r="H176" s="220">
        <v>63</v>
      </c>
    </row>
    <row r="177" spans="1:8" ht="14.5" customHeight="1">
      <c r="A177" s="184" t="s">
        <v>68</v>
      </c>
      <c r="B177" s="244" t="s">
        <v>382</v>
      </c>
      <c r="C177" s="305" t="s">
        <v>382</v>
      </c>
      <c r="D177" s="244" t="s">
        <v>382</v>
      </c>
      <c r="E177" s="305" t="s">
        <v>382</v>
      </c>
      <c r="F177" s="244" t="s">
        <v>382</v>
      </c>
      <c r="G177" s="305" t="s">
        <v>382</v>
      </c>
      <c r="H177" s="247" t="s">
        <v>382</v>
      </c>
    </row>
    <row r="178" spans="1:8" ht="14.5" customHeight="1">
      <c r="A178" s="189" t="s">
        <v>69</v>
      </c>
      <c r="B178" s="236" t="s">
        <v>382</v>
      </c>
      <c r="C178" s="306" t="s">
        <v>382</v>
      </c>
      <c r="D178" s="236" t="s">
        <v>382</v>
      </c>
      <c r="E178" s="306" t="s">
        <v>382</v>
      </c>
      <c r="F178" s="236" t="s">
        <v>382</v>
      </c>
      <c r="G178" s="306" t="s">
        <v>382</v>
      </c>
      <c r="H178" s="239" t="s">
        <v>382</v>
      </c>
    </row>
    <row r="179" spans="1:8" ht="14.5" customHeight="1">
      <c r="A179" s="184" t="s">
        <v>70</v>
      </c>
      <c r="B179" s="212">
        <v>21.466091577638078</v>
      </c>
      <c r="C179" s="432">
        <v>3.7210989074165468</v>
      </c>
      <c r="D179" s="212">
        <v>39.694770330278267</v>
      </c>
      <c r="E179" s="432">
        <v>4.563232607684875</v>
      </c>
      <c r="F179" s="212">
        <v>38.839138092083651</v>
      </c>
      <c r="G179" s="432">
        <v>4.4754568711586202</v>
      </c>
      <c r="H179" s="215">
        <v>127</v>
      </c>
    </row>
    <row r="180" spans="1:8" ht="14.5" customHeight="1">
      <c r="A180" s="189" t="s">
        <v>71</v>
      </c>
      <c r="B180" s="236" t="s">
        <v>382</v>
      </c>
      <c r="C180" s="306" t="s">
        <v>382</v>
      </c>
      <c r="D180" s="236" t="s">
        <v>382</v>
      </c>
      <c r="E180" s="306" t="s">
        <v>382</v>
      </c>
      <c r="F180" s="236" t="s">
        <v>382</v>
      </c>
      <c r="G180" s="306" t="s">
        <v>382</v>
      </c>
      <c r="H180" s="239" t="s">
        <v>382</v>
      </c>
    </row>
    <row r="181" spans="1:8" ht="14.5" customHeight="1">
      <c r="A181" s="184" t="s">
        <v>72</v>
      </c>
      <c r="B181" s="212">
        <v>30.72551031365284</v>
      </c>
      <c r="C181" s="432">
        <v>3.9954712275263442</v>
      </c>
      <c r="D181" s="212">
        <v>37.292425517696053</v>
      </c>
      <c r="E181" s="432">
        <v>4.3123640302766324</v>
      </c>
      <c r="F181" s="212">
        <v>31.982064168651121</v>
      </c>
      <c r="G181" s="432">
        <v>4.120410996462927</v>
      </c>
      <c r="H181" s="215">
        <v>138</v>
      </c>
    </row>
    <row r="182" spans="1:8" ht="14.5" customHeight="1">
      <c r="A182" s="189" t="s">
        <v>73</v>
      </c>
      <c r="B182" s="217">
        <v>4.8422798279544343</v>
      </c>
      <c r="C182" s="434">
        <v>1.225195755802539</v>
      </c>
      <c r="D182" s="217">
        <v>37.609246833576812</v>
      </c>
      <c r="E182" s="434">
        <v>2.8869101023156709</v>
      </c>
      <c r="F182" s="217">
        <v>57.548473338468767</v>
      </c>
      <c r="G182" s="434">
        <v>2.9310122623551091</v>
      </c>
      <c r="H182" s="220">
        <v>304</v>
      </c>
    </row>
    <row r="183" spans="1:8" ht="14.5" customHeight="1">
      <c r="A183" s="184" t="s">
        <v>74</v>
      </c>
      <c r="B183" s="212">
        <v>11.843166954686691</v>
      </c>
      <c r="C183" s="432">
        <v>3.2486529051429831</v>
      </c>
      <c r="D183" s="212">
        <v>35.570909832681409</v>
      </c>
      <c r="E183" s="432">
        <v>4.654750632751151</v>
      </c>
      <c r="F183" s="212">
        <v>52.585923212631897</v>
      </c>
      <c r="G183" s="432">
        <v>4.8250737559103394</v>
      </c>
      <c r="H183" s="215">
        <v>117</v>
      </c>
    </row>
    <row r="184" spans="1:8" ht="14.5" customHeight="1">
      <c r="A184" s="189" t="s">
        <v>75</v>
      </c>
      <c r="B184" s="236" t="s">
        <v>382</v>
      </c>
      <c r="C184" s="306" t="s">
        <v>382</v>
      </c>
      <c r="D184" s="236" t="s">
        <v>382</v>
      </c>
      <c r="E184" s="306" t="s">
        <v>382</v>
      </c>
      <c r="F184" s="236" t="s">
        <v>382</v>
      </c>
      <c r="G184" s="306" t="s">
        <v>382</v>
      </c>
      <c r="H184" s="239" t="s">
        <v>382</v>
      </c>
    </row>
    <row r="185" spans="1:8" ht="14.5" customHeight="1">
      <c r="A185" s="184" t="s">
        <v>76</v>
      </c>
      <c r="B185" s="212">
        <v>50.190016556247393</v>
      </c>
      <c r="C185" s="432">
        <v>5.1277988358159066</v>
      </c>
      <c r="D185" s="212">
        <v>27.353165548378289</v>
      </c>
      <c r="E185" s="432">
        <v>4.4832783113694976</v>
      </c>
      <c r="F185" s="212">
        <v>22.456817895374321</v>
      </c>
      <c r="G185" s="432">
        <v>4.3512796674570762</v>
      </c>
      <c r="H185" s="215">
        <v>102</v>
      </c>
    </row>
    <row r="186" spans="1:8" ht="14.5" customHeight="1">
      <c r="A186" s="189" t="s">
        <v>77</v>
      </c>
      <c r="B186" s="236" t="s">
        <v>382</v>
      </c>
      <c r="C186" s="306" t="s">
        <v>382</v>
      </c>
      <c r="D186" s="236" t="s">
        <v>382</v>
      </c>
      <c r="E186" s="306" t="s">
        <v>382</v>
      </c>
      <c r="F186" s="236" t="s">
        <v>382</v>
      </c>
      <c r="G186" s="306" t="s">
        <v>382</v>
      </c>
      <c r="H186" s="239" t="s">
        <v>382</v>
      </c>
    </row>
    <row r="187" spans="1:8" ht="14.5" customHeight="1">
      <c r="A187" s="184" t="s">
        <v>78</v>
      </c>
      <c r="B187" s="244" t="s">
        <v>382</v>
      </c>
      <c r="C187" s="305" t="s">
        <v>382</v>
      </c>
      <c r="D187" s="244" t="s">
        <v>382</v>
      </c>
      <c r="E187" s="305" t="s">
        <v>382</v>
      </c>
      <c r="F187" s="244" t="s">
        <v>382</v>
      </c>
      <c r="G187" s="305" t="s">
        <v>382</v>
      </c>
      <c r="H187" s="247" t="s">
        <v>382</v>
      </c>
    </row>
    <row r="188" spans="1:8" ht="14.5" customHeight="1" thickBot="1">
      <c r="A188" s="194" t="s">
        <v>79</v>
      </c>
      <c r="B188" s="227">
        <v>39.850179811043461</v>
      </c>
      <c r="C188" s="436">
        <v>6.6741408871463426</v>
      </c>
      <c r="D188" s="227">
        <v>42.902405018161417</v>
      </c>
      <c r="E188" s="436">
        <v>6.8312488083555234</v>
      </c>
      <c r="F188" s="227">
        <v>17.247415170795112</v>
      </c>
      <c r="G188" s="436">
        <v>5.2929692436165947</v>
      </c>
      <c r="H188" s="230">
        <v>55</v>
      </c>
    </row>
    <row r="189" spans="1:8" ht="14.5" customHeight="1">
      <c r="A189" s="199" t="s">
        <v>80</v>
      </c>
      <c r="B189" s="240">
        <v>9.3412746410577423</v>
      </c>
      <c r="C189" s="307">
        <v>0.80503540383852312</v>
      </c>
      <c r="D189" s="240">
        <v>39.715986777030778</v>
      </c>
      <c r="E189" s="307">
        <v>1.389282851616543</v>
      </c>
      <c r="F189" s="240">
        <v>50.942738581911478</v>
      </c>
      <c r="G189" s="307">
        <v>1.4091589504665669</v>
      </c>
      <c r="H189" s="243">
        <v>1372</v>
      </c>
    </row>
    <row r="190" spans="1:8" ht="14.5" customHeight="1">
      <c r="A190" s="199" t="s">
        <v>81</v>
      </c>
      <c r="B190" s="240">
        <v>34.89399538931918</v>
      </c>
      <c r="C190" s="307">
        <v>2.649730657194127</v>
      </c>
      <c r="D190" s="240">
        <v>41.059226157355397</v>
      </c>
      <c r="E190" s="307">
        <v>2.7627334667280481</v>
      </c>
      <c r="F190" s="240">
        <v>24.04677845332543</v>
      </c>
      <c r="G190" s="307">
        <v>2.417659863016977</v>
      </c>
      <c r="H190" s="243">
        <v>356</v>
      </c>
    </row>
    <row r="191" spans="1:8" ht="14.5" customHeight="1">
      <c r="A191" s="204" t="s">
        <v>82</v>
      </c>
      <c r="B191" s="232">
        <v>14.759958237863261</v>
      </c>
      <c r="C191" s="313">
        <v>0.88595770869299917</v>
      </c>
      <c r="D191" s="232">
        <v>40.000832734079928</v>
      </c>
      <c r="E191" s="313">
        <v>1.241528933815556</v>
      </c>
      <c r="F191" s="232">
        <v>45.239209028056813</v>
      </c>
      <c r="G191" s="313">
        <v>1.2502141996016121</v>
      </c>
      <c r="H191" s="235">
        <v>1728</v>
      </c>
    </row>
    <row r="192" spans="1:8" ht="17.5" customHeight="1">
      <c r="A192" s="1116" t="s">
        <v>101</v>
      </c>
      <c r="B192" s="1116" t="s">
        <v>101</v>
      </c>
      <c r="C192" s="1116" t="s">
        <v>101</v>
      </c>
      <c r="D192" s="1116" t="s">
        <v>101</v>
      </c>
      <c r="E192" s="1116" t="s">
        <v>101</v>
      </c>
      <c r="F192" s="1116" t="s">
        <v>101</v>
      </c>
      <c r="G192" s="1116" t="s">
        <v>101</v>
      </c>
      <c r="H192" s="1116" t="s">
        <v>101</v>
      </c>
    </row>
    <row r="193" spans="1:8" ht="36" customHeight="1">
      <c r="A193" s="1116" t="s">
        <v>781</v>
      </c>
      <c r="B193" s="1116" t="s">
        <v>85</v>
      </c>
      <c r="C193" s="1116" t="s">
        <v>85</v>
      </c>
      <c r="D193" s="1116" t="s">
        <v>85</v>
      </c>
      <c r="E193" s="1116" t="s">
        <v>85</v>
      </c>
      <c r="F193" s="1116" t="s">
        <v>85</v>
      </c>
      <c r="G193" s="1116" t="s">
        <v>85</v>
      </c>
      <c r="H193" s="1116" t="s">
        <v>85</v>
      </c>
    </row>
    <row r="194" spans="1:8" ht="24.75" customHeight="1">
      <c r="A194" s="1116" t="s">
        <v>768</v>
      </c>
      <c r="B194" s="1116" t="s">
        <v>110</v>
      </c>
      <c r="C194" s="1116" t="s">
        <v>110</v>
      </c>
      <c r="D194" s="1116" t="s">
        <v>110</v>
      </c>
      <c r="E194" s="1116" t="s">
        <v>110</v>
      </c>
      <c r="F194" s="1116" t="s">
        <v>110</v>
      </c>
      <c r="G194" s="1116" t="s">
        <v>110</v>
      </c>
      <c r="H194" s="1116" t="s">
        <v>110</v>
      </c>
    </row>
    <row r="196" spans="1:8" ht="33" customHeight="1">
      <c r="A196" s="1287" t="s">
        <v>866</v>
      </c>
      <c r="B196" s="1287"/>
      <c r="C196" s="1287"/>
      <c r="D196" s="1287"/>
      <c r="E196" s="1287"/>
      <c r="F196" s="1287"/>
      <c r="G196" s="1287"/>
      <c r="H196" s="1287"/>
    </row>
    <row r="197" spans="1:8" ht="14.5" customHeight="1" thickBot="1">
      <c r="A197" s="1229" t="s">
        <v>273</v>
      </c>
      <c r="B197" s="1306" t="s">
        <v>337</v>
      </c>
      <c r="C197" s="1306" t="s">
        <v>97</v>
      </c>
      <c r="D197" s="1306" t="s">
        <v>97</v>
      </c>
      <c r="E197" s="1306" t="s">
        <v>97</v>
      </c>
      <c r="F197" s="1306" t="s">
        <v>97</v>
      </c>
      <c r="G197" s="1306" t="s">
        <v>97</v>
      </c>
      <c r="H197" s="1307" t="s">
        <v>97</v>
      </c>
    </row>
    <row r="198" spans="1:8" ht="31.5" customHeight="1" thickBot="1">
      <c r="A198" s="1230" t="s">
        <v>273</v>
      </c>
      <c r="B198" s="1308" t="s">
        <v>338</v>
      </c>
      <c r="C198" s="1308" t="s">
        <v>98</v>
      </c>
      <c r="D198" s="1308" t="s">
        <v>339</v>
      </c>
      <c r="E198" s="1308" t="s">
        <v>99</v>
      </c>
      <c r="F198" s="1309" t="s">
        <v>100</v>
      </c>
      <c r="G198" s="1309" t="s">
        <v>100</v>
      </c>
      <c r="H198" s="311"/>
    </row>
    <row r="199" spans="1:8" ht="14.5" customHeight="1" thickBot="1">
      <c r="A199" s="1230" t="s">
        <v>273</v>
      </c>
      <c r="B199" s="59" t="s">
        <v>92</v>
      </c>
      <c r="C199" s="1034" t="s">
        <v>62</v>
      </c>
      <c r="D199" s="59" t="s">
        <v>92</v>
      </c>
      <c r="E199" s="1034" t="s">
        <v>62</v>
      </c>
      <c r="F199" s="59" t="s">
        <v>92</v>
      </c>
      <c r="G199" s="1034" t="s">
        <v>62</v>
      </c>
      <c r="H199" s="59" t="s">
        <v>63</v>
      </c>
    </row>
    <row r="200" spans="1:8" ht="14.5" customHeight="1">
      <c r="A200" s="184" t="s">
        <v>103</v>
      </c>
      <c r="B200" s="212">
        <v>15.44201229796904</v>
      </c>
      <c r="C200" s="432">
        <v>1.468879706698154</v>
      </c>
      <c r="D200" s="212">
        <v>27.65679028977522</v>
      </c>
      <c r="E200" s="432">
        <v>1.8528471325920861</v>
      </c>
      <c r="F200" s="212">
        <v>56.90119741225574</v>
      </c>
      <c r="G200" s="432">
        <v>2.0378377463486972</v>
      </c>
      <c r="H200" s="215">
        <v>653</v>
      </c>
    </row>
    <row r="201" spans="1:8" ht="14.5" customHeight="1">
      <c r="A201" s="189" t="s">
        <v>104</v>
      </c>
      <c r="B201" s="217">
        <v>10.734133833479451</v>
      </c>
      <c r="C201" s="434">
        <v>1.375464532260138</v>
      </c>
      <c r="D201" s="217">
        <v>50.595989322457157</v>
      </c>
      <c r="E201" s="434">
        <v>2.2355115433724499</v>
      </c>
      <c r="F201" s="217">
        <v>38.669876844063381</v>
      </c>
      <c r="G201" s="434">
        <v>2.1721826174735259</v>
      </c>
      <c r="H201" s="220">
        <v>528</v>
      </c>
    </row>
    <row r="202" spans="1:8" ht="14.5" customHeight="1">
      <c r="A202" s="312" t="s">
        <v>105</v>
      </c>
      <c r="B202" s="222">
        <v>18.559125002772031</v>
      </c>
      <c r="C202" s="439">
        <v>1.7501964315824929</v>
      </c>
      <c r="D202" s="222">
        <v>40.901936411556193</v>
      </c>
      <c r="E202" s="439">
        <v>2.18936859140396</v>
      </c>
      <c r="F202" s="222">
        <v>40.538938585671772</v>
      </c>
      <c r="G202" s="439">
        <v>2.177713247411611</v>
      </c>
      <c r="H202" s="225">
        <v>546</v>
      </c>
    </row>
    <row r="203" spans="1:8" ht="14.5" customHeight="1">
      <c r="A203" s="189" t="s">
        <v>106</v>
      </c>
      <c r="B203" s="217">
        <v>14.32266231413367</v>
      </c>
      <c r="C203" s="434">
        <v>1.475223855183017</v>
      </c>
      <c r="D203" s="217">
        <v>36.464778422344409</v>
      </c>
      <c r="E203" s="434">
        <v>2.0722573946753369</v>
      </c>
      <c r="F203" s="217">
        <v>49.212559263521918</v>
      </c>
      <c r="G203" s="434">
        <v>2.127139089705552</v>
      </c>
      <c r="H203" s="220">
        <v>597</v>
      </c>
    </row>
    <row r="204" spans="1:8" ht="14.5" customHeight="1">
      <c r="A204" s="184" t="s">
        <v>107</v>
      </c>
      <c r="B204" s="212">
        <v>12.24806994863876</v>
      </c>
      <c r="C204" s="432">
        <v>1.343806628483728</v>
      </c>
      <c r="D204" s="212">
        <v>37.178898270772059</v>
      </c>
      <c r="E204" s="432">
        <v>1.995657793196741</v>
      </c>
      <c r="F204" s="212">
        <v>50.573031780589183</v>
      </c>
      <c r="G204" s="432">
        <v>2.050522593637611</v>
      </c>
      <c r="H204" s="215">
        <v>652</v>
      </c>
    </row>
    <row r="205" spans="1:8" ht="14.5" customHeight="1" thickBot="1">
      <c r="A205" s="194" t="s">
        <v>108</v>
      </c>
      <c r="B205" s="227">
        <v>18.895957161178689</v>
      </c>
      <c r="C205" s="436">
        <v>1.877440952294702</v>
      </c>
      <c r="D205" s="227">
        <v>49.70413061148772</v>
      </c>
      <c r="E205" s="436">
        <v>2.4141746158173238</v>
      </c>
      <c r="F205" s="227">
        <v>31.399912227333591</v>
      </c>
      <c r="G205" s="436">
        <v>2.1939525037764658</v>
      </c>
      <c r="H205" s="230">
        <v>471</v>
      </c>
    </row>
    <row r="206" spans="1:8" ht="14.5" customHeight="1">
      <c r="A206" s="204" t="s">
        <v>109</v>
      </c>
      <c r="B206" s="232">
        <v>14.759958237863261</v>
      </c>
      <c r="C206" s="313">
        <v>0.88595770869299917</v>
      </c>
      <c r="D206" s="232">
        <v>40.000832734079928</v>
      </c>
      <c r="E206" s="313">
        <v>1.241528933815556</v>
      </c>
      <c r="F206" s="232">
        <v>45.239209028056813</v>
      </c>
      <c r="G206" s="313">
        <v>1.2502141996016121</v>
      </c>
      <c r="H206" s="235">
        <v>1728</v>
      </c>
    </row>
    <row r="207" spans="1:8" ht="15.65" customHeight="1">
      <c r="A207" s="1116" t="s">
        <v>101</v>
      </c>
      <c r="B207" s="1116" t="s">
        <v>101</v>
      </c>
      <c r="C207" s="1116" t="s">
        <v>101</v>
      </c>
      <c r="D207" s="1116" t="s">
        <v>101</v>
      </c>
      <c r="E207" s="1116" t="s">
        <v>101</v>
      </c>
      <c r="F207" s="1116" t="s">
        <v>101</v>
      </c>
      <c r="G207" s="1116" t="s">
        <v>101</v>
      </c>
      <c r="H207" s="1116" t="s">
        <v>101</v>
      </c>
    </row>
    <row r="208" spans="1:8" ht="25.5" customHeight="1">
      <c r="A208" s="1116" t="s">
        <v>768</v>
      </c>
      <c r="B208" s="1116" t="s">
        <v>111</v>
      </c>
      <c r="C208" s="1116" t="s">
        <v>111</v>
      </c>
      <c r="D208" s="1116" t="s">
        <v>111</v>
      </c>
      <c r="E208" s="1116" t="s">
        <v>111</v>
      </c>
      <c r="F208" s="1116" t="s">
        <v>111</v>
      </c>
      <c r="G208" s="1116" t="s">
        <v>111</v>
      </c>
      <c r="H208" s="1116" t="s">
        <v>111</v>
      </c>
    </row>
    <row r="210" spans="1:10" ht="14.5" customHeight="1">
      <c r="A210" s="1189" t="s">
        <v>867</v>
      </c>
      <c r="B210" s="1189"/>
      <c r="C210" s="1189"/>
      <c r="D210" s="1189"/>
      <c r="E210" s="1189"/>
      <c r="F210" s="1189"/>
      <c r="G210" s="1189"/>
      <c r="H210" s="1189"/>
      <c r="I210" s="1189"/>
      <c r="J210" s="1189"/>
    </row>
    <row r="211" spans="1:10" ht="14.25" customHeight="1" thickBot="1">
      <c r="A211" s="1229" t="s">
        <v>273</v>
      </c>
      <c r="B211" s="1292" t="s">
        <v>372</v>
      </c>
      <c r="C211" s="1292" t="s">
        <v>372</v>
      </c>
      <c r="D211" s="1292" t="s">
        <v>372</v>
      </c>
      <c r="E211" s="1292" t="s">
        <v>379</v>
      </c>
      <c r="F211" s="1292" t="s">
        <v>379</v>
      </c>
      <c r="G211" s="1292" t="s">
        <v>379</v>
      </c>
      <c r="H211" s="1292" t="s">
        <v>374</v>
      </c>
      <c r="I211" s="1292" t="s">
        <v>374</v>
      </c>
      <c r="J211" s="1293" t="s">
        <v>374</v>
      </c>
    </row>
    <row r="212" spans="1:10" ht="14.5" customHeight="1" thickBot="1">
      <c r="A212" s="1230" t="s">
        <v>273</v>
      </c>
      <c r="B212" s="59" t="s">
        <v>21</v>
      </c>
      <c r="C212" s="59" t="s">
        <v>62</v>
      </c>
      <c r="D212" s="60" t="s">
        <v>63</v>
      </c>
      <c r="E212" s="59" t="s">
        <v>21</v>
      </c>
      <c r="F212" s="59" t="s">
        <v>62</v>
      </c>
      <c r="G212" s="60" t="s">
        <v>63</v>
      </c>
      <c r="H212" s="59" t="s">
        <v>21</v>
      </c>
      <c r="I212" s="59" t="s">
        <v>62</v>
      </c>
      <c r="J212" s="59" t="s">
        <v>63</v>
      </c>
    </row>
    <row r="213" spans="1:10" ht="14.5" customHeight="1">
      <c r="A213" s="184" t="s">
        <v>64</v>
      </c>
      <c r="B213" s="334">
        <v>3.9249020522543212</v>
      </c>
      <c r="C213" s="213">
        <v>0.19316895823652189</v>
      </c>
      <c r="D213" s="214">
        <v>126</v>
      </c>
      <c r="E213" s="334">
        <v>3.5756344516525891</v>
      </c>
      <c r="F213" s="213">
        <v>0.1825860107104752</v>
      </c>
      <c r="G213" s="214">
        <v>126</v>
      </c>
      <c r="H213" s="334">
        <v>1.876284375182429</v>
      </c>
      <c r="I213" s="213">
        <v>0.2556448297805477</v>
      </c>
      <c r="J213" s="215">
        <v>76</v>
      </c>
    </row>
    <row r="214" spans="1:10" ht="14.5" customHeight="1">
      <c r="A214" s="189" t="s">
        <v>65</v>
      </c>
      <c r="B214" s="335">
        <v>4.4240033167836064</v>
      </c>
      <c r="C214" s="218">
        <v>0.1470799542505738</v>
      </c>
      <c r="D214" s="219">
        <v>91</v>
      </c>
      <c r="E214" s="335">
        <v>3.778950973650455</v>
      </c>
      <c r="F214" s="218">
        <v>0.14951670932300501</v>
      </c>
      <c r="G214" s="219">
        <v>91</v>
      </c>
      <c r="H214" s="335">
        <v>2.7632564183565771</v>
      </c>
      <c r="I214" s="218">
        <v>0.21588113681422541</v>
      </c>
      <c r="J214" s="220">
        <v>76</v>
      </c>
    </row>
    <row r="215" spans="1:10" ht="14.5" customHeight="1">
      <c r="A215" s="184" t="s">
        <v>66</v>
      </c>
      <c r="B215" s="334">
        <v>4.263230801451563</v>
      </c>
      <c r="C215" s="213">
        <v>0.52790950455751029</v>
      </c>
      <c r="D215" s="214">
        <v>29</v>
      </c>
      <c r="E215" s="334">
        <v>3.853875908035846</v>
      </c>
      <c r="F215" s="213">
        <v>0.38849175575383599</v>
      </c>
      <c r="G215" s="214">
        <v>30</v>
      </c>
      <c r="H215" s="334">
        <v>2.8178792186487471</v>
      </c>
      <c r="I215" s="213">
        <v>0.50992606211032643</v>
      </c>
      <c r="J215" s="215">
        <v>20</v>
      </c>
    </row>
    <row r="216" spans="1:10" ht="14.5" customHeight="1">
      <c r="A216" s="189" t="s">
        <v>67</v>
      </c>
      <c r="B216" s="335">
        <v>3.4648673636174609</v>
      </c>
      <c r="C216" s="218">
        <v>0.40912766833071462</v>
      </c>
      <c r="D216" s="219">
        <v>36</v>
      </c>
      <c r="E216" s="335">
        <v>2.842061390065199</v>
      </c>
      <c r="F216" s="218">
        <v>0.25224307050261963</v>
      </c>
      <c r="G216" s="219">
        <v>36</v>
      </c>
      <c r="H216" s="335">
        <v>1.1119407761137421</v>
      </c>
      <c r="I216" s="218">
        <v>0.28734254320850611</v>
      </c>
      <c r="J216" s="220">
        <v>17</v>
      </c>
    </row>
    <row r="217" spans="1:10" ht="14.5" customHeight="1">
      <c r="A217" s="184" t="s">
        <v>68</v>
      </c>
      <c r="B217" s="308" t="s">
        <v>382</v>
      </c>
      <c r="C217" s="245" t="s">
        <v>382</v>
      </c>
      <c r="D217" s="246" t="s">
        <v>382</v>
      </c>
      <c r="E217" s="308" t="s">
        <v>382</v>
      </c>
      <c r="F217" s="245" t="s">
        <v>382</v>
      </c>
      <c r="G217" s="246" t="s">
        <v>382</v>
      </c>
      <c r="H217" s="308" t="s">
        <v>382</v>
      </c>
      <c r="I217" s="245" t="s">
        <v>382</v>
      </c>
      <c r="J217" s="247" t="s">
        <v>382</v>
      </c>
    </row>
    <row r="218" spans="1:10" ht="14.5" customHeight="1">
      <c r="A218" s="189" t="s">
        <v>69</v>
      </c>
      <c r="B218" s="309" t="s">
        <v>382</v>
      </c>
      <c r="C218" s="237" t="s">
        <v>382</v>
      </c>
      <c r="D218" s="238" t="s">
        <v>382</v>
      </c>
      <c r="E218" s="309" t="s">
        <v>382</v>
      </c>
      <c r="F218" s="237" t="s">
        <v>382</v>
      </c>
      <c r="G218" s="238" t="s">
        <v>382</v>
      </c>
      <c r="H218" s="309" t="s">
        <v>382</v>
      </c>
      <c r="I218" s="237" t="s">
        <v>382</v>
      </c>
      <c r="J218" s="239" t="s">
        <v>382</v>
      </c>
    </row>
    <row r="219" spans="1:10" ht="14.5" customHeight="1">
      <c r="A219" s="184" t="s">
        <v>70</v>
      </c>
      <c r="B219" s="334">
        <v>4.0430984764651132</v>
      </c>
      <c r="C219" s="213">
        <v>0.22588049438407229</v>
      </c>
      <c r="D219" s="214">
        <v>62</v>
      </c>
      <c r="E219" s="334">
        <v>3.7877884409499729</v>
      </c>
      <c r="F219" s="213">
        <v>0.18605571346416799</v>
      </c>
      <c r="G219" s="214">
        <v>63</v>
      </c>
      <c r="H219" s="334">
        <v>1.8023860060903969</v>
      </c>
      <c r="I219" s="213">
        <v>0.31824879397576028</v>
      </c>
      <c r="J219" s="215">
        <v>43</v>
      </c>
    </row>
    <row r="220" spans="1:10" ht="14.5" customHeight="1">
      <c r="A220" s="189" t="s">
        <v>71</v>
      </c>
      <c r="B220" s="309" t="s">
        <v>382</v>
      </c>
      <c r="C220" s="237" t="s">
        <v>382</v>
      </c>
      <c r="D220" s="238" t="s">
        <v>382</v>
      </c>
      <c r="E220" s="309" t="s">
        <v>382</v>
      </c>
      <c r="F220" s="237" t="s">
        <v>382</v>
      </c>
      <c r="G220" s="238" t="s">
        <v>382</v>
      </c>
      <c r="H220" s="309" t="s">
        <v>382</v>
      </c>
      <c r="I220" s="237" t="s">
        <v>382</v>
      </c>
      <c r="J220" s="239" t="s">
        <v>382</v>
      </c>
    </row>
    <row r="221" spans="1:10" ht="14.5" customHeight="1">
      <c r="A221" s="184" t="s">
        <v>72</v>
      </c>
      <c r="B221" s="334">
        <v>3.724349530915473</v>
      </c>
      <c r="C221" s="213">
        <v>0.22398439510889109</v>
      </c>
      <c r="D221" s="214">
        <v>81</v>
      </c>
      <c r="E221" s="334">
        <v>3.4232533230093058</v>
      </c>
      <c r="F221" s="213">
        <v>0.18090785191586761</v>
      </c>
      <c r="G221" s="214">
        <v>81</v>
      </c>
      <c r="H221" s="334">
        <v>3.1075636758432168</v>
      </c>
      <c r="I221" s="213">
        <v>0.36481209088274241</v>
      </c>
      <c r="J221" s="215">
        <v>69</v>
      </c>
    </row>
    <row r="222" spans="1:10" ht="14.5" customHeight="1">
      <c r="A222" s="189" t="s">
        <v>73</v>
      </c>
      <c r="B222" s="335">
        <v>4.113969125694898</v>
      </c>
      <c r="C222" s="218">
        <v>0.2139755341602404</v>
      </c>
      <c r="D222" s="219">
        <v>106</v>
      </c>
      <c r="E222" s="335">
        <v>3.6121180665777599</v>
      </c>
      <c r="F222" s="218">
        <v>0.16980425731997101</v>
      </c>
      <c r="G222" s="219">
        <v>108</v>
      </c>
      <c r="H222" s="335">
        <v>2.5901980684959711</v>
      </c>
      <c r="I222" s="218">
        <v>0.2386908175852791</v>
      </c>
      <c r="J222" s="220">
        <v>70</v>
      </c>
    </row>
    <row r="223" spans="1:10" ht="14.5" customHeight="1">
      <c r="A223" s="184" t="s">
        <v>74</v>
      </c>
      <c r="B223" s="334">
        <v>4.9346350392831084</v>
      </c>
      <c r="C223" s="213">
        <v>0.46114036831627192</v>
      </c>
      <c r="D223" s="214">
        <v>39</v>
      </c>
      <c r="E223" s="334">
        <v>4.4346456811701032</v>
      </c>
      <c r="F223" s="213">
        <v>0.43105060738966972</v>
      </c>
      <c r="G223" s="214">
        <v>39</v>
      </c>
      <c r="H223" s="334">
        <v>2.0609538017282389</v>
      </c>
      <c r="I223" s="213">
        <v>0.51196473926038588</v>
      </c>
      <c r="J223" s="215">
        <v>30</v>
      </c>
    </row>
    <row r="224" spans="1:10" ht="14.5" customHeight="1">
      <c r="A224" s="189" t="s">
        <v>75</v>
      </c>
      <c r="B224" s="309" t="s">
        <v>382</v>
      </c>
      <c r="C224" s="237" t="s">
        <v>382</v>
      </c>
      <c r="D224" s="238" t="s">
        <v>382</v>
      </c>
      <c r="E224" s="309" t="s">
        <v>382</v>
      </c>
      <c r="F224" s="237" t="s">
        <v>382</v>
      </c>
      <c r="G224" s="238" t="s">
        <v>382</v>
      </c>
      <c r="H224" s="309" t="s">
        <v>382</v>
      </c>
      <c r="I224" s="237" t="s">
        <v>382</v>
      </c>
      <c r="J224" s="239" t="s">
        <v>382</v>
      </c>
    </row>
    <row r="225" spans="1:10" ht="14.5" customHeight="1">
      <c r="A225" s="184" t="s">
        <v>76</v>
      </c>
      <c r="B225" s="334">
        <v>4.7562823573943334</v>
      </c>
      <c r="C225" s="213">
        <v>0.12614529547906031</v>
      </c>
      <c r="D225" s="214">
        <v>78</v>
      </c>
      <c r="E225" s="334">
        <v>4.7350529809464321</v>
      </c>
      <c r="F225" s="213">
        <v>0.128617417002995</v>
      </c>
      <c r="G225" s="214">
        <v>77</v>
      </c>
      <c r="H225" s="334">
        <v>3.646976252463761</v>
      </c>
      <c r="I225" s="213">
        <v>0.30434201581234871</v>
      </c>
      <c r="J225" s="215">
        <v>47</v>
      </c>
    </row>
    <row r="226" spans="1:10" ht="14.5" customHeight="1">
      <c r="A226" s="189" t="s">
        <v>77</v>
      </c>
      <c r="B226" s="309" t="s">
        <v>382</v>
      </c>
      <c r="C226" s="237" t="s">
        <v>382</v>
      </c>
      <c r="D226" s="238" t="s">
        <v>382</v>
      </c>
      <c r="E226" s="309" t="s">
        <v>382</v>
      </c>
      <c r="F226" s="237" t="s">
        <v>382</v>
      </c>
      <c r="G226" s="238" t="s">
        <v>382</v>
      </c>
      <c r="H226" s="309" t="s">
        <v>382</v>
      </c>
      <c r="I226" s="237" t="s">
        <v>382</v>
      </c>
      <c r="J226" s="239" t="s">
        <v>382</v>
      </c>
    </row>
    <row r="227" spans="1:10" ht="14.5" customHeight="1">
      <c r="A227" s="184" t="s">
        <v>78</v>
      </c>
      <c r="B227" s="308" t="s">
        <v>382</v>
      </c>
      <c r="C227" s="245" t="s">
        <v>382</v>
      </c>
      <c r="D227" s="246" t="s">
        <v>382</v>
      </c>
      <c r="E227" s="308" t="s">
        <v>382</v>
      </c>
      <c r="F227" s="245" t="s">
        <v>382</v>
      </c>
      <c r="G227" s="246" t="s">
        <v>382</v>
      </c>
      <c r="H227" s="308" t="s">
        <v>382</v>
      </c>
      <c r="I227" s="245" t="s">
        <v>382</v>
      </c>
      <c r="J227" s="247" t="s">
        <v>382</v>
      </c>
    </row>
    <row r="228" spans="1:10" ht="14.5" customHeight="1" thickBot="1">
      <c r="A228" s="194" t="s">
        <v>79</v>
      </c>
      <c r="B228" s="336">
        <v>2.7551006671650771</v>
      </c>
      <c r="C228" s="228">
        <v>0.25141629012954553</v>
      </c>
      <c r="D228" s="229">
        <v>42</v>
      </c>
      <c r="E228" s="336">
        <v>2.275993447663383</v>
      </c>
      <c r="F228" s="228">
        <v>0.1088505474436948</v>
      </c>
      <c r="G228" s="229">
        <v>41</v>
      </c>
      <c r="H228" s="336">
        <v>0.68066548016969919</v>
      </c>
      <c r="I228" s="228">
        <v>0.2277022129527953</v>
      </c>
      <c r="J228" s="230">
        <v>16</v>
      </c>
    </row>
    <row r="229" spans="1:10" ht="14.5" customHeight="1">
      <c r="A229" s="199" t="s">
        <v>80</v>
      </c>
      <c r="B229" s="310">
        <v>4.1359383703426076</v>
      </c>
      <c r="C229" s="241">
        <v>9.7685129729061668E-2</v>
      </c>
      <c r="D229" s="242">
        <v>549</v>
      </c>
      <c r="E229" s="310">
        <v>3.7003004974294962</v>
      </c>
      <c r="F229" s="241">
        <v>8.4547023616949268E-2</v>
      </c>
      <c r="G229" s="242">
        <v>553</v>
      </c>
      <c r="H229" s="310">
        <v>2.4561027502760551</v>
      </c>
      <c r="I229" s="241">
        <v>0.1215038892718151</v>
      </c>
      <c r="J229" s="243">
        <v>399</v>
      </c>
    </row>
    <row r="230" spans="1:10" ht="14.5" customHeight="1">
      <c r="A230" s="199" t="s">
        <v>81</v>
      </c>
      <c r="B230" s="310">
        <v>4.1666674060909248</v>
      </c>
      <c r="C230" s="241">
        <v>0.24152296986311339</v>
      </c>
      <c r="D230" s="242">
        <v>256</v>
      </c>
      <c r="E230" s="310">
        <v>3.8726322502081478</v>
      </c>
      <c r="F230" s="241">
        <v>0.2352150318154976</v>
      </c>
      <c r="G230" s="242">
        <v>255</v>
      </c>
      <c r="H230" s="310">
        <v>2.7667020586348832</v>
      </c>
      <c r="I230" s="241">
        <v>0.23903173453611351</v>
      </c>
      <c r="J230" s="243">
        <v>149</v>
      </c>
    </row>
    <row r="231" spans="1:10" ht="14.5" customHeight="1">
      <c r="A231" s="204" t="s">
        <v>82</v>
      </c>
      <c r="B231" s="314">
        <v>4.1456712126588364</v>
      </c>
      <c r="C231" s="233">
        <v>0.10151420800397121</v>
      </c>
      <c r="D231" s="234">
        <v>805</v>
      </c>
      <c r="E231" s="314">
        <v>3.7544200053021659</v>
      </c>
      <c r="F231" s="233">
        <v>9.3878221323209568E-2</v>
      </c>
      <c r="G231" s="234">
        <v>808</v>
      </c>
      <c r="H231" s="314">
        <v>2.5400289309948318</v>
      </c>
      <c r="I231" s="233">
        <v>0.1097847993323452</v>
      </c>
      <c r="J231" s="235">
        <v>548</v>
      </c>
    </row>
    <row r="232" spans="1:10" ht="14.5" customHeight="1">
      <c r="A232" s="1224" t="s">
        <v>380</v>
      </c>
      <c r="B232" s="1224" t="s">
        <v>376</v>
      </c>
      <c r="C232" s="1224" t="s">
        <v>376</v>
      </c>
      <c r="D232" s="1224" t="s">
        <v>376</v>
      </c>
      <c r="E232" s="1224" t="s">
        <v>376</v>
      </c>
      <c r="F232" s="1224" t="s">
        <v>376</v>
      </c>
      <c r="G232" s="1224" t="s">
        <v>376</v>
      </c>
      <c r="H232" s="1224" t="s">
        <v>376</v>
      </c>
      <c r="I232" s="1224" t="s">
        <v>376</v>
      </c>
      <c r="J232" s="1224" t="s">
        <v>376</v>
      </c>
    </row>
    <row r="233" spans="1:10" ht="26.25" customHeight="1">
      <c r="A233" s="1116" t="s">
        <v>781</v>
      </c>
      <c r="B233" s="1116" t="s">
        <v>85</v>
      </c>
      <c r="C233" s="1116" t="s">
        <v>85</v>
      </c>
      <c r="D233" s="1116" t="s">
        <v>85</v>
      </c>
      <c r="E233" s="1116" t="s">
        <v>85</v>
      </c>
      <c r="F233" s="1116" t="s">
        <v>85</v>
      </c>
      <c r="G233" s="1116" t="s">
        <v>85</v>
      </c>
      <c r="H233" s="1116" t="s">
        <v>85</v>
      </c>
      <c r="I233" s="1116" t="s">
        <v>85</v>
      </c>
      <c r="J233" s="1116" t="s">
        <v>85</v>
      </c>
    </row>
    <row r="234" spans="1:10" ht="14.5" customHeight="1">
      <c r="A234" s="1224" t="s">
        <v>768</v>
      </c>
      <c r="B234" s="1224" t="s">
        <v>381</v>
      </c>
      <c r="C234" s="1224" t="s">
        <v>381</v>
      </c>
      <c r="D234" s="1224" t="s">
        <v>381</v>
      </c>
      <c r="E234" s="1224" t="s">
        <v>381</v>
      </c>
      <c r="F234" s="1224" t="s">
        <v>381</v>
      </c>
      <c r="G234" s="1224" t="s">
        <v>381</v>
      </c>
      <c r="H234" s="1224" t="s">
        <v>381</v>
      </c>
      <c r="I234" s="1224" t="s">
        <v>381</v>
      </c>
      <c r="J234" s="1224" t="s">
        <v>381</v>
      </c>
    </row>
    <row r="236" spans="1:10" ht="14.5" customHeight="1">
      <c r="A236" s="1277" t="s">
        <v>868</v>
      </c>
      <c r="B236" s="1297"/>
      <c r="C236" s="1297"/>
      <c r="D236" s="1297"/>
      <c r="E236" s="1297"/>
      <c r="F236" s="1297"/>
      <c r="G236" s="1297"/>
      <c r="H236" s="1297"/>
      <c r="I236" s="1297"/>
      <c r="J236" s="1297"/>
    </row>
    <row r="237" spans="1:10" ht="14.5" customHeight="1">
      <c r="A237" s="209"/>
      <c r="B237" s="1298" t="s">
        <v>372</v>
      </c>
      <c r="C237" s="1299"/>
      <c r="D237" s="1300"/>
      <c r="E237" s="1293" t="s">
        <v>379</v>
      </c>
      <c r="F237" s="1299"/>
      <c r="G237" s="1300"/>
      <c r="H237" s="1310" t="s">
        <v>374</v>
      </c>
      <c r="I237" s="1297"/>
      <c r="J237" s="1311"/>
    </row>
    <row r="238" spans="1:10" ht="14.5" customHeight="1" thickBot="1">
      <c r="A238" s="210"/>
      <c r="B238" s="59" t="s">
        <v>21</v>
      </c>
      <c r="C238" s="59" t="s">
        <v>62</v>
      </c>
      <c r="D238" s="60" t="s">
        <v>63</v>
      </c>
      <c r="E238" s="59" t="s">
        <v>21</v>
      </c>
      <c r="F238" s="59" t="s">
        <v>62</v>
      </c>
      <c r="G238" s="60" t="s">
        <v>63</v>
      </c>
      <c r="H238" s="59" t="s">
        <v>21</v>
      </c>
      <c r="I238" s="59" t="s">
        <v>62</v>
      </c>
      <c r="J238" s="59" t="s">
        <v>63</v>
      </c>
    </row>
    <row r="239" spans="1:10" ht="14.5" customHeight="1">
      <c r="A239" s="211" t="s">
        <v>103</v>
      </c>
      <c r="B239" s="334">
        <v>3.5039289585467479</v>
      </c>
      <c r="C239" s="213">
        <v>0.1118965552269881</v>
      </c>
      <c r="D239" s="214">
        <v>243</v>
      </c>
      <c r="E239" s="334">
        <v>3.2056429734471208</v>
      </c>
      <c r="F239" s="213">
        <v>0.1008043072195981</v>
      </c>
      <c r="G239" s="214">
        <v>240</v>
      </c>
      <c r="H239" s="334">
        <v>1.872736011717109</v>
      </c>
      <c r="I239" s="213">
        <v>0.15810466691831759</v>
      </c>
      <c r="J239" s="215">
        <v>155</v>
      </c>
    </row>
    <row r="240" spans="1:10" ht="14.5" customHeight="1">
      <c r="A240" s="216" t="s">
        <v>104</v>
      </c>
      <c r="B240" s="335">
        <v>4.2942301002903944</v>
      </c>
      <c r="C240" s="218">
        <v>0.12710010687223069</v>
      </c>
      <c r="D240" s="219">
        <v>265</v>
      </c>
      <c r="E240" s="335">
        <v>3.9800163696509721</v>
      </c>
      <c r="F240" s="218">
        <v>0.12512229898763749</v>
      </c>
      <c r="G240" s="219">
        <v>267</v>
      </c>
      <c r="H240" s="335">
        <v>2.6324997106581791</v>
      </c>
      <c r="I240" s="218">
        <v>0.17294865910108839</v>
      </c>
      <c r="J240" s="220">
        <v>197</v>
      </c>
    </row>
    <row r="241" spans="1:10" ht="14.5" customHeight="1">
      <c r="A241" s="221" t="s">
        <v>105</v>
      </c>
      <c r="B241" s="443">
        <v>4.4390300527041209</v>
      </c>
      <c r="C241" s="223">
        <v>0.23504623146663561</v>
      </c>
      <c r="D241" s="224">
        <v>296</v>
      </c>
      <c r="E241" s="443">
        <v>3.8814235281918941</v>
      </c>
      <c r="F241" s="223">
        <v>0.21091462312651141</v>
      </c>
      <c r="G241" s="224">
        <v>300</v>
      </c>
      <c r="H241" s="443">
        <v>2.882958212989239</v>
      </c>
      <c r="I241" s="223">
        <v>0.2101594875119937</v>
      </c>
      <c r="J241" s="225">
        <v>195</v>
      </c>
    </row>
    <row r="242" spans="1:10" ht="14.5" customHeight="1">
      <c r="A242" s="216" t="s">
        <v>106</v>
      </c>
      <c r="B242" s="335">
        <v>4.1076229673338576</v>
      </c>
      <c r="C242" s="218">
        <v>0.13486048372115789</v>
      </c>
      <c r="D242" s="219">
        <v>249</v>
      </c>
      <c r="E242" s="335">
        <v>3.659126963999797</v>
      </c>
      <c r="F242" s="218">
        <v>0.1186617179040598</v>
      </c>
      <c r="G242" s="219">
        <v>247</v>
      </c>
      <c r="H242" s="335">
        <v>2.4965800894945032</v>
      </c>
      <c r="I242" s="218">
        <v>0.19769161393596449</v>
      </c>
      <c r="J242" s="220">
        <v>152</v>
      </c>
    </row>
    <row r="243" spans="1:10" ht="14.5" customHeight="1">
      <c r="A243" s="211" t="s">
        <v>107</v>
      </c>
      <c r="B243" s="334">
        <v>4.2778201893635579</v>
      </c>
      <c r="C243" s="213">
        <v>0.233496511353257</v>
      </c>
      <c r="D243" s="214">
        <v>272</v>
      </c>
      <c r="E243" s="334">
        <v>3.8519888481325268</v>
      </c>
      <c r="F243" s="213">
        <v>0.21947567377038019</v>
      </c>
      <c r="G243" s="214">
        <v>276</v>
      </c>
      <c r="H243" s="334">
        <v>2.4849170769108802</v>
      </c>
      <c r="I243" s="213">
        <v>0.20753773849869081</v>
      </c>
      <c r="J243" s="215">
        <v>194</v>
      </c>
    </row>
    <row r="244" spans="1:10" ht="14.5" customHeight="1" thickBot="1">
      <c r="A244" s="226" t="s">
        <v>108</v>
      </c>
      <c r="B244" s="336">
        <v>4.0619266846822484</v>
      </c>
      <c r="C244" s="228">
        <v>0.13895443740451779</v>
      </c>
      <c r="D244" s="229">
        <v>279</v>
      </c>
      <c r="E244" s="336">
        <v>3.7574900818813441</v>
      </c>
      <c r="F244" s="228">
        <v>0.1245767672980143</v>
      </c>
      <c r="G244" s="229">
        <v>280</v>
      </c>
      <c r="H244" s="336">
        <v>2.6339341926825779</v>
      </c>
      <c r="I244" s="228">
        <v>0.15965110162766721</v>
      </c>
      <c r="J244" s="230">
        <v>199</v>
      </c>
    </row>
    <row r="245" spans="1:10" ht="14.5" customHeight="1">
      <c r="A245" s="231" t="s">
        <v>109</v>
      </c>
      <c r="B245" s="314">
        <v>4.1456712126588364</v>
      </c>
      <c r="C245" s="233">
        <v>0.10151420800397121</v>
      </c>
      <c r="D245" s="234">
        <v>805</v>
      </c>
      <c r="E245" s="314">
        <v>3.7544200053021659</v>
      </c>
      <c r="F245" s="233">
        <v>9.3878221323209568E-2</v>
      </c>
      <c r="G245" s="234">
        <v>808</v>
      </c>
      <c r="H245" s="314">
        <v>2.5400289309948318</v>
      </c>
      <c r="I245" s="233">
        <v>0.1097847993323452</v>
      </c>
      <c r="J245" s="235">
        <v>548</v>
      </c>
    </row>
    <row r="246" spans="1:10" ht="14.5" customHeight="1">
      <c r="A246" s="1224" t="s">
        <v>806</v>
      </c>
      <c r="B246" s="1295"/>
      <c r="C246" s="1295"/>
      <c r="D246" s="1295"/>
      <c r="E246" s="1295"/>
      <c r="F246" s="1295"/>
      <c r="G246" s="1295"/>
      <c r="H246" s="1295"/>
      <c r="I246" s="1295"/>
      <c r="J246" s="1295"/>
    </row>
    <row r="247" spans="1:10" ht="14.5" customHeight="1">
      <c r="A247" s="1224" t="s">
        <v>768</v>
      </c>
      <c r="B247" s="1295"/>
      <c r="C247" s="1295"/>
      <c r="D247" s="1295"/>
      <c r="E247" s="1295"/>
      <c r="F247" s="1295"/>
      <c r="G247" s="1295"/>
      <c r="H247" s="1295"/>
      <c r="I247" s="1295"/>
      <c r="J247" s="1295"/>
    </row>
  </sheetData>
  <mergeCells count="96">
    <mergeCell ref="A247:J247"/>
    <mergeCell ref="A236:J236"/>
    <mergeCell ref="B237:D237"/>
    <mergeCell ref="E237:G237"/>
    <mergeCell ref="H237:J237"/>
    <mergeCell ref="A246:J246"/>
    <mergeCell ref="E155:G155"/>
    <mergeCell ref="H155:J155"/>
    <mergeCell ref="A164:J164"/>
    <mergeCell ref="A165:J165"/>
    <mergeCell ref="A232:J232"/>
    <mergeCell ref="B197:H197"/>
    <mergeCell ref="B198:C198"/>
    <mergeCell ref="D198:E198"/>
    <mergeCell ref="F198:G198"/>
    <mergeCell ref="A197:A199"/>
    <mergeCell ref="A233:J233"/>
    <mergeCell ref="A234:J234"/>
    <mergeCell ref="A85:J85"/>
    <mergeCell ref="A167:J167"/>
    <mergeCell ref="A152:J152"/>
    <mergeCell ref="A210:J210"/>
    <mergeCell ref="A211:A212"/>
    <mergeCell ref="B211:D211"/>
    <mergeCell ref="E211:G211"/>
    <mergeCell ref="H211:J211"/>
    <mergeCell ref="A207:H207"/>
    <mergeCell ref="A208:H208"/>
    <mergeCell ref="A192:H192"/>
    <mergeCell ref="A193:H193"/>
    <mergeCell ref="A194:H194"/>
    <mergeCell ref="A196:H196"/>
    <mergeCell ref="A126:H126"/>
    <mergeCell ref="A170:A172"/>
    <mergeCell ref="A128:J128"/>
    <mergeCell ref="A129:A130"/>
    <mergeCell ref="B129:D129"/>
    <mergeCell ref="E129:G129"/>
    <mergeCell ref="H129:J129"/>
    <mergeCell ref="A150:J150"/>
    <mergeCell ref="A151:J151"/>
    <mergeCell ref="A169:H169"/>
    <mergeCell ref="B170:H170"/>
    <mergeCell ref="B171:C171"/>
    <mergeCell ref="D171:E171"/>
    <mergeCell ref="F171:G171"/>
    <mergeCell ref="A154:J154"/>
    <mergeCell ref="B155:D155"/>
    <mergeCell ref="A110:H110"/>
    <mergeCell ref="A111:H111"/>
    <mergeCell ref="A112:H112"/>
    <mergeCell ref="A114:H114"/>
    <mergeCell ref="A87:H87"/>
    <mergeCell ref="B88:H88"/>
    <mergeCell ref="B89:C89"/>
    <mergeCell ref="D89:E89"/>
    <mergeCell ref="F89:G89"/>
    <mergeCell ref="A88:A90"/>
    <mergeCell ref="B116:C116"/>
    <mergeCell ref="D116:E116"/>
    <mergeCell ref="F116:G116"/>
    <mergeCell ref="A125:H125"/>
    <mergeCell ref="B115:H115"/>
    <mergeCell ref="A115:A117"/>
    <mergeCell ref="A3:J3"/>
    <mergeCell ref="A5:H5"/>
    <mergeCell ref="A6:A8"/>
    <mergeCell ref="B6:H6"/>
    <mergeCell ref="B7:C7"/>
    <mergeCell ref="D7:E7"/>
    <mergeCell ref="F7:G7"/>
    <mergeCell ref="A28:H28"/>
    <mergeCell ref="A29:H29"/>
    <mergeCell ref="A30:H30"/>
    <mergeCell ref="A32:H32"/>
    <mergeCell ref="A33:A35"/>
    <mergeCell ref="B33:H33"/>
    <mergeCell ref="B34:C34"/>
    <mergeCell ref="D34:E34"/>
    <mergeCell ref="F34:G34"/>
    <mergeCell ref="A43:H43"/>
    <mergeCell ref="A44:H44"/>
    <mergeCell ref="A46:J46"/>
    <mergeCell ref="A47:A48"/>
    <mergeCell ref="B47:D47"/>
    <mergeCell ref="E47:G47"/>
    <mergeCell ref="H47:J47"/>
    <mergeCell ref="A82:J82"/>
    <mergeCell ref="A83:J83"/>
    <mergeCell ref="A68:J68"/>
    <mergeCell ref="A69:J69"/>
    <mergeCell ref="A70:J70"/>
    <mergeCell ref="A72:J72"/>
    <mergeCell ref="B73:D73"/>
    <mergeCell ref="E73:G73"/>
    <mergeCell ref="H73:J73"/>
  </mergeCells>
  <hyperlinks>
    <hyperlink ref="A1" location="Inhalt!A9" display="Zurück zum Inhalt" xr:uid="{00000000-0004-0000-1500-000000000000}"/>
  </hyperlink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22"/>
  <dimension ref="A1:AW85"/>
  <sheetViews>
    <sheetView showGridLines="0" zoomScale="80" zoomScaleNormal="80" workbookViewId="0">
      <pane xSplit="1" topLeftCell="B1" activePane="topRight" state="frozen"/>
      <selection pane="topRight"/>
    </sheetView>
  </sheetViews>
  <sheetFormatPr baseColWidth="10" defaultColWidth="11" defaultRowHeight="14.5"/>
  <cols>
    <col min="1" max="1" width="23.5" style="418" customWidth="1"/>
    <col min="2" max="49" width="11.08203125" style="418" customWidth="1"/>
    <col min="50" max="16384" width="11" style="418"/>
  </cols>
  <sheetData>
    <row r="1" spans="1:49" ht="14.5" customHeight="1">
      <c r="A1" s="963" t="s">
        <v>512</v>
      </c>
      <c r="B1" s="119"/>
    </row>
    <row r="2" spans="1:49" ht="14.5" customHeight="1"/>
    <row r="3" spans="1:49" s="425" customFormat="1" ht="25" customHeight="1">
      <c r="A3" s="1231">
        <v>2024</v>
      </c>
      <c r="B3" s="1231"/>
      <c r="C3" s="1231"/>
      <c r="D3" s="1231"/>
      <c r="E3" s="1231"/>
      <c r="F3" s="1231"/>
      <c r="G3" s="1231"/>
      <c r="H3" s="1231"/>
      <c r="I3" s="1231"/>
      <c r="J3" s="1231"/>
      <c r="K3" s="1231"/>
      <c r="L3" s="1231"/>
      <c r="M3" s="1231"/>
      <c r="N3" s="1231"/>
      <c r="O3" s="1231"/>
      <c r="P3" s="1231"/>
      <c r="Q3" s="1231"/>
      <c r="R3" s="1231"/>
      <c r="S3" s="1231"/>
      <c r="T3" s="1231"/>
      <c r="U3" s="1231"/>
      <c r="V3" s="1231"/>
      <c r="W3" s="1231"/>
      <c r="X3" s="1231"/>
      <c r="Y3" s="1231"/>
      <c r="Z3" s="1231"/>
      <c r="AA3" s="1231"/>
      <c r="AB3" s="1231"/>
      <c r="AC3" s="1231"/>
      <c r="AD3" s="1231"/>
      <c r="AE3" s="1231"/>
      <c r="AF3" s="1231"/>
      <c r="AG3" s="1231"/>
      <c r="AH3" s="1231"/>
      <c r="AI3" s="1231"/>
      <c r="AJ3" s="1231"/>
      <c r="AK3" s="1231"/>
      <c r="AL3" s="1231"/>
      <c r="AM3" s="1231"/>
      <c r="AN3" s="1231"/>
      <c r="AO3" s="1231"/>
      <c r="AP3" s="1231"/>
      <c r="AQ3" s="1231"/>
      <c r="AR3" s="1231"/>
      <c r="AS3" s="1231"/>
      <c r="AT3" s="1231"/>
      <c r="AU3" s="1231"/>
      <c r="AV3" s="1231"/>
      <c r="AW3" s="1231"/>
    </row>
    <row r="4" spans="1:49" ht="14.5" customHeight="1">
      <c r="A4" s="119"/>
      <c r="B4" s="119"/>
    </row>
    <row r="5" spans="1:49" ht="14.5" customHeight="1">
      <c r="A5" s="1189" t="s">
        <v>590</v>
      </c>
      <c r="B5" s="1189"/>
      <c r="C5" s="1189"/>
      <c r="D5" s="1189"/>
      <c r="E5" s="1189"/>
      <c r="F5" s="1189"/>
      <c r="G5" s="1189"/>
      <c r="H5" s="1189"/>
      <c r="I5" s="1189"/>
      <c r="J5" s="1189"/>
      <c r="K5" s="1189"/>
      <c r="L5" s="1189"/>
      <c r="M5" s="1189"/>
      <c r="N5" s="1189"/>
      <c r="O5" s="1189"/>
      <c r="P5" s="1189"/>
      <c r="Q5" s="1189"/>
      <c r="R5" s="1189"/>
      <c r="S5" s="1189"/>
      <c r="T5" s="1189"/>
      <c r="U5" s="1189"/>
      <c r="V5" s="1189"/>
      <c r="W5" s="1189"/>
      <c r="X5" s="1189"/>
      <c r="Y5" s="1189"/>
      <c r="Z5" s="1189"/>
      <c r="AA5" s="1189"/>
      <c r="AB5" s="1189"/>
      <c r="AC5" s="1189"/>
      <c r="AD5" s="1189"/>
      <c r="AE5" s="1189"/>
      <c r="AF5" s="1189"/>
      <c r="AG5" s="1189"/>
      <c r="AH5" s="1189"/>
      <c r="AI5" s="1189"/>
      <c r="AJ5" s="1189"/>
      <c r="AK5" s="1189"/>
      <c r="AL5" s="1189"/>
      <c r="AM5" s="1189"/>
      <c r="AN5" s="1189"/>
      <c r="AO5" s="1189"/>
      <c r="AP5" s="1189"/>
      <c r="AQ5" s="1189"/>
      <c r="AR5" s="1189"/>
      <c r="AS5" s="1189"/>
      <c r="AT5" s="1189"/>
    </row>
    <row r="6" spans="1:49" s="419" customFormat="1" ht="45.75" customHeight="1" thickBot="1">
      <c r="A6" s="1229" t="s">
        <v>273</v>
      </c>
      <c r="B6" s="1226" t="s">
        <v>340</v>
      </c>
      <c r="C6" s="1226" t="s">
        <v>112</v>
      </c>
      <c r="D6" s="1226" t="s">
        <v>112</v>
      </c>
      <c r="E6" s="1226" t="s">
        <v>611</v>
      </c>
      <c r="F6" s="1226" t="s">
        <v>113</v>
      </c>
      <c r="G6" s="1226" t="s">
        <v>113</v>
      </c>
      <c r="H6" s="1226" t="s">
        <v>612</v>
      </c>
      <c r="I6" s="1226" t="s">
        <v>114</v>
      </c>
      <c r="J6" s="1226" t="s">
        <v>114</v>
      </c>
      <c r="K6" s="1226" t="s">
        <v>342</v>
      </c>
      <c r="L6" s="1226" t="s">
        <v>115</v>
      </c>
      <c r="M6" s="1226" t="s">
        <v>115</v>
      </c>
      <c r="N6" s="1226" t="s">
        <v>343</v>
      </c>
      <c r="O6" s="1226" t="s">
        <v>116</v>
      </c>
      <c r="P6" s="1226" t="s">
        <v>116</v>
      </c>
      <c r="Q6" s="1226" t="s">
        <v>344</v>
      </c>
      <c r="R6" s="1226" t="s">
        <v>117</v>
      </c>
      <c r="S6" s="1226" t="s">
        <v>117</v>
      </c>
      <c r="T6" s="1226" t="s">
        <v>345</v>
      </c>
      <c r="U6" s="1226" t="s">
        <v>118</v>
      </c>
      <c r="V6" s="1226" t="s">
        <v>118</v>
      </c>
      <c r="W6" s="1226" t="s">
        <v>346</v>
      </c>
      <c r="X6" s="1226" t="s">
        <v>119</v>
      </c>
      <c r="Y6" s="1226" t="s">
        <v>119</v>
      </c>
      <c r="Z6" s="1226" t="s">
        <v>347</v>
      </c>
      <c r="AA6" s="1226" t="s">
        <v>120</v>
      </c>
      <c r="AB6" s="1226" t="s">
        <v>120</v>
      </c>
      <c r="AC6" s="1226" t="s">
        <v>348</v>
      </c>
      <c r="AD6" s="1226" t="s">
        <v>121</v>
      </c>
      <c r="AE6" s="1226" t="s">
        <v>121</v>
      </c>
      <c r="AF6" s="1226" t="s">
        <v>349</v>
      </c>
      <c r="AG6" s="1226" t="s">
        <v>122</v>
      </c>
      <c r="AH6" s="1226" t="s">
        <v>122</v>
      </c>
      <c r="AI6" s="1226" t="s">
        <v>350</v>
      </c>
      <c r="AJ6" s="1226" t="s">
        <v>123</v>
      </c>
      <c r="AK6" s="1226" t="s">
        <v>123</v>
      </c>
      <c r="AL6" s="1226" t="s">
        <v>351</v>
      </c>
      <c r="AM6" s="1226" t="s">
        <v>124</v>
      </c>
      <c r="AN6" s="1226" t="s">
        <v>124</v>
      </c>
      <c r="AO6" s="1226" t="s">
        <v>352</v>
      </c>
      <c r="AP6" s="1226" t="s">
        <v>125</v>
      </c>
      <c r="AQ6" s="1226" t="s">
        <v>125</v>
      </c>
      <c r="AR6" s="1226" t="s">
        <v>353</v>
      </c>
      <c r="AS6" s="1226" t="s">
        <v>126</v>
      </c>
      <c r="AT6" s="1226" t="s">
        <v>126</v>
      </c>
      <c r="AU6" s="1236" t="s">
        <v>613</v>
      </c>
      <c r="AV6" s="1241"/>
      <c r="AW6" s="1242"/>
    </row>
    <row r="7" spans="1:49" ht="14.5" customHeight="1" thickBot="1">
      <c r="A7" s="1230" t="s">
        <v>273</v>
      </c>
      <c r="B7" s="59" t="s">
        <v>21</v>
      </c>
      <c r="C7" s="59" t="s">
        <v>62</v>
      </c>
      <c r="D7" s="60" t="s">
        <v>63</v>
      </c>
      <c r="E7" s="59" t="s">
        <v>21</v>
      </c>
      <c r="F7" s="59" t="s">
        <v>62</v>
      </c>
      <c r="G7" s="60" t="s">
        <v>63</v>
      </c>
      <c r="H7" s="59" t="s">
        <v>21</v>
      </c>
      <c r="I7" s="59" t="s">
        <v>62</v>
      </c>
      <c r="J7" s="60" t="s">
        <v>63</v>
      </c>
      <c r="K7" s="59" t="s">
        <v>21</v>
      </c>
      <c r="L7" s="59" t="s">
        <v>62</v>
      </c>
      <c r="M7" s="60" t="s">
        <v>63</v>
      </c>
      <c r="N7" s="59" t="s">
        <v>21</v>
      </c>
      <c r="O7" s="59" t="s">
        <v>62</v>
      </c>
      <c r="P7" s="60" t="s">
        <v>63</v>
      </c>
      <c r="Q7" s="59" t="s">
        <v>21</v>
      </c>
      <c r="R7" s="59" t="s">
        <v>62</v>
      </c>
      <c r="S7" s="60" t="s">
        <v>63</v>
      </c>
      <c r="T7" s="59" t="s">
        <v>21</v>
      </c>
      <c r="U7" s="59" t="s">
        <v>62</v>
      </c>
      <c r="V7" s="60" t="s">
        <v>63</v>
      </c>
      <c r="W7" s="59" t="s">
        <v>21</v>
      </c>
      <c r="X7" s="59" t="s">
        <v>62</v>
      </c>
      <c r="Y7" s="60" t="s">
        <v>63</v>
      </c>
      <c r="Z7" s="59" t="s">
        <v>21</v>
      </c>
      <c r="AA7" s="59" t="s">
        <v>62</v>
      </c>
      <c r="AB7" s="60" t="s">
        <v>63</v>
      </c>
      <c r="AC7" s="59" t="s">
        <v>21</v>
      </c>
      <c r="AD7" s="59" t="s">
        <v>62</v>
      </c>
      <c r="AE7" s="60" t="s">
        <v>63</v>
      </c>
      <c r="AF7" s="59" t="s">
        <v>21</v>
      </c>
      <c r="AG7" s="59" t="s">
        <v>62</v>
      </c>
      <c r="AH7" s="60" t="s">
        <v>63</v>
      </c>
      <c r="AI7" s="59" t="s">
        <v>21</v>
      </c>
      <c r="AJ7" s="59" t="s">
        <v>62</v>
      </c>
      <c r="AK7" s="60" t="s">
        <v>63</v>
      </c>
      <c r="AL7" s="59" t="s">
        <v>21</v>
      </c>
      <c r="AM7" s="59" t="s">
        <v>62</v>
      </c>
      <c r="AN7" s="60" t="s">
        <v>63</v>
      </c>
      <c r="AO7" s="59" t="s">
        <v>21</v>
      </c>
      <c r="AP7" s="59" t="s">
        <v>62</v>
      </c>
      <c r="AQ7" s="60" t="s">
        <v>63</v>
      </c>
      <c r="AR7" s="59" t="s">
        <v>21</v>
      </c>
      <c r="AS7" s="59" t="s">
        <v>62</v>
      </c>
      <c r="AT7" s="990" t="s">
        <v>63</v>
      </c>
      <c r="AU7" s="689" t="s">
        <v>21</v>
      </c>
      <c r="AV7" s="689" t="s">
        <v>62</v>
      </c>
      <c r="AW7" s="689" t="s">
        <v>63</v>
      </c>
    </row>
    <row r="8" spans="1:49" ht="14.5" customHeight="1">
      <c r="A8" s="184" t="s">
        <v>64</v>
      </c>
      <c r="B8" s="718">
        <v>2.977800428295625</v>
      </c>
      <c r="C8" s="94">
        <v>0.10154215381923</v>
      </c>
      <c r="D8" s="95">
        <v>262</v>
      </c>
      <c r="E8" s="710">
        <v>2.6638280676561279</v>
      </c>
      <c r="F8" s="94">
        <v>0.110811445213226</v>
      </c>
      <c r="G8" s="95">
        <v>259</v>
      </c>
      <c r="H8" s="710">
        <v>3.1360620891940512</v>
      </c>
      <c r="I8" s="94">
        <v>9.2655645900211803E-2</v>
      </c>
      <c r="J8" s="95">
        <v>262</v>
      </c>
      <c r="K8" s="712">
        <v>3.036702570412066</v>
      </c>
      <c r="L8" s="94">
        <v>0.10143240693602221</v>
      </c>
      <c r="M8" s="95">
        <v>258</v>
      </c>
      <c r="N8" s="710">
        <v>4.0533585255390179</v>
      </c>
      <c r="O8" s="94">
        <v>0.1050400828916829</v>
      </c>
      <c r="P8" s="95">
        <v>261</v>
      </c>
      <c r="Q8" s="710">
        <v>3.272783362984053</v>
      </c>
      <c r="R8" s="94">
        <v>0.112173537751142</v>
      </c>
      <c r="S8" s="95">
        <v>262</v>
      </c>
      <c r="T8" s="718">
        <v>3.0904236146446769</v>
      </c>
      <c r="U8" s="94">
        <v>0.1193119910294119</v>
      </c>
      <c r="V8" s="95">
        <v>261</v>
      </c>
      <c r="W8" s="710">
        <v>2.4886902791843122</v>
      </c>
      <c r="X8" s="94">
        <v>9.8123860308559074E-2</v>
      </c>
      <c r="Y8" s="95">
        <v>263</v>
      </c>
      <c r="Z8" s="710">
        <v>3.3374466672760219</v>
      </c>
      <c r="AA8" s="94">
        <v>0.10606513739311089</v>
      </c>
      <c r="AB8" s="95">
        <v>260</v>
      </c>
      <c r="AC8" s="710">
        <v>2.6347284090464571</v>
      </c>
      <c r="AD8" s="94">
        <v>9.7533804532587795E-2</v>
      </c>
      <c r="AE8" s="95">
        <v>262</v>
      </c>
      <c r="AF8" s="710">
        <v>3.354363450746904</v>
      </c>
      <c r="AG8" s="94">
        <v>0.1109020462262425</v>
      </c>
      <c r="AH8" s="95">
        <v>263</v>
      </c>
      <c r="AI8" s="710">
        <v>3.5123002733145912</v>
      </c>
      <c r="AJ8" s="94">
        <v>0.11860865336204759</v>
      </c>
      <c r="AK8" s="95">
        <v>263</v>
      </c>
      <c r="AL8" s="710">
        <v>3.2795408159699502</v>
      </c>
      <c r="AM8" s="94">
        <v>0.1154838665566339</v>
      </c>
      <c r="AN8" s="95">
        <v>261</v>
      </c>
      <c r="AO8" s="710">
        <v>2.2873688451129421</v>
      </c>
      <c r="AP8" s="94">
        <v>0.1207660316376365</v>
      </c>
      <c r="AQ8" s="95">
        <v>261</v>
      </c>
      <c r="AR8" s="718">
        <v>2.6872043571414892</v>
      </c>
      <c r="AS8" s="94">
        <v>0.13628341813082931</v>
      </c>
      <c r="AT8" s="95">
        <v>174</v>
      </c>
      <c r="AU8" s="713">
        <v>3.347672355335046</v>
      </c>
      <c r="AV8" s="94">
        <v>0.1137593168826399</v>
      </c>
      <c r="AW8" s="111">
        <v>259</v>
      </c>
    </row>
    <row r="9" spans="1:49" ht="14.5" customHeight="1">
      <c r="A9" s="189" t="s">
        <v>65</v>
      </c>
      <c r="B9" s="714">
        <v>2.9871864486105499</v>
      </c>
      <c r="C9" s="96">
        <v>9.0976478418704862E-2</v>
      </c>
      <c r="D9" s="97">
        <v>361</v>
      </c>
      <c r="E9" s="714">
        <v>2.805527403839057</v>
      </c>
      <c r="F9" s="96">
        <v>9.9012090374506381E-2</v>
      </c>
      <c r="G9" s="97">
        <v>360</v>
      </c>
      <c r="H9" s="714">
        <v>3.0877531559357778</v>
      </c>
      <c r="I9" s="96">
        <v>8.619760195074859E-2</v>
      </c>
      <c r="J9" s="97">
        <v>361</v>
      </c>
      <c r="K9" s="716">
        <v>2.8077502106227761</v>
      </c>
      <c r="L9" s="96">
        <v>9.3036685996525148E-2</v>
      </c>
      <c r="M9" s="97">
        <v>361</v>
      </c>
      <c r="N9" s="714">
        <v>4.0427657278855049</v>
      </c>
      <c r="O9" s="96">
        <v>0.1002675535725495</v>
      </c>
      <c r="P9" s="97">
        <v>360</v>
      </c>
      <c r="Q9" s="714">
        <v>3.25682088805842</v>
      </c>
      <c r="R9" s="96">
        <v>0.1006428143511186</v>
      </c>
      <c r="S9" s="97">
        <v>361</v>
      </c>
      <c r="T9" s="716">
        <v>3.2255117417718249</v>
      </c>
      <c r="U9" s="96">
        <v>0.10165135271115749</v>
      </c>
      <c r="V9" s="97">
        <v>361</v>
      </c>
      <c r="W9" s="714">
        <v>2.7693722212789251</v>
      </c>
      <c r="X9" s="96">
        <v>0.100548971344359</v>
      </c>
      <c r="Y9" s="97">
        <v>360</v>
      </c>
      <c r="Z9" s="714">
        <v>3.3147662557969308</v>
      </c>
      <c r="AA9" s="96">
        <v>9.4685767116647487E-2</v>
      </c>
      <c r="AB9" s="97">
        <v>359</v>
      </c>
      <c r="AC9" s="716">
        <v>2.5568617065595798</v>
      </c>
      <c r="AD9" s="96">
        <v>8.3227218828326108E-2</v>
      </c>
      <c r="AE9" s="97">
        <v>361</v>
      </c>
      <c r="AF9" s="714">
        <v>3.3348367811859458</v>
      </c>
      <c r="AG9" s="96">
        <v>0.12130427279789011</v>
      </c>
      <c r="AH9" s="97">
        <v>360</v>
      </c>
      <c r="AI9" s="716">
        <v>3.3045609401025851</v>
      </c>
      <c r="AJ9" s="96">
        <v>0.1046230991767761</v>
      </c>
      <c r="AK9" s="97">
        <v>362</v>
      </c>
      <c r="AL9" s="714">
        <v>3.3378544145398039</v>
      </c>
      <c r="AM9" s="96">
        <v>0.1124733774968155</v>
      </c>
      <c r="AN9" s="97">
        <v>362</v>
      </c>
      <c r="AO9" s="717">
        <v>2.2612835475041382</v>
      </c>
      <c r="AP9" s="96">
        <v>0.1102803213034447</v>
      </c>
      <c r="AQ9" s="97">
        <v>360</v>
      </c>
      <c r="AR9" s="714">
        <v>2.1777252052434131</v>
      </c>
      <c r="AS9" s="96">
        <v>0.1282930187599389</v>
      </c>
      <c r="AT9" s="97">
        <v>238</v>
      </c>
      <c r="AU9" s="715">
        <v>3.2045465631909509</v>
      </c>
      <c r="AV9" s="96">
        <v>9.8086819356373242E-2</v>
      </c>
      <c r="AW9" s="112">
        <v>361</v>
      </c>
    </row>
    <row r="10" spans="1:49" ht="14.5" customHeight="1">
      <c r="A10" s="184" t="s">
        <v>66</v>
      </c>
      <c r="B10" s="710">
        <v>2.8733852618831222</v>
      </c>
      <c r="C10" s="94">
        <v>0.1246695955832733</v>
      </c>
      <c r="D10" s="95">
        <v>235</v>
      </c>
      <c r="E10" s="710">
        <v>3.0785078493234779</v>
      </c>
      <c r="F10" s="94">
        <v>0.111913421741721</v>
      </c>
      <c r="G10" s="95">
        <v>233</v>
      </c>
      <c r="H10" s="710">
        <v>3.3547120697714661</v>
      </c>
      <c r="I10" s="94">
        <v>0.12951864048728759</v>
      </c>
      <c r="J10" s="95">
        <v>236</v>
      </c>
      <c r="K10" s="710">
        <v>2.9763035100464079</v>
      </c>
      <c r="L10" s="94">
        <v>0.1272212109483285</v>
      </c>
      <c r="M10" s="95">
        <v>231</v>
      </c>
      <c r="N10" s="710">
        <v>4.1357416769605209</v>
      </c>
      <c r="O10" s="94">
        <v>0.11516673553307109</v>
      </c>
      <c r="P10" s="95">
        <v>234</v>
      </c>
      <c r="Q10" s="710">
        <v>3.4054934846600422</v>
      </c>
      <c r="R10" s="94">
        <v>0.127327954093023</v>
      </c>
      <c r="S10" s="95">
        <v>232</v>
      </c>
      <c r="T10" s="710">
        <v>3.2886492888197552</v>
      </c>
      <c r="U10" s="94">
        <v>0.13112153780309541</v>
      </c>
      <c r="V10" s="95">
        <v>233</v>
      </c>
      <c r="W10" s="718">
        <v>2.2271035438917859</v>
      </c>
      <c r="X10" s="94">
        <v>0.1073362113942692</v>
      </c>
      <c r="Y10" s="95">
        <v>234</v>
      </c>
      <c r="Z10" s="710">
        <v>3.1631037792785901</v>
      </c>
      <c r="AA10" s="94">
        <v>0.13043672993110239</v>
      </c>
      <c r="AB10" s="95">
        <v>236</v>
      </c>
      <c r="AC10" s="710">
        <v>2.7771461273442011</v>
      </c>
      <c r="AD10" s="94">
        <v>0.1201145880021099</v>
      </c>
      <c r="AE10" s="95">
        <v>236</v>
      </c>
      <c r="AF10" s="710">
        <v>3.352163862104538</v>
      </c>
      <c r="AG10" s="94">
        <v>0.1409681811721441</v>
      </c>
      <c r="AH10" s="95">
        <v>233</v>
      </c>
      <c r="AI10" s="710">
        <v>3.5580845786840212</v>
      </c>
      <c r="AJ10" s="94">
        <v>0.1368217997384065</v>
      </c>
      <c r="AK10" s="95">
        <v>236</v>
      </c>
      <c r="AL10" s="710">
        <v>3.06254713309698</v>
      </c>
      <c r="AM10" s="94">
        <v>0.1377049915376149</v>
      </c>
      <c r="AN10" s="95">
        <v>236</v>
      </c>
      <c r="AO10" s="710">
        <v>2.559438775705968</v>
      </c>
      <c r="AP10" s="94">
        <v>0.15827077732944511</v>
      </c>
      <c r="AQ10" s="95">
        <v>233</v>
      </c>
      <c r="AR10" s="710">
        <v>2.07241823856647</v>
      </c>
      <c r="AS10" s="94">
        <v>0.14884325417532929</v>
      </c>
      <c r="AT10" s="95">
        <v>163</v>
      </c>
      <c r="AU10" s="713">
        <v>3.3563522507668022</v>
      </c>
      <c r="AV10" s="94">
        <v>0.13450565824529681</v>
      </c>
      <c r="AW10" s="111">
        <v>236</v>
      </c>
    </row>
    <row r="11" spans="1:49" ht="14.5" customHeight="1">
      <c r="A11" s="189" t="s">
        <v>67</v>
      </c>
      <c r="B11" s="714">
        <v>3.2034562753952498</v>
      </c>
      <c r="C11" s="96">
        <v>9.4918661651152078E-2</v>
      </c>
      <c r="D11" s="97">
        <v>349</v>
      </c>
      <c r="E11" s="714">
        <v>3.0120128512428912</v>
      </c>
      <c r="F11" s="96">
        <v>0.1020900669649101</v>
      </c>
      <c r="G11" s="97">
        <v>344</v>
      </c>
      <c r="H11" s="714">
        <v>3.2683411552481818</v>
      </c>
      <c r="I11" s="96">
        <v>0.1063457006070941</v>
      </c>
      <c r="J11" s="97">
        <v>347</v>
      </c>
      <c r="K11" s="719">
        <v>3.1194483532020731</v>
      </c>
      <c r="L11" s="96">
        <v>0.10242830946255679</v>
      </c>
      <c r="M11" s="97">
        <v>345</v>
      </c>
      <c r="N11" s="714">
        <v>4.1433639053084184</v>
      </c>
      <c r="O11" s="96">
        <v>0.10209642376493371</v>
      </c>
      <c r="P11" s="97">
        <v>345</v>
      </c>
      <c r="Q11" s="714">
        <v>3.5104383949055369</v>
      </c>
      <c r="R11" s="96">
        <v>9.8689386708777832E-2</v>
      </c>
      <c r="S11" s="97">
        <v>347</v>
      </c>
      <c r="T11" s="716">
        <v>3.274206862504506</v>
      </c>
      <c r="U11" s="96">
        <v>0.112585132894554</v>
      </c>
      <c r="V11" s="97">
        <v>346</v>
      </c>
      <c r="W11" s="714">
        <v>2.5772850037671629</v>
      </c>
      <c r="X11" s="96">
        <v>9.2596178950567792E-2</v>
      </c>
      <c r="Y11" s="97">
        <v>347</v>
      </c>
      <c r="Z11" s="714">
        <v>3.401824092249512</v>
      </c>
      <c r="AA11" s="96">
        <v>0.1131574367590797</v>
      </c>
      <c r="AB11" s="97">
        <v>345</v>
      </c>
      <c r="AC11" s="716">
        <v>2.7361787972893952</v>
      </c>
      <c r="AD11" s="96">
        <v>0.1176950182763046</v>
      </c>
      <c r="AE11" s="97">
        <v>348</v>
      </c>
      <c r="AF11" s="714">
        <v>3.3183239063882959</v>
      </c>
      <c r="AG11" s="96">
        <v>0.1213277827657326</v>
      </c>
      <c r="AH11" s="97">
        <v>346</v>
      </c>
      <c r="AI11" s="714">
        <v>3.8846513288926068</v>
      </c>
      <c r="AJ11" s="96">
        <v>0.1151489297079628</v>
      </c>
      <c r="AK11" s="97">
        <v>348</v>
      </c>
      <c r="AL11" s="714">
        <v>3.170163918093126</v>
      </c>
      <c r="AM11" s="96">
        <v>0.1107037707629082</v>
      </c>
      <c r="AN11" s="97">
        <v>349</v>
      </c>
      <c r="AO11" s="714">
        <v>2.096870788350651</v>
      </c>
      <c r="AP11" s="96">
        <v>0.12021678470268581</v>
      </c>
      <c r="AQ11" s="97">
        <v>345</v>
      </c>
      <c r="AR11" s="717">
        <v>2.19010905075704</v>
      </c>
      <c r="AS11" s="96">
        <v>0.1157208552866457</v>
      </c>
      <c r="AT11" s="97">
        <v>243</v>
      </c>
      <c r="AU11" s="715">
        <v>3.7048534857796609</v>
      </c>
      <c r="AV11" s="96">
        <v>0.11811590963659541</v>
      </c>
      <c r="AW11" s="112">
        <v>348</v>
      </c>
    </row>
    <row r="12" spans="1:49" ht="14.5" customHeight="1">
      <c r="A12" s="184" t="s">
        <v>68</v>
      </c>
      <c r="B12" s="710">
        <v>3.2059042145802179</v>
      </c>
      <c r="C12" s="94">
        <v>0.13870640550631139</v>
      </c>
      <c r="D12" s="95">
        <v>200</v>
      </c>
      <c r="E12" s="710">
        <v>3.0162638004853801</v>
      </c>
      <c r="F12" s="94">
        <v>0.15696763080257289</v>
      </c>
      <c r="G12" s="95">
        <v>199</v>
      </c>
      <c r="H12" s="710">
        <v>3.5084505444130611</v>
      </c>
      <c r="I12" s="94">
        <v>0.1203516517042473</v>
      </c>
      <c r="J12" s="95">
        <v>202</v>
      </c>
      <c r="K12" s="710">
        <v>3.291762792830923</v>
      </c>
      <c r="L12" s="94">
        <v>0.1267363017194795</v>
      </c>
      <c r="M12" s="95">
        <v>202</v>
      </c>
      <c r="N12" s="710">
        <v>4.3399381105291983</v>
      </c>
      <c r="O12" s="94">
        <v>0.15241528148138081</v>
      </c>
      <c r="P12" s="95">
        <v>203</v>
      </c>
      <c r="Q12" s="710">
        <v>3.8035412330532479</v>
      </c>
      <c r="R12" s="94">
        <v>0.14912608205244979</v>
      </c>
      <c r="S12" s="95">
        <v>201</v>
      </c>
      <c r="T12" s="710">
        <v>3.181093858422297</v>
      </c>
      <c r="U12" s="94">
        <v>0.13034305048829911</v>
      </c>
      <c r="V12" s="95">
        <v>202</v>
      </c>
      <c r="W12" s="710">
        <v>2.5281782251105378</v>
      </c>
      <c r="X12" s="94">
        <v>0.1180885897976497</v>
      </c>
      <c r="Y12" s="95">
        <v>201</v>
      </c>
      <c r="Z12" s="710">
        <v>3.5521861316638841</v>
      </c>
      <c r="AA12" s="94">
        <v>0.1497590631624611</v>
      </c>
      <c r="AB12" s="95">
        <v>202</v>
      </c>
      <c r="AC12" s="710">
        <v>2.8938005204919639</v>
      </c>
      <c r="AD12" s="94">
        <v>0.12736557533403409</v>
      </c>
      <c r="AE12" s="95">
        <v>201</v>
      </c>
      <c r="AF12" s="710">
        <v>3.552198672145948</v>
      </c>
      <c r="AG12" s="94">
        <v>0.1339022323721665</v>
      </c>
      <c r="AH12" s="95">
        <v>202</v>
      </c>
      <c r="AI12" s="710">
        <v>3.6857141666491171</v>
      </c>
      <c r="AJ12" s="94">
        <v>0.15124339334047279</v>
      </c>
      <c r="AK12" s="95">
        <v>203</v>
      </c>
      <c r="AL12" s="710">
        <v>3.1548299140052909</v>
      </c>
      <c r="AM12" s="94">
        <v>0.14284016646383529</v>
      </c>
      <c r="AN12" s="95">
        <v>203</v>
      </c>
      <c r="AO12" s="710">
        <v>2.1706991436796241</v>
      </c>
      <c r="AP12" s="94">
        <v>0.1341062920793471</v>
      </c>
      <c r="AQ12" s="95">
        <v>201</v>
      </c>
      <c r="AR12" s="710">
        <v>2.2757804452771322</v>
      </c>
      <c r="AS12" s="94">
        <v>0.15838995261340441</v>
      </c>
      <c r="AT12" s="95">
        <v>140</v>
      </c>
      <c r="AU12" s="713">
        <v>3.5789068794114849</v>
      </c>
      <c r="AV12" s="94">
        <v>0.1463313006727755</v>
      </c>
      <c r="AW12" s="111">
        <v>201</v>
      </c>
    </row>
    <row r="13" spans="1:49" ht="14.5" customHeight="1">
      <c r="A13" s="189" t="s">
        <v>69</v>
      </c>
      <c r="B13" s="717">
        <v>2.8817482439048119</v>
      </c>
      <c r="C13" s="96">
        <v>8.4577936558046476E-2</v>
      </c>
      <c r="D13" s="97">
        <v>333</v>
      </c>
      <c r="E13" s="714">
        <v>2.7504724300710008</v>
      </c>
      <c r="F13" s="96">
        <v>0.10837131744530749</v>
      </c>
      <c r="G13" s="97">
        <v>334</v>
      </c>
      <c r="H13" s="714">
        <v>3.3333955667139992</v>
      </c>
      <c r="I13" s="96">
        <v>8.8494135775277163E-2</v>
      </c>
      <c r="J13" s="97">
        <v>333</v>
      </c>
      <c r="K13" s="717">
        <v>2.9956294090955629</v>
      </c>
      <c r="L13" s="96">
        <v>8.0889304868259113E-2</v>
      </c>
      <c r="M13" s="97">
        <v>331</v>
      </c>
      <c r="N13" s="714">
        <v>3.8847425152621149</v>
      </c>
      <c r="O13" s="96">
        <v>9.3806567379550371E-2</v>
      </c>
      <c r="P13" s="97">
        <v>336</v>
      </c>
      <c r="Q13" s="714">
        <v>3.308132211089855</v>
      </c>
      <c r="R13" s="96">
        <v>9.5430653499896503E-2</v>
      </c>
      <c r="S13" s="97">
        <v>334</v>
      </c>
      <c r="T13" s="717">
        <v>2.8277418352864458</v>
      </c>
      <c r="U13" s="96">
        <v>0.1050739158649404</v>
      </c>
      <c r="V13" s="97">
        <v>332</v>
      </c>
      <c r="W13" s="714">
        <v>2.3981379701282939</v>
      </c>
      <c r="X13" s="96">
        <v>8.4624514871225159E-2</v>
      </c>
      <c r="Y13" s="97">
        <v>335</v>
      </c>
      <c r="Z13" s="714">
        <v>3.1108734907090549</v>
      </c>
      <c r="AA13" s="96">
        <v>8.6724203796166174E-2</v>
      </c>
      <c r="AB13" s="97">
        <v>334</v>
      </c>
      <c r="AC13" s="714">
        <v>2.5811063453024148</v>
      </c>
      <c r="AD13" s="96">
        <v>7.8883887773478656E-2</v>
      </c>
      <c r="AE13" s="97">
        <v>333</v>
      </c>
      <c r="AF13" s="714">
        <v>3.22997441802125</v>
      </c>
      <c r="AG13" s="96">
        <v>9.1883418860625982E-2</v>
      </c>
      <c r="AH13" s="97">
        <v>329</v>
      </c>
      <c r="AI13" s="717">
        <v>3.3661925536277808</v>
      </c>
      <c r="AJ13" s="96">
        <v>9.3040357129450899E-2</v>
      </c>
      <c r="AK13" s="97">
        <v>334</v>
      </c>
      <c r="AL13" s="714">
        <v>3.2250603632368859</v>
      </c>
      <c r="AM13" s="96">
        <v>0.13256645785990451</v>
      </c>
      <c r="AN13" s="97">
        <v>335</v>
      </c>
      <c r="AO13" s="714">
        <v>2.2709122493342551</v>
      </c>
      <c r="AP13" s="96">
        <v>9.8522085338383011E-2</v>
      </c>
      <c r="AQ13" s="97">
        <v>327</v>
      </c>
      <c r="AR13" s="714">
        <v>2.2431785317021111</v>
      </c>
      <c r="AS13" s="96">
        <v>0.12991460408791469</v>
      </c>
      <c r="AT13" s="97">
        <v>236</v>
      </c>
      <c r="AU13" s="715">
        <v>3.2533305284120591</v>
      </c>
      <c r="AV13" s="96">
        <v>0.1115602017071262</v>
      </c>
      <c r="AW13" s="112">
        <v>335</v>
      </c>
    </row>
    <row r="14" spans="1:49" ht="14.5" customHeight="1">
      <c r="A14" s="184" t="s">
        <v>70</v>
      </c>
      <c r="B14" s="710">
        <v>3.16092375009673</v>
      </c>
      <c r="C14" s="94">
        <v>9.6182588881829637E-2</v>
      </c>
      <c r="D14" s="95">
        <v>348</v>
      </c>
      <c r="E14" s="710">
        <v>2.7966858342328589</v>
      </c>
      <c r="F14" s="94">
        <v>9.407973542940537E-2</v>
      </c>
      <c r="G14" s="95">
        <v>350</v>
      </c>
      <c r="H14" s="710">
        <v>3.586968001926659</v>
      </c>
      <c r="I14" s="94">
        <v>9.1567248882460137E-2</v>
      </c>
      <c r="J14" s="95">
        <v>352</v>
      </c>
      <c r="K14" s="718">
        <v>3.168716881184213</v>
      </c>
      <c r="L14" s="94">
        <v>9.2850668012862805E-2</v>
      </c>
      <c r="M14" s="95">
        <v>349</v>
      </c>
      <c r="N14" s="710">
        <v>4.3624567343630041</v>
      </c>
      <c r="O14" s="94">
        <v>8.3159230073384299E-2</v>
      </c>
      <c r="P14" s="95">
        <v>354</v>
      </c>
      <c r="Q14" s="710">
        <v>3.4405061280122422</v>
      </c>
      <c r="R14" s="94">
        <v>9.3347722494290228E-2</v>
      </c>
      <c r="S14" s="95">
        <v>353</v>
      </c>
      <c r="T14" s="718">
        <v>3.3297587871520169</v>
      </c>
      <c r="U14" s="94">
        <v>9.7868586368473579E-2</v>
      </c>
      <c r="V14" s="95">
        <v>353</v>
      </c>
      <c r="W14" s="718">
        <v>2.3877874905522471</v>
      </c>
      <c r="X14" s="94">
        <v>7.6487423513029867E-2</v>
      </c>
      <c r="Y14" s="95">
        <v>354</v>
      </c>
      <c r="Z14" s="710">
        <v>3.5622457801291052</v>
      </c>
      <c r="AA14" s="94">
        <v>8.9854425173421654E-2</v>
      </c>
      <c r="AB14" s="95">
        <v>353</v>
      </c>
      <c r="AC14" s="718">
        <v>2.849222589467173</v>
      </c>
      <c r="AD14" s="94">
        <v>9.7823907824945475E-2</v>
      </c>
      <c r="AE14" s="95">
        <v>354</v>
      </c>
      <c r="AF14" s="710">
        <v>3.58166479771053</v>
      </c>
      <c r="AG14" s="94">
        <v>9.8980550727728323E-2</v>
      </c>
      <c r="AH14" s="95">
        <v>354</v>
      </c>
      <c r="AI14" s="711">
        <v>3.8416153516634441</v>
      </c>
      <c r="AJ14" s="94">
        <v>9.8394557456920606E-2</v>
      </c>
      <c r="AK14" s="95">
        <v>352</v>
      </c>
      <c r="AL14" s="710">
        <v>3.370385355858164</v>
      </c>
      <c r="AM14" s="94">
        <v>0.1127040079086529</v>
      </c>
      <c r="AN14" s="95">
        <v>352</v>
      </c>
      <c r="AO14" s="711">
        <v>2.306144518245226</v>
      </c>
      <c r="AP14" s="94">
        <v>0.1106642892829048</v>
      </c>
      <c r="AQ14" s="95">
        <v>351</v>
      </c>
      <c r="AR14" s="710">
        <v>2.489844766688472</v>
      </c>
      <c r="AS14" s="94">
        <v>0.12576015291986181</v>
      </c>
      <c r="AT14" s="95">
        <v>245</v>
      </c>
      <c r="AU14" s="713">
        <v>3.669125870687985</v>
      </c>
      <c r="AV14" s="94">
        <v>0.1000574767296781</v>
      </c>
      <c r="AW14" s="111">
        <v>353</v>
      </c>
    </row>
    <row r="15" spans="1:49" ht="14.5" customHeight="1">
      <c r="A15" s="189" t="s">
        <v>71</v>
      </c>
      <c r="B15" s="714">
        <v>3.1688928792783679</v>
      </c>
      <c r="C15" s="96">
        <v>0.10089356046635591</v>
      </c>
      <c r="D15" s="97">
        <v>280</v>
      </c>
      <c r="E15" s="714">
        <v>2.9810170606765132</v>
      </c>
      <c r="F15" s="96">
        <v>9.9613264262797083E-2</v>
      </c>
      <c r="G15" s="97">
        <v>278</v>
      </c>
      <c r="H15" s="714">
        <v>3.4655633516967841</v>
      </c>
      <c r="I15" s="96">
        <v>0.1090315814552085</v>
      </c>
      <c r="J15" s="97">
        <v>281</v>
      </c>
      <c r="K15" s="714">
        <v>3.3026391094024161</v>
      </c>
      <c r="L15" s="96">
        <v>0.1172172171019366</v>
      </c>
      <c r="M15" s="97">
        <v>282</v>
      </c>
      <c r="N15" s="714">
        <v>4.3296496835928711</v>
      </c>
      <c r="O15" s="96">
        <v>0.1000934139457243</v>
      </c>
      <c r="P15" s="97">
        <v>281</v>
      </c>
      <c r="Q15" s="714">
        <v>3.5427736083525709</v>
      </c>
      <c r="R15" s="96">
        <v>0.1061978559687112</v>
      </c>
      <c r="S15" s="97">
        <v>283</v>
      </c>
      <c r="T15" s="716">
        <v>3.3126625041333591</v>
      </c>
      <c r="U15" s="96">
        <v>0.12805726004595211</v>
      </c>
      <c r="V15" s="97">
        <v>281</v>
      </c>
      <c r="W15" s="714">
        <v>2.6975592738633059</v>
      </c>
      <c r="X15" s="96">
        <v>0.11588491061712131</v>
      </c>
      <c r="Y15" s="97">
        <v>277</v>
      </c>
      <c r="Z15" s="714">
        <v>3.426927655861657</v>
      </c>
      <c r="AA15" s="96">
        <v>0.1062121662835364</v>
      </c>
      <c r="AB15" s="97">
        <v>283</v>
      </c>
      <c r="AC15" s="714">
        <v>2.9247967509134609</v>
      </c>
      <c r="AD15" s="96">
        <v>0.11703973270775191</v>
      </c>
      <c r="AE15" s="97">
        <v>282</v>
      </c>
      <c r="AF15" s="714">
        <v>3.2912256261256791</v>
      </c>
      <c r="AG15" s="96">
        <v>0.12409979988588581</v>
      </c>
      <c r="AH15" s="97">
        <v>281</v>
      </c>
      <c r="AI15" s="714">
        <v>3.6697570557387111</v>
      </c>
      <c r="AJ15" s="96">
        <v>0.13081703633129399</v>
      </c>
      <c r="AK15" s="97">
        <v>284</v>
      </c>
      <c r="AL15" s="714">
        <v>3.204081642363529</v>
      </c>
      <c r="AM15" s="96">
        <v>0.1140386733293695</v>
      </c>
      <c r="AN15" s="97">
        <v>281</v>
      </c>
      <c r="AO15" s="714">
        <v>2.0491164125727099</v>
      </c>
      <c r="AP15" s="96">
        <v>0.12060950517319489</v>
      </c>
      <c r="AQ15" s="97">
        <v>279</v>
      </c>
      <c r="AR15" s="716">
        <v>2.4391882131673701</v>
      </c>
      <c r="AS15" s="96">
        <v>0.14401085912435499</v>
      </c>
      <c r="AT15" s="97">
        <v>193</v>
      </c>
      <c r="AU15" s="715">
        <v>3.5311985882515149</v>
      </c>
      <c r="AV15" s="96">
        <v>0.1145632799894455</v>
      </c>
      <c r="AW15" s="112">
        <v>284</v>
      </c>
    </row>
    <row r="16" spans="1:49" ht="14.5" customHeight="1">
      <c r="A16" s="184" t="s">
        <v>72</v>
      </c>
      <c r="B16" s="710">
        <v>3.2174933278453688</v>
      </c>
      <c r="C16" s="94">
        <v>8.6546321831627401E-2</v>
      </c>
      <c r="D16" s="95">
        <v>372</v>
      </c>
      <c r="E16" s="710">
        <v>2.6664058039647789</v>
      </c>
      <c r="F16" s="94">
        <v>9.5907687918605586E-2</v>
      </c>
      <c r="G16" s="95">
        <v>364</v>
      </c>
      <c r="H16" s="710">
        <v>3.6127746100169369</v>
      </c>
      <c r="I16" s="94">
        <v>9.0668872922940597E-2</v>
      </c>
      <c r="J16" s="95">
        <v>370</v>
      </c>
      <c r="K16" s="710">
        <v>3.203380713651629</v>
      </c>
      <c r="L16" s="94">
        <v>8.9554274239484699E-2</v>
      </c>
      <c r="M16" s="95">
        <v>370</v>
      </c>
      <c r="N16" s="710">
        <v>4.4060045527856886</v>
      </c>
      <c r="O16" s="94">
        <v>8.0652424112474017E-2</v>
      </c>
      <c r="P16" s="95">
        <v>372</v>
      </c>
      <c r="Q16" s="710">
        <v>3.4972988893891599</v>
      </c>
      <c r="R16" s="94">
        <v>8.6764675779311906E-2</v>
      </c>
      <c r="S16" s="95">
        <v>371</v>
      </c>
      <c r="T16" s="718">
        <v>3.3439338736635671</v>
      </c>
      <c r="U16" s="94">
        <v>9.4362335898154501E-2</v>
      </c>
      <c r="V16" s="95">
        <v>371</v>
      </c>
      <c r="W16" s="710">
        <v>2.4203886862685642</v>
      </c>
      <c r="X16" s="94">
        <v>8.5691627892529654E-2</v>
      </c>
      <c r="Y16" s="95">
        <v>370</v>
      </c>
      <c r="Z16" s="718">
        <v>3.405012960872599</v>
      </c>
      <c r="AA16" s="94">
        <v>8.9509204087141275E-2</v>
      </c>
      <c r="AB16" s="95">
        <v>371</v>
      </c>
      <c r="AC16" s="712">
        <v>2.696786035018846</v>
      </c>
      <c r="AD16" s="94">
        <v>9.0865798652321902E-2</v>
      </c>
      <c r="AE16" s="95">
        <v>373</v>
      </c>
      <c r="AF16" s="710">
        <v>3.457244222922752</v>
      </c>
      <c r="AG16" s="94">
        <v>9.7201386631375092E-2</v>
      </c>
      <c r="AH16" s="95">
        <v>373</v>
      </c>
      <c r="AI16" s="710">
        <v>3.8216899261492521</v>
      </c>
      <c r="AJ16" s="94">
        <v>9.3026065439944419E-2</v>
      </c>
      <c r="AK16" s="95">
        <v>374</v>
      </c>
      <c r="AL16" s="710">
        <v>3.2461587168006458</v>
      </c>
      <c r="AM16" s="94">
        <v>9.4327605405943399E-2</v>
      </c>
      <c r="AN16" s="95">
        <v>370</v>
      </c>
      <c r="AO16" s="711">
        <v>2.11846200115767</v>
      </c>
      <c r="AP16" s="94">
        <v>9.2759577995473783E-2</v>
      </c>
      <c r="AQ16" s="95">
        <v>368</v>
      </c>
      <c r="AR16" s="718">
        <v>2.5442327374744571</v>
      </c>
      <c r="AS16" s="94">
        <v>0.125249380643153</v>
      </c>
      <c r="AT16" s="95">
        <v>275</v>
      </c>
      <c r="AU16" s="713">
        <v>3.5876557011317201</v>
      </c>
      <c r="AV16" s="94">
        <v>9.0551024094454535E-2</v>
      </c>
      <c r="AW16" s="111">
        <v>373</v>
      </c>
    </row>
    <row r="17" spans="1:49" ht="14.5" customHeight="1">
      <c r="A17" s="189" t="s">
        <v>73</v>
      </c>
      <c r="B17" s="714">
        <v>3.0218094655813639</v>
      </c>
      <c r="C17" s="96">
        <v>0.106446913220652</v>
      </c>
      <c r="D17" s="97">
        <v>268</v>
      </c>
      <c r="E17" s="714">
        <v>3.0387806407310629</v>
      </c>
      <c r="F17" s="96">
        <v>0.1111329988722609</v>
      </c>
      <c r="G17" s="97">
        <v>265</v>
      </c>
      <c r="H17" s="714">
        <v>3.5477829608975369</v>
      </c>
      <c r="I17" s="96">
        <v>0.10414555691321729</v>
      </c>
      <c r="J17" s="97">
        <v>268</v>
      </c>
      <c r="K17" s="717">
        <v>3.1378276256183919</v>
      </c>
      <c r="L17" s="96">
        <v>0.1074543485903533</v>
      </c>
      <c r="M17" s="97">
        <v>268</v>
      </c>
      <c r="N17" s="717">
        <v>4.185338224789894</v>
      </c>
      <c r="O17" s="96">
        <v>0.1002288960826823</v>
      </c>
      <c r="P17" s="97">
        <v>267</v>
      </c>
      <c r="Q17" s="719">
        <v>3.2586350390406942</v>
      </c>
      <c r="R17" s="96">
        <v>0.1128894579394478</v>
      </c>
      <c r="S17" s="97">
        <v>266</v>
      </c>
      <c r="T17" s="719">
        <v>2.9871421764141068</v>
      </c>
      <c r="U17" s="96">
        <v>0.1049450572854075</v>
      </c>
      <c r="V17" s="97">
        <v>266</v>
      </c>
      <c r="W17" s="714">
        <v>2.5488404036190282</v>
      </c>
      <c r="X17" s="96">
        <v>0.1081446104813482</v>
      </c>
      <c r="Y17" s="97">
        <v>267</v>
      </c>
      <c r="Z17" s="714">
        <v>3.340993541174361</v>
      </c>
      <c r="AA17" s="96">
        <v>0.1093111505451522</v>
      </c>
      <c r="AB17" s="97">
        <v>265</v>
      </c>
      <c r="AC17" s="719">
        <v>2.666423673534148</v>
      </c>
      <c r="AD17" s="96">
        <v>0.1041385935529322</v>
      </c>
      <c r="AE17" s="97">
        <v>267</v>
      </c>
      <c r="AF17" s="714">
        <v>3.672542093492881</v>
      </c>
      <c r="AG17" s="96">
        <v>0.11705490653113861</v>
      </c>
      <c r="AH17" s="97">
        <v>266</v>
      </c>
      <c r="AI17" s="717">
        <v>3.752822828480765</v>
      </c>
      <c r="AJ17" s="96">
        <v>0.1078058780012674</v>
      </c>
      <c r="AK17" s="97">
        <v>269</v>
      </c>
      <c r="AL17" s="714">
        <v>3.039561382001311</v>
      </c>
      <c r="AM17" s="96">
        <v>0.1190366621131617</v>
      </c>
      <c r="AN17" s="97">
        <v>263</v>
      </c>
      <c r="AO17" s="714">
        <v>2.388735243523973</v>
      </c>
      <c r="AP17" s="96">
        <v>0.11136950960426641</v>
      </c>
      <c r="AQ17" s="97">
        <v>268</v>
      </c>
      <c r="AR17" s="714">
        <v>2.421977077161019</v>
      </c>
      <c r="AS17" s="96">
        <v>0.13863338347795309</v>
      </c>
      <c r="AT17" s="97">
        <v>190</v>
      </c>
      <c r="AU17" s="715">
        <v>3.5953182905583829</v>
      </c>
      <c r="AV17" s="96">
        <v>0.1092422964876863</v>
      </c>
      <c r="AW17" s="112">
        <v>268</v>
      </c>
    </row>
    <row r="18" spans="1:49" ht="14.5" customHeight="1">
      <c r="A18" s="184" t="s">
        <v>74</v>
      </c>
      <c r="B18" s="710">
        <v>2.8742580121628492</v>
      </c>
      <c r="C18" s="94">
        <v>0.10140036991855821</v>
      </c>
      <c r="D18" s="95">
        <v>268</v>
      </c>
      <c r="E18" s="710">
        <v>2.9411581808349392</v>
      </c>
      <c r="F18" s="94">
        <v>0.1132804633060893</v>
      </c>
      <c r="G18" s="95">
        <v>269</v>
      </c>
      <c r="H18" s="710">
        <v>3.3871557421690688</v>
      </c>
      <c r="I18" s="94">
        <v>0.1041539201024701</v>
      </c>
      <c r="J18" s="95">
        <v>274</v>
      </c>
      <c r="K18" s="718">
        <v>3.1150560277155259</v>
      </c>
      <c r="L18" s="94">
        <v>0.102161425618222</v>
      </c>
      <c r="M18" s="95">
        <v>270</v>
      </c>
      <c r="N18" s="711">
        <v>4.0983113555280104</v>
      </c>
      <c r="O18" s="94">
        <v>0.1080027143588992</v>
      </c>
      <c r="P18" s="95">
        <v>273</v>
      </c>
      <c r="Q18" s="710">
        <v>3.243215892213033</v>
      </c>
      <c r="R18" s="94">
        <v>9.9201652167029059E-2</v>
      </c>
      <c r="S18" s="95">
        <v>270</v>
      </c>
      <c r="T18" s="712">
        <v>2.8954759900742379</v>
      </c>
      <c r="U18" s="94">
        <v>0.11977435292875691</v>
      </c>
      <c r="V18" s="95">
        <v>273</v>
      </c>
      <c r="W18" s="718">
        <v>2.4009898176981199</v>
      </c>
      <c r="X18" s="94">
        <v>0.10485042223989061</v>
      </c>
      <c r="Y18" s="95">
        <v>273</v>
      </c>
      <c r="Z18" s="710">
        <v>3.2021299584572911</v>
      </c>
      <c r="AA18" s="94">
        <v>0.1177873837597412</v>
      </c>
      <c r="AB18" s="95">
        <v>272</v>
      </c>
      <c r="AC18" s="711">
        <v>2.6574614196656121</v>
      </c>
      <c r="AD18" s="94">
        <v>9.4849016044182638E-2</v>
      </c>
      <c r="AE18" s="95">
        <v>272</v>
      </c>
      <c r="AF18" s="710">
        <v>3.404938471405631</v>
      </c>
      <c r="AG18" s="94">
        <v>0.11961568883038801</v>
      </c>
      <c r="AH18" s="95">
        <v>269</v>
      </c>
      <c r="AI18" s="710">
        <v>3.5456423143536582</v>
      </c>
      <c r="AJ18" s="94">
        <v>0.12569208133975451</v>
      </c>
      <c r="AK18" s="95">
        <v>269</v>
      </c>
      <c r="AL18" s="710">
        <v>3.182362953270637</v>
      </c>
      <c r="AM18" s="94">
        <v>0.12239002837639371</v>
      </c>
      <c r="AN18" s="95">
        <v>269</v>
      </c>
      <c r="AO18" s="710">
        <v>2.1806431839125748</v>
      </c>
      <c r="AP18" s="94">
        <v>0.1242878633474173</v>
      </c>
      <c r="AQ18" s="95">
        <v>272</v>
      </c>
      <c r="AR18" s="710">
        <v>2.5835067525411248</v>
      </c>
      <c r="AS18" s="94">
        <v>0.13830315599515719</v>
      </c>
      <c r="AT18" s="95">
        <v>201</v>
      </c>
      <c r="AU18" s="713">
        <v>3.3252614312623079</v>
      </c>
      <c r="AV18" s="94">
        <v>0.11996938624593</v>
      </c>
      <c r="AW18" s="111">
        <v>271</v>
      </c>
    </row>
    <row r="19" spans="1:49" ht="14.5" customHeight="1">
      <c r="A19" s="189" t="s">
        <v>75</v>
      </c>
      <c r="B19" s="714">
        <v>3.1047529559853868</v>
      </c>
      <c r="C19" s="96">
        <v>8.4770480255835792E-2</v>
      </c>
      <c r="D19" s="97">
        <v>275</v>
      </c>
      <c r="E19" s="714">
        <v>3.0219439219948279</v>
      </c>
      <c r="F19" s="96">
        <v>0.1029131563117031</v>
      </c>
      <c r="G19" s="97">
        <v>275</v>
      </c>
      <c r="H19" s="714">
        <v>3.4647053095420022</v>
      </c>
      <c r="I19" s="96">
        <v>9.1099388740361845E-2</v>
      </c>
      <c r="J19" s="97">
        <v>274</v>
      </c>
      <c r="K19" s="714">
        <v>3.1158904920903261</v>
      </c>
      <c r="L19" s="96">
        <v>9.6487169157815841E-2</v>
      </c>
      <c r="M19" s="97">
        <v>271</v>
      </c>
      <c r="N19" s="714">
        <v>4.2676281329697243</v>
      </c>
      <c r="O19" s="96">
        <v>9.2502294871317239E-2</v>
      </c>
      <c r="P19" s="97">
        <v>276</v>
      </c>
      <c r="Q19" s="714">
        <v>3.5841906788444322</v>
      </c>
      <c r="R19" s="96">
        <v>9.8917779464253258E-2</v>
      </c>
      <c r="S19" s="97">
        <v>275</v>
      </c>
      <c r="T19" s="717">
        <v>3.2059638370403651</v>
      </c>
      <c r="U19" s="96">
        <v>0.1164380226856057</v>
      </c>
      <c r="V19" s="97">
        <v>276</v>
      </c>
      <c r="W19" s="714">
        <v>2.694011681858131</v>
      </c>
      <c r="X19" s="96">
        <v>8.788327671738061E-2</v>
      </c>
      <c r="Y19" s="97">
        <v>276</v>
      </c>
      <c r="Z19" s="716">
        <v>3.2836535507045839</v>
      </c>
      <c r="AA19" s="96">
        <v>7.6792129026581737E-2</v>
      </c>
      <c r="AB19" s="97">
        <v>276</v>
      </c>
      <c r="AC19" s="717">
        <v>2.6355489344002629</v>
      </c>
      <c r="AD19" s="96">
        <v>8.3689028182868455E-2</v>
      </c>
      <c r="AE19" s="97">
        <v>275</v>
      </c>
      <c r="AF19" s="714">
        <v>3.5002770177038292</v>
      </c>
      <c r="AG19" s="96">
        <v>9.7144299255013153E-2</v>
      </c>
      <c r="AH19" s="97">
        <v>275</v>
      </c>
      <c r="AI19" s="714">
        <v>3.6260396171132938</v>
      </c>
      <c r="AJ19" s="96">
        <v>0.11782242442206051</v>
      </c>
      <c r="AK19" s="97">
        <v>277</v>
      </c>
      <c r="AL19" s="714">
        <v>3.254111759856321</v>
      </c>
      <c r="AM19" s="96">
        <v>0.1056423125688933</v>
      </c>
      <c r="AN19" s="97">
        <v>276</v>
      </c>
      <c r="AO19" s="714">
        <v>2.0879409510912259</v>
      </c>
      <c r="AP19" s="96">
        <v>0.1022638775837245</v>
      </c>
      <c r="AQ19" s="97">
        <v>275</v>
      </c>
      <c r="AR19" s="716">
        <v>2.7555542437414151</v>
      </c>
      <c r="AS19" s="96">
        <v>0.1382637062685067</v>
      </c>
      <c r="AT19" s="97">
        <v>210</v>
      </c>
      <c r="AU19" s="715">
        <v>3.5530835165106689</v>
      </c>
      <c r="AV19" s="96">
        <v>0.1189481292791814</v>
      </c>
      <c r="AW19" s="112">
        <v>277</v>
      </c>
    </row>
    <row r="20" spans="1:49" ht="14.5" customHeight="1">
      <c r="A20" s="184" t="s">
        <v>76</v>
      </c>
      <c r="B20" s="710">
        <v>3.2247635045925209</v>
      </c>
      <c r="C20" s="94">
        <v>0.102556269839708</v>
      </c>
      <c r="D20" s="95">
        <v>346</v>
      </c>
      <c r="E20" s="710">
        <v>2.807524517120406</v>
      </c>
      <c r="F20" s="94">
        <v>0.101217288985962</v>
      </c>
      <c r="G20" s="95">
        <v>347</v>
      </c>
      <c r="H20" s="710">
        <v>3.2845314539605011</v>
      </c>
      <c r="I20" s="94">
        <v>9.5300847176726308E-2</v>
      </c>
      <c r="J20" s="95">
        <v>347</v>
      </c>
      <c r="K20" s="718">
        <v>3.0986116032288118</v>
      </c>
      <c r="L20" s="94">
        <v>9.4404713433421425E-2</v>
      </c>
      <c r="M20" s="95">
        <v>350</v>
      </c>
      <c r="N20" s="710">
        <v>4.1425140856744331</v>
      </c>
      <c r="O20" s="94">
        <v>0.1026169296336687</v>
      </c>
      <c r="P20" s="95">
        <v>349</v>
      </c>
      <c r="Q20" s="710">
        <v>3.185001253360781</v>
      </c>
      <c r="R20" s="94">
        <v>0.1119361465636213</v>
      </c>
      <c r="S20" s="95">
        <v>349</v>
      </c>
      <c r="T20" s="710">
        <v>3.282250392338125</v>
      </c>
      <c r="U20" s="94">
        <v>9.6328336575409138E-2</v>
      </c>
      <c r="V20" s="95">
        <v>346</v>
      </c>
      <c r="W20" s="718">
        <v>2.2240699899527101</v>
      </c>
      <c r="X20" s="94">
        <v>8.6449924972570327E-2</v>
      </c>
      <c r="Y20" s="95">
        <v>348</v>
      </c>
      <c r="Z20" s="710">
        <v>3.339561752390634</v>
      </c>
      <c r="AA20" s="94">
        <v>0.1018595318034687</v>
      </c>
      <c r="AB20" s="95">
        <v>347</v>
      </c>
      <c r="AC20" s="718">
        <v>2.5798237229856089</v>
      </c>
      <c r="AD20" s="94">
        <v>9.5776186923114695E-2</v>
      </c>
      <c r="AE20" s="95">
        <v>349</v>
      </c>
      <c r="AF20" s="710">
        <v>3.259809190754531</v>
      </c>
      <c r="AG20" s="94">
        <v>0.102510456094066</v>
      </c>
      <c r="AH20" s="95">
        <v>349</v>
      </c>
      <c r="AI20" s="711">
        <v>3.468555222667526</v>
      </c>
      <c r="AJ20" s="94">
        <v>0.11586992988140769</v>
      </c>
      <c r="AK20" s="95">
        <v>349</v>
      </c>
      <c r="AL20" s="710">
        <v>3.074772993777239</v>
      </c>
      <c r="AM20" s="94">
        <v>0.1216843408696269</v>
      </c>
      <c r="AN20" s="95">
        <v>346</v>
      </c>
      <c r="AO20" s="711">
        <v>1.7209450915487361</v>
      </c>
      <c r="AP20" s="94">
        <v>8.1937714883988544E-2</v>
      </c>
      <c r="AQ20" s="95">
        <v>347</v>
      </c>
      <c r="AR20" s="710">
        <v>2.2736634935078182</v>
      </c>
      <c r="AS20" s="94">
        <v>0.14033651072704001</v>
      </c>
      <c r="AT20" s="95">
        <v>248</v>
      </c>
      <c r="AU20" s="713">
        <v>3.3228124841397522</v>
      </c>
      <c r="AV20" s="94">
        <v>0.1083156660808101</v>
      </c>
      <c r="AW20" s="111">
        <v>349</v>
      </c>
    </row>
    <row r="21" spans="1:49" ht="14.5" customHeight="1">
      <c r="A21" s="189" t="s">
        <v>77</v>
      </c>
      <c r="B21" s="714">
        <v>3.204710553090623</v>
      </c>
      <c r="C21" s="96">
        <v>0.1120017499740978</v>
      </c>
      <c r="D21" s="97">
        <v>323</v>
      </c>
      <c r="E21" s="714">
        <v>2.8414377531776531</v>
      </c>
      <c r="F21" s="96">
        <v>8.6469160551719076E-2</v>
      </c>
      <c r="G21" s="97">
        <v>321</v>
      </c>
      <c r="H21" s="714">
        <v>3.4554089925810301</v>
      </c>
      <c r="I21" s="96">
        <v>9.139904779329712E-2</v>
      </c>
      <c r="J21" s="97">
        <v>321</v>
      </c>
      <c r="K21" s="716">
        <v>3.182320998631361</v>
      </c>
      <c r="L21" s="96">
        <v>0.1023393198280859</v>
      </c>
      <c r="M21" s="97">
        <v>322</v>
      </c>
      <c r="N21" s="714">
        <v>4.2096970950342616</v>
      </c>
      <c r="O21" s="96">
        <v>8.3836909219224293E-2</v>
      </c>
      <c r="P21" s="97">
        <v>322</v>
      </c>
      <c r="Q21" s="714">
        <v>3.3226147671355228</v>
      </c>
      <c r="R21" s="96">
        <v>0.1080288418638025</v>
      </c>
      <c r="S21" s="97">
        <v>323</v>
      </c>
      <c r="T21" s="714">
        <v>3.4512533636776581</v>
      </c>
      <c r="U21" s="96">
        <v>9.1469965924397573E-2</v>
      </c>
      <c r="V21" s="97">
        <v>321</v>
      </c>
      <c r="W21" s="714">
        <v>2.659374959659877</v>
      </c>
      <c r="X21" s="96">
        <v>9.4835412207214323E-2</v>
      </c>
      <c r="Y21" s="97">
        <v>324</v>
      </c>
      <c r="Z21" s="714">
        <v>3.4820361523850569</v>
      </c>
      <c r="AA21" s="96">
        <v>9.7061539082342371E-2</v>
      </c>
      <c r="AB21" s="97">
        <v>322</v>
      </c>
      <c r="AC21" s="714">
        <v>2.7827997668647741</v>
      </c>
      <c r="AD21" s="96">
        <v>9.1247675648635715E-2</v>
      </c>
      <c r="AE21" s="97">
        <v>322</v>
      </c>
      <c r="AF21" s="714">
        <v>3.3000543402038751</v>
      </c>
      <c r="AG21" s="96">
        <v>0.1042523886989765</v>
      </c>
      <c r="AH21" s="97">
        <v>321</v>
      </c>
      <c r="AI21" s="714">
        <v>3.6679784058949698</v>
      </c>
      <c r="AJ21" s="96">
        <v>0.1066373168803345</v>
      </c>
      <c r="AK21" s="97">
        <v>322</v>
      </c>
      <c r="AL21" s="716">
        <v>3.2362101447607148</v>
      </c>
      <c r="AM21" s="96">
        <v>9.8086171694340349E-2</v>
      </c>
      <c r="AN21" s="97">
        <v>324</v>
      </c>
      <c r="AO21" s="717">
        <v>2.0246372861320312</v>
      </c>
      <c r="AP21" s="96">
        <v>0.1023575999305156</v>
      </c>
      <c r="AQ21" s="97">
        <v>319</v>
      </c>
      <c r="AR21" s="714">
        <v>2.287240858680879</v>
      </c>
      <c r="AS21" s="96">
        <v>0.11960144672253629</v>
      </c>
      <c r="AT21" s="97">
        <v>220</v>
      </c>
      <c r="AU21" s="715">
        <v>3.4706989039619121</v>
      </c>
      <c r="AV21" s="96">
        <v>0.108542077240882</v>
      </c>
      <c r="AW21" s="112">
        <v>322</v>
      </c>
    </row>
    <row r="22" spans="1:49" ht="14.5" customHeight="1">
      <c r="A22" s="184" t="s">
        <v>78</v>
      </c>
      <c r="B22" s="712">
        <v>2.682809453271858</v>
      </c>
      <c r="C22" s="94">
        <v>9.3047092394335118E-2</v>
      </c>
      <c r="D22" s="95">
        <v>407</v>
      </c>
      <c r="E22" s="710">
        <v>2.786322494978001</v>
      </c>
      <c r="F22" s="94">
        <v>8.6760950710671192E-2</v>
      </c>
      <c r="G22" s="95">
        <v>400</v>
      </c>
      <c r="H22" s="710">
        <v>3.4230212797568589</v>
      </c>
      <c r="I22" s="94">
        <v>8.9005084296057815E-2</v>
      </c>
      <c r="J22" s="95">
        <v>407</v>
      </c>
      <c r="K22" s="712">
        <v>2.9195657641972259</v>
      </c>
      <c r="L22" s="94">
        <v>8.1919158584082691E-2</v>
      </c>
      <c r="M22" s="95">
        <v>408</v>
      </c>
      <c r="N22" s="710">
        <v>4.101679042130848</v>
      </c>
      <c r="O22" s="94">
        <v>8.9511625636171044E-2</v>
      </c>
      <c r="P22" s="95">
        <v>407</v>
      </c>
      <c r="Q22" s="710">
        <v>3.2962832242655291</v>
      </c>
      <c r="R22" s="94">
        <v>9.4028436698427503E-2</v>
      </c>
      <c r="S22" s="95">
        <v>408</v>
      </c>
      <c r="T22" s="712">
        <v>3.022000885531694</v>
      </c>
      <c r="U22" s="94">
        <v>8.7540090334044432E-2</v>
      </c>
      <c r="V22" s="95">
        <v>408</v>
      </c>
      <c r="W22" s="718">
        <v>2.1809722063417021</v>
      </c>
      <c r="X22" s="94">
        <v>7.5160577173635335E-2</v>
      </c>
      <c r="Y22" s="95">
        <v>408</v>
      </c>
      <c r="Z22" s="718">
        <v>3.2239810939272391</v>
      </c>
      <c r="AA22" s="94">
        <v>8.8099756328519213E-2</v>
      </c>
      <c r="AB22" s="95">
        <v>408</v>
      </c>
      <c r="AC22" s="718">
        <v>2.529983880555013</v>
      </c>
      <c r="AD22" s="94">
        <v>8.7954361295437822E-2</v>
      </c>
      <c r="AE22" s="95">
        <v>406</v>
      </c>
      <c r="AF22" s="710">
        <v>3.2554688529610192</v>
      </c>
      <c r="AG22" s="94">
        <v>9.2107477132085169E-2</v>
      </c>
      <c r="AH22" s="95">
        <v>410</v>
      </c>
      <c r="AI22" s="710">
        <v>3.5535202203711829</v>
      </c>
      <c r="AJ22" s="94">
        <v>0.11162017986147869</v>
      </c>
      <c r="AK22" s="95">
        <v>409</v>
      </c>
      <c r="AL22" s="710">
        <v>3.1773290840119182</v>
      </c>
      <c r="AM22" s="94">
        <v>0.1108216299552879</v>
      </c>
      <c r="AN22" s="95">
        <v>408</v>
      </c>
      <c r="AO22" s="710">
        <v>2.1925578977671809</v>
      </c>
      <c r="AP22" s="94">
        <v>0.1126154907794332</v>
      </c>
      <c r="AQ22" s="95">
        <v>408</v>
      </c>
      <c r="AR22" s="710">
        <v>2.358478854194205</v>
      </c>
      <c r="AS22" s="94">
        <v>0.12563911689683299</v>
      </c>
      <c r="AT22" s="95">
        <v>275</v>
      </c>
      <c r="AU22" s="713">
        <v>3.378029868404778</v>
      </c>
      <c r="AV22" s="94">
        <v>0.11001888199137939</v>
      </c>
      <c r="AW22" s="111">
        <v>409</v>
      </c>
    </row>
    <row r="23" spans="1:49" ht="14.5" customHeight="1" thickBot="1">
      <c r="A23" s="194" t="s">
        <v>79</v>
      </c>
      <c r="B23" s="721">
        <v>3.2059052511971702</v>
      </c>
      <c r="C23" s="98">
        <v>9.9062574726651711E-2</v>
      </c>
      <c r="D23" s="99">
        <v>374</v>
      </c>
      <c r="E23" s="722">
        <v>2.7383585568698132</v>
      </c>
      <c r="F23" s="98">
        <v>8.9380588338053985E-2</v>
      </c>
      <c r="G23" s="99">
        <v>370</v>
      </c>
      <c r="H23" s="721">
        <v>3.4099858767727231</v>
      </c>
      <c r="I23" s="98">
        <v>9.5406114153619478E-2</v>
      </c>
      <c r="J23" s="99">
        <v>371</v>
      </c>
      <c r="K23" s="722">
        <v>3.230846838392873</v>
      </c>
      <c r="L23" s="98">
        <v>8.9830647376242342E-2</v>
      </c>
      <c r="M23" s="99">
        <v>374</v>
      </c>
      <c r="N23" s="721">
        <v>4.1553433667431614</v>
      </c>
      <c r="O23" s="98">
        <v>0.1024394225653202</v>
      </c>
      <c r="P23" s="99">
        <v>371</v>
      </c>
      <c r="Q23" s="721">
        <v>3.3702406735984809</v>
      </c>
      <c r="R23" s="98">
        <v>9.9417378652483721E-2</v>
      </c>
      <c r="S23" s="99">
        <v>373</v>
      </c>
      <c r="T23" s="721">
        <v>3.4332834213654961</v>
      </c>
      <c r="U23" s="98">
        <v>0.1143727228469533</v>
      </c>
      <c r="V23" s="99">
        <v>371</v>
      </c>
      <c r="W23" s="721">
        <v>2.6566193000976548</v>
      </c>
      <c r="X23" s="98">
        <v>9.9518678800331495E-2</v>
      </c>
      <c r="Y23" s="99">
        <v>371</v>
      </c>
      <c r="Z23" s="721">
        <v>3.4903588613998271</v>
      </c>
      <c r="AA23" s="98">
        <v>9.5136234557359645E-2</v>
      </c>
      <c r="AB23" s="99">
        <v>374</v>
      </c>
      <c r="AC23" s="721">
        <v>2.808615149403245</v>
      </c>
      <c r="AD23" s="98">
        <v>9.4030296793074467E-2</v>
      </c>
      <c r="AE23" s="99">
        <v>373</v>
      </c>
      <c r="AF23" s="721">
        <v>3.2166421972896311</v>
      </c>
      <c r="AG23" s="98">
        <v>0.1014841333195053</v>
      </c>
      <c r="AH23" s="99">
        <v>370</v>
      </c>
      <c r="AI23" s="721">
        <v>3.7732412438827052</v>
      </c>
      <c r="AJ23" s="98">
        <v>0.1020289198668099</v>
      </c>
      <c r="AK23" s="99">
        <v>373</v>
      </c>
      <c r="AL23" s="722">
        <v>3.249324761135703</v>
      </c>
      <c r="AM23" s="98">
        <v>0.101734992447226</v>
      </c>
      <c r="AN23" s="99">
        <v>373</v>
      </c>
      <c r="AO23" s="720">
        <v>1.92068717029466</v>
      </c>
      <c r="AP23" s="98">
        <v>8.9801919245517614E-2</v>
      </c>
      <c r="AQ23" s="99">
        <v>371</v>
      </c>
      <c r="AR23" s="721">
        <v>2.2308641274144012</v>
      </c>
      <c r="AS23" s="98">
        <v>0.13643812363717969</v>
      </c>
      <c r="AT23" s="99">
        <v>262</v>
      </c>
      <c r="AU23" s="723">
        <v>3.647055866744509</v>
      </c>
      <c r="AV23" s="98">
        <v>0.1000349502773716</v>
      </c>
      <c r="AW23" s="113">
        <v>373</v>
      </c>
    </row>
    <row r="24" spans="1:49" ht="14.5" customHeight="1">
      <c r="A24" s="199" t="s">
        <v>80</v>
      </c>
      <c r="B24" s="726">
        <v>3.0162573036908178</v>
      </c>
      <c r="C24" s="100">
        <v>3.8603978743064288E-2</v>
      </c>
      <c r="D24" s="101">
        <v>3094</v>
      </c>
      <c r="E24" s="725">
        <v>2.8241646606691599</v>
      </c>
      <c r="F24" s="100">
        <v>4.1186464464447743E-2</v>
      </c>
      <c r="G24" s="101">
        <v>3075</v>
      </c>
      <c r="H24" s="725">
        <v>3.3748367149564369</v>
      </c>
      <c r="I24" s="100">
        <v>3.7175220914699957E-2</v>
      </c>
      <c r="J24" s="101">
        <v>3103</v>
      </c>
      <c r="K24" s="724">
        <v>3.0591115583254052</v>
      </c>
      <c r="L24" s="100">
        <v>3.8706147305084093E-2</v>
      </c>
      <c r="M24" s="101">
        <v>3088</v>
      </c>
      <c r="N24" s="728">
        <v>4.1665774130618543</v>
      </c>
      <c r="O24" s="100">
        <v>3.8296443625115827E-2</v>
      </c>
      <c r="P24" s="101">
        <v>3109</v>
      </c>
      <c r="Q24" s="728">
        <v>3.3221429234401119</v>
      </c>
      <c r="R24" s="100">
        <v>4.1017222568615591E-2</v>
      </c>
      <c r="S24" s="101">
        <v>3101</v>
      </c>
      <c r="T24" s="724">
        <v>3.1245219136690472</v>
      </c>
      <c r="U24" s="100">
        <v>4.172666172174859E-2</v>
      </c>
      <c r="V24" s="101">
        <v>3103</v>
      </c>
      <c r="W24" s="726">
        <v>2.5061572315393308</v>
      </c>
      <c r="X24" s="100">
        <v>3.8649949224650898E-2</v>
      </c>
      <c r="Y24" s="101">
        <v>3107</v>
      </c>
      <c r="Z24" s="724">
        <v>3.3453560238782489</v>
      </c>
      <c r="AA24" s="100">
        <v>3.9780820047601688E-2</v>
      </c>
      <c r="AB24" s="101">
        <v>3100</v>
      </c>
      <c r="AC24" s="724">
        <v>2.6580108225760002</v>
      </c>
      <c r="AD24" s="100">
        <v>3.7315318244439878E-2</v>
      </c>
      <c r="AE24" s="101">
        <v>3104</v>
      </c>
      <c r="AF24" s="725">
        <v>3.4572074541801001</v>
      </c>
      <c r="AG24" s="100">
        <v>4.3765280827430329E-2</v>
      </c>
      <c r="AH24" s="101">
        <v>3101</v>
      </c>
      <c r="AI24" s="724">
        <v>3.6090024806738019</v>
      </c>
      <c r="AJ24" s="100">
        <v>4.2384754937517408E-2</v>
      </c>
      <c r="AK24" s="101">
        <v>3112</v>
      </c>
      <c r="AL24" s="725">
        <v>3.2282960954654518</v>
      </c>
      <c r="AM24" s="100">
        <v>4.4412586046582929E-2</v>
      </c>
      <c r="AN24" s="101">
        <v>3099</v>
      </c>
      <c r="AO24" s="728">
        <v>2.2665386885743888</v>
      </c>
      <c r="AP24" s="100">
        <v>4.3842406189966203E-2</v>
      </c>
      <c r="AQ24" s="101">
        <v>3091</v>
      </c>
      <c r="AR24" s="726">
        <v>2.4697419475171531</v>
      </c>
      <c r="AS24" s="100">
        <v>5.2171671929771388E-2</v>
      </c>
      <c r="AT24" s="101">
        <v>2184</v>
      </c>
      <c r="AU24" s="727">
        <v>3.4442995787500719</v>
      </c>
      <c r="AV24" s="100">
        <v>4.1306575399042353E-2</v>
      </c>
      <c r="AW24" s="179">
        <v>3107</v>
      </c>
    </row>
    <row r="25" spans="1:49" ht="14.5" customHeight="1">
      <c r="A25" s="199" t="s">
        <v>81</v>
      </c>
      <c r="B25" s="725">
        <v>3.1400334296664161</v>
      </c>
      <c r="C25" s="100">
        <v>4.7553740350680322E-2</v>
      </c>
      <c r="D25" s="101">
        <v>1907</v>
      </c>
      <c r="E25" s="725">
        <v>2.907196373061272</v>
      </c>
      <c r="F25" s="100">
        <v>4.4249016446122988E-2</v>
      </c>
      <c r="G25" s="101">
        <v>1893</v>
      </c>
      <c r="H25" s="725">
        <v>3.3481668394823432</v>
      </c>
      <c r="I25" s="100">
        <v>4.6306705264213779E-2</v>
      </c>
      <c r="J25" s="101">
        <v>1903</v>
      </c>
      <c r="K25" s="726">
        <v>3.121565897250719</v>
      </c>
      <c r="L25" s="100">
        <v>4.588295117096973E-2</v>
      </c>
      <c r="M25" s="101">
        <v>1904</v>
      </c>
      <c r="N25" s="725">
        <v>4.1654822118971593</v>
      </c>
      <c r="O25" s="100">
        <v>4.553249385019871E-2</v>
      </c>
      <c r="P25" s="101">
        <v>1902</v>
      </c>
      <c r="Q25" s="725">
        <v>3.3574950352764672</v>
      </c>
      <c r="R25" s="100">
        <v>4.9462222381275567E-2</v>
      </c>
      <c r="S25" s="101">
        <v>1907</v>
      </c>
      <c r="T25" s="726">
        <v>3.326489517473834</v>
      </c>
      <c r="U25" s="100">
        <v>4.8156062474502583E-2</v>
      </c>
      <c r="V25" s="101">
        <v>1898</v>
      </c>
      <c r="W25" s="726">
        <v>2.4376018347649482</v>
      </c>
      <c r="X25" s="100">
        <v>4.2656881632819103E-2</v>
      </c>
      <c r="Y25" s="101">
        <v>1901</v>
      </c>
      <c r="Z25" s="726">
        <v>3.3597206937268731</v>
      </c>
      <c r="AA25" s="100">
        <v>4.8437084657029332E-2</v>
      </c>
      <c r="AB25" s="101">
        <v>1907</v>
      </c>
      <c r="AC25" s="726">
        <v>2.7305108947130221</v>
      </c>
      <c r="AD25" s="100">
        <v>4.6392317589359348E-2</v>
      </c>
      <c r="AE25" s="101">
        <v>1910</v>
      </c>
      <c r="AF25" s="725">
        <v>3.2908824353791211</v>
      </c>
      <c r="AG25" s="100">
        <v>5.0633948596851518E-2</v>
      </c>
      <c r="AH25" s="101">
        <v>1900</v>
      </c>
      <c r="AI25" s="726">
        <v>3.6434142575904809</v>
      </c>
      <c r="AJ25" s="100">
        <v>5.2734672718766813E-2</v>
      </c>
      <c r="AK25" s="101">
        <v>1912</v>
      </c>
      <c r="AL25" s="725">
        <v>3.1435486214819051</v>
      </c>
      <c r="AM25" s="100">
        <v>5.2547698586773571E-2</v>
      </c>
      <c r="AN25" s="101">
        <v>1909</v>
      </c>
      <c r="AO25" s="728">
        <v>2.04871606511148</v>
      </c>
      <c r="AP25" s="100">
        <v>5.0408045417160437E-2</v>
      </c>
      <c r="AQ25" s="101">
        <v>1894</v>
      </c>
      <c r="AR25" s="728">
        <v>2.2257345325572442</v>
      </c>
      <c r="AS25" s="100">
        <v>6.0094126906175459E-2</v>
      </c>
      <c r="AT25" s="101">
        <v>1329</v>
      </c>
      <c r="AU25" s="727">
        <v>3.4766909371901309</v>
      </c>
      <c r="AV25" s="100">
        <v>5.124030482977155E-2</v>
      </c>
      <c r="AW25" s="179">
        <v>1912</v>
      </c>
    </row>
    <row r="26" spans="1:49" ht="14.5" customHeight="1">
      <c r="A26" s="204" t="s">
        <v>82</v>
      </c>
      <c r="B26" s="981">
        <v>3.0388965846575369</v>
      </c>
      <c r="C26" s="114">
        <v>3.269422246389838E-2</v>
      </c>
      <c r="D26" s="110">
        <v>5001</v>
      </c>
      <c r="E26" s="980">
        <v>2.8393583294106688</v>
      </c>
      <c r="F26" s="114">
        <v>3.4616824399851857E-2</v>
      </c>
      <c r="G26" s="110">
        <v>4968</v>
      </c>
      <c r="H26" s="980">
        <v>3.3699643798214791</v>
      </c>
      <c r="I26" s="114">
        <v>3.1542404910827153E-2</v>
      </c>
      <c r="J26" s="110">
        <v>5006</v>
      </c>
      <c r="K26" s="979">
        <v>3.0705473137825452</v>
      </c>
      <c r="L26" s="114">
        <v>3.2720182028217977E-2</v>
      </c>
      <c r="M26" s="110">
        <v>4992</v>
      </c>
      <c r="N26" s="988">
        <v>4.1663773789141523</v>
      </c>
      <c r="O26" s="114">
        <v>3.2387865569958839E-2</v>
      </c>
      <c r="P26" s="110">
        <v>5011</v>
      </c>
      <c r="Q26" s="988">
        <v>3.3286104089156159</v>
      </c>
      <c r="R26" s="114">
        <v>3.4711446102673058E-2</v>
      </c>
      <c r="S26" s="110">
        <v>5008</v>
      </c>
      <c r="T26" s="979">
        <v>3.1613353086090901</v>
      </c>
      <c r="U26" s="114">
        <v>3.5246869324243778E-2</v>
      </c>
      <c r="V26" s="110">
        <v>5001</v>
      </c>
      <c r="W26" s="979">
        <v>2.4936654801477842</v>
      </c>
      <c r="X26" s="114">
        <v>3.2564005254093732E-2</v>
      </c>
      <c r="Y26" s="110">
        <v>5008</v>
      </c>
      <c r="Z26" s="979">
        <v>3.3479853602951071</v>
      </c>
      <c r="AA26" s="114">
        <v>3.36846530121526E-2</v>
      </c>
      <c r="AB26" s="110">
        <v>5007</v>
      </c>
      <c r="AC26" s="979">
        <v>2.6712719895958021</v>
      </c>
      <c r="AD26" s="114">
        <v>3.1649334505036743E-2</v>
      </c>
      <c r="AE26" s="110">
        <v>5014</v>
      </c>
      <c r="AF26" s="980">
        <v>3.42687679086613</v>
      </c>
      <c r="AG26" s="114">
        <v>3.7005983525573591E-2</v>
      </c>
      <c r="AH26" s="110">
        <v>5001</v>
      </c>
      <c r="AI26" s="979">
        <v>3.615295591175999</v>
      </c>
      <c r="AJ26" s="114">
        <v>3.5942967460776909E-2</v>
      </c>
      <c r="AK26" s="110">
        <v>5024</v>
      </c>
      <c r="AL26" s="980">
        <v>3.2127293415249381</v>
      </c>
      <c r="AM26" s="114">
        <v>3.753002002492329E-2</v>
      </c>
      <c r="AN26" s="110">
        <v>5008</v>
      </c>
      <c r="AO26" s="988">
        <v>2.2267931024036218</v>
      </c>
      <c r="AP26" s="114">
        <v>3.7013441023443783E-2</v>
      </c>
      <c r="AQ26" s="110">
        <v>4985</v>
      </c>
      <c r="AR26" s="979">
        <v>2.425457998375192</v>
      </c>
      <c r="AS26" s="114">
        <v>4.4067127369270188E-2</v>
      </c>
      <c r="AT26" s="110">
        <v>3513</v>
      </c>
      <c r="AU26" s="961">
        <v>3.450228419800526</v>
      </c>
      <c r="AV26" s="114">
        <v>3.5019222557068831E-2</v>
      </c>
      <c r="AW26" s="115">
        <v>5019</v>
      </c>
    </row>
    <row r="27" spans="1:49" ht="14.5" customHeight="1">
      <c r="A27" s="1234" t="s">
        <v>127</v>
      </c>
      <c r="B27" s="1235"/>
      <c r="C27" s="1235"/>
      <c r="D27" s="1235"/>
      <c r="E27" s="1235"/>
      <c r="F27" s="1235"/>
      <c r="G27" s="1235"/>
      <c r="H27" s="1235"/>
      <c r="I27" s="1235"/>
      <c r="J27" s="1235"/>
      <c r="K27" s="1235"/>
      <c r="L27" s="1235"/>
      <c r="M27" s="1235"/>
      <c r="N27" s="1235"/>
      <c r="O27" s="1235"/>
      <c r="P27" s="1235"/>
      <c r="Q27" s="1235"/>
      <c r="R27" s="1235"/>
      <c r="S27" s="1235"/>
      <c r="T27" s="1235"/>
      <c r="U27" s="1235"/>
      <c r="V27" s="1235"/>
      <c r="W27" s="1235"/>
      <c r="X27" s="1235"/>
      <c r="Y27" s="1235"/>
      <c r="Z27" s="1235"/>
      <c r="AA27" s="1235"/>
      <c r="AB27" s="1235"/>
      <c r="AC27" s="1235"/>
      <c r="AD27" s="1235"/>
      <c r="AE27" s="1235"/>
      <c r="AF27" s="1235"/>
      <c r="AG27" s="1235"/>
      <c r="AH27" s="1235"/>
      <c r="AI27" s="1235"/>
      <c r="AJ27" s="1235"/>
      <c r="AK27" s="1235"/>
      <c r="AL27" s="1235"/>
      <c r="AM27" s="1235"/>
      <c r="AN27" s="1235"/>
      <c r="AO27" s="1235"/>
      <c r="AP27" s="1235"/>
      <c r="AQ27" s="1235"/>
      <c r="AR27" s="1235"/>
      <c r="AS27" s="1235"/>
      <c r="AT27" s="1235"/>
      <c r="AU27" s="1235"/>
      <c r="AV27" s="1235"/>
      <c r="AW27" s="1235"/>
    </row>
    <row r="28" spans="1:49" ht="14.5" customHeight="1">
      <c r="A28" s="1234" t="s">
        <v>782</v>
      </c>
      <c r="B28" s="1235"/>
      <c r="C28" s="1235"/>
      <c r="D28" s="1235"/>
      <c r="E28" s="1235"/>
      <c r="F28" s="1235"/>
      <c r="G28" s="1235"/>
      <c r="H28" s="1235"/>
      <c r="I28" s="1235"/>
      <c r="J28" s="1235"/>
      <c r="K28" s="1235"/>
      <c r="L28" s="1235"/>
      <c r="M28" s="1235"/>
      <c r="N28" s="1235"/>
      <c r="O28" s="1235"/>
      <c r="P28" s="1235"/>
      <c r="Q28" s="1235"/>
      <c r="R28" s="1235"/>
      <c r="S28" s="1235"/>
      <c r="T28" s="1235"/>
      <c r="U28" s="1235"/>
      <c r="V28" s="1235"/>
      <c r="W28" s="1235"/>
      <c r="X28" s="1235"/>
      <c r="Y28" s="1235"/>
      <c r="Z28" s="1235"/>
      <c r="AA28" s="1235"/>
      <c r="AB28" s="1235"/>
      <c r="AC28" s="1235"/>
      <c r="AD28" s="1235"/>
      <c r="AE28" s="1235"/>
      <c r="AF28" s="1235"/>
      <c r="AG28" s="1235"/>
      <c r="AH28" s="1235"/>
      <c r="AI28" s="1235"/>
      <c r="AJ28" s="1235"/>
      <c r="AK28" s="1235"/>
      <c r="AL28" s="1235"/>
      <c r="AM28" s="1235"/>
      <c r="AN28" s="1235"/>
      <c r="AO28" s="1235"/>
      <c r="AP28" s="1235"/>
      <c r="AQ28" s="1235"/>
      <c r="AR28" s="1235"/>
      <c r="AS28" s="1235"/>
      <c r="AT28" s="1235"/>
      <c r="AU28" s="1235"/>
      <c r="AV28" s="1235"/>
      <c r="AW28" s="1235"/>
    </row>
    <row r="29" spans="1:49" ht="14.5" customHeight="1">
      <c r="A29" s="1234" t="s">
        <v>605</v>
      </c>
      <c r="B29" s="1235"/>
      <c r="C29" s="1235"/>
      <c r="D29" s="1235"/>
      <c r="E29" s="1235"/>
      <c r="F29" s="1235"/>
      <c r="G29" s="1235"/>
      <c r="H29" s="1235"/>
      <c r="I29" s="1235"/>
      <c r="J29" s="1235"/>
      <c r="K29" s="1235"/>
      <c r="L29" s="1235"/>
      <c r="M29" s="1235"/>
      <c r="N29" s="1235"/>
      <c r="O29" s="1235"/>
      <c r="P29" s="1235"/>
      <c r="Q29" s="1235"/>
      <c r="R29" s="1235"/>
      <c r="S29" s="1235"/>
      <c r="T29" s="1235"/>
      <c r="U29" s="1235"/>
      <c r="V29" s="1235"/>
      <c r="W29" s="1235"/>
      <c r="X29" s="1235"/>
      <c r="Y29" s="1235"/>
      <c r="Z29" s="1235"/>
      <c r="AA29" s="1235"/>
      <c r="AB29" s="1235"/>
      <c r="AC29" s="1235"/>
      <c r="AD29" s="1235"/>
      <c r="AE29" s="1235"/>
      <c r="AF29" s="1235"/>
      <c r="AG29" s="1235"/>
      <c r="AH29" s="1235"/>
      <c r="AI29" s="1235"/>
      <c r="AJ29" s="1235"/>
      <c r="AK29" s="1235"/>
      <c r="AL29" s="1235"/>
      <c r="AM29" s="1235"/>
      <c r="AN29" s="1235"/>
      <c r="AO29" s="1235"/>
      <c r="AP29" s="1235"/>
      <c r="AQ29" s="1235"/>
      <c r="AR29" s="1235"/>
      <c r="AS29" s="1235"/>
      <c r="AT29" s="1235"/>
      <c r="AU29" s="1235"/>
      <c r="AV29" s="1235"/>
      <c r="AW29" s="1235"/>
    </row>
    <row r="30" spans="1:49" ht="14.5" customHeight="1">
      <c r="A30" s="119"/>
      <c r="B30" s="119"/>
    </row>
    <row r="31" spans="1:49" s="425" customFormat="1" ht="25" customHeight="1">
      <c r="A31" s="1231">
        <v>2022</v>
      </c>
      <c r="B31" s="1231"/>
      <c r="C31" s="1231"/>
      <c r="D31" s="1231"/>
      <c r="E31" s="1231"/>
      <c r="F31" s="1231"/>
      <c r="G31" s="1231"/>
      <c r="H31" s="1231"/>
      <c r="I31" s="1231"/>
      <c r="J31" s="1231"/>
      <c r="K31" s="1231"/>
      <c r="L31" s="1231"/>
      <c r="M31" s="1231"/>
      <c r="N31" s="1231"/>
      <c r="O31" s="1231"/>
      <c r="P31" s="1231"/>
      <c r="Q31" s="1231"/>
      <c r="R31" s="1231"/>
      <c r="S31" s="1231"/>
      <c r="T31" s="1231"/>
      <c r="U31" s="1231"/>
      <c r="V31" s="1231"/>
      <c r="W31" s="1231"/>
      <c r="X31" s="1231"/>
      <c r="Y31" s="1231"/>
      <c r="Z31" s="1231"/>
      <c r="AA31" s="1231"/>
      <c r="AB31" s="1231"/>
      <c r="AC31" s="1231"/>
      <c r="AD31" s="1231"/>
      <c r="AE31" s="1231"/>
      <c r="AF31" s="1231"/>
      <c r="AG31" s="1231"/>
      <c r="AH31" s="1231"/>
      <c r="AI31" s="1231"/>
      <c r="AJ31" s="1231"/>
      <c r="AK31" s="1231"/>
      <c r="AL31" s="1231"/>
      <c r="AM31" s="1231"/>
      <c r="AN31" s="1231"/>
      <c r="AO31" s="1231"/>
      <c r="AP31" s="1231"/>
      <c r="AQ31" s="1231"/>
      <c r="AR31" s="1231"/>
      <c r="AS31" s="1231"/>
      <c r="AT31" s="1231"/>
      <c r="AU31" s="1031"/>
      <c r="AV31" s="1031"/>
      <c r="AW31" s="1031"/>
    </row>
    <row r="32" spans="1:49" ht="14.5" customHeight="1">
      <c r="A32" s="119"/>
      <c r="B32" s="119"/>
    </row>
    <row r="33" spans="1:46" ht="14.5" customHeight="1">
      <c r="A33" s="1189" t="s">
        <v>869</v>
      </c>
      <c r="B33" s="1189"/>
      <c r="C33" s="1189"/>
      <c r="D33" s="1189"/>
      <c r="E33" s="1189"/>
      <c r="F33" s="1189"/>
      <c r="G33" s="1189"/>
      <c r="H33" s="1189"/>
      <c r="I33" s="1189"/>
      <c r="J33" s="1189"/>
      <c r="K33" s="1189"/>
      <c r="L33" s="1189"/>
      <c r="M33" s="1189"/>
      <c r="N33" s="1189"/>
      <c r="O33" s="1189"/>
      <c r="P33" s="1189"/>
      <c r="Q33" s="1189"/>
      <c r="R33" s="1189"/>
      <c r="S33" s="1189"/>
      <c r="T33" s="1189"/>
      <c r="U33" s="1189"/>
      <c r="V33" s="1189"/>
      <c r="W33" s="1189"/>
      <c r="X33" s="1189"/>
      <c r="Y33" s="1189"/>
      <c r="Z33" s="1189"/>
      <c r="AA33" s="1189"/>
      <c r="AB33" s="1189"/>
      <c r="AC33" s="1189"/>
      <c r="AD33" s="1189"/>
      <c r="AE33" s="1189"/>
      <c r="AF33" s="1189"/>
      <c r="AG33" s="1189"/>
      <c r="AH33" s="1189"/>
      <c r="AI33" s="1189"/>
      <c r="AJ33" s="1189"/>
      <c r="AK33" s="1189"/>
      <c r="AL33" s="1189"/>
      <c r="AM33" s="1189"/>
      <c r="AN33" s="1189"/>
      <c r="AO33" s="1189"/>
      <c r="AP33" s="1189"/>
      <c r="AQ33" s="1189"/>
      <c r="AR33" s="1189"/>
      <c r="AS33" s="1189"/>
      <c r="AT33" s="1189"/>
    </row>
    <row r="34" spans="1:46" s="419" customFormat="1" ht="44.25" customHeight="1" thickBot="1">
      <c r="A34" s="1229" t="s">
        <v>273</v>
      </c>
      <c r="B34" s="1226" t="s">
        <v>340</v>
      </c>
      <c r="C34" s="1226" t="s">
        <v>112</v>
      </c>
      <c r="D34" s="1226" t="s">
        <v>112</v>
      </c>
      <c r="E34" s="1226" t="s">
        <v>341</v>
      </c>
      <c r="F34" s="1226" t="s">
        <v>113</v>
      </c>
      <c r="G34" s="1226" t="s">
        <v>113</v>
      </c>
      <c r="H34" s="1226" t="s">
        <v>511</v>
      </c>
      <c r="I34" s="1226" t="s">
        <v>114</v>
      </c>
      <c r="J34" s="1226" t="s">
        <v>114</v>
      </c>
      <c r="K34" s="1226" t="s">
        <v>342</v>
      </c>
      <c r="L34" s="1226" t="s">
        <v>115</v>
      </c>
      <c r="M34" s="1226" t="s">
        <v>115</v>
      </c>
      <c r="N34" s="1226" t="s">
        <v>343</v>
      </c>
      <c r="O34" s="1226" t="s">
        <v>116</v>
      </c>
      <c r="P34" s="1226" t="s">
        <v>116</v>
      </c>
      <c r="Q34" s="1226" t="s">
        <v>344</v>
      </c>
      <c r="R34" s="1226" t="s">
        <v>117</v>
      </c>
      <c r="S34" s="1226" t="s">
        <v>117</v>
      </c>
      <c r="T34" s="1226" t="s">
        <v>345</v>
      </c>
      <c r="U34" s="1226" t="s">
        <v>118</v>
      </c>
      <c r="V34" s="1226" t="s">
        <v>118</v>
      </c>
      <c r="W34" s="1226" t="s">
        <v>346</v>
      </c>
      <c r="X34" s="1226" t="s">
        <v>119</v>
      </c>
      <c r="Y34" s="1226" t="s">
        <v>119</v>
      </c>
      <c r="Z34" s="1226" t="s">
        <v>347</v>
      </c>
      <c r="AA34" s="1226" t="s">
        <v>120</v>
      </c>
      <c r="AB34" s="1226" t="s">
        <v>120</v>
      </c>
      <c r="AC34" s="1226" t="s">
        <v>348</v>
      </c>
      <c r="AD34" s="1226" t="s">
        <v>121</v>
      </c>
      <c r="AE34" s="1226" t="s">
        <v>121</v>
      </c>
      <c r="AF34" s="1226" t="s">
        <v>349</v>
      </c>
      <c r="AG34" s="1226" t="s">
        <v>122</v>
      </c>
      <c r="AH34" s="1226" t="s">
        <v>122</v>
      </c>
      <c r="AI34" s="1226" t="s">
        <v>350</v>
      </c>
      <c r="AJ34" s="1226" t="s">
        <v>123</v>
      </c>
      <c r="AK34" s="1226" t="s">
        <v>123</v>
      </c>
      <c r="AL34" s="1226" t="s">
        <v>351</v>
      </c>
      <c r="AM34" s="1226" t="s">
        <v>124</v>
      </c>
      <c r="AN34" s="1226" t="s">
        <v>124</v>
      </c>
      <c r="AO34" s="1226" t="s">
        <v>352</v>
      </c>
      <c r="AP34" s="1226" t="s">
        <v>125</v>
      </c>
      <c r="AQ34" s="1226" t="s">
        <v>125</v>
      </c>
      <c r="AR34" s="1226" t="s">
        <v>353</v>
      </c>
      <c r="AS34" s="1226" t="s">
        <v>126</v>
      </c>
      <c r="AT34" s="1227" t="s">
        <v>126</v>
      </c>
    </row>
    <row r="35" spans="1:46" ht="14.5" customHeight="1" thickBot="1">
      <c r="A35" s="1230" t="s">
        <v>273</v>
      </c>
      <c r="B35" s="59" t="s">
        <v>21</v>
      </c>
      <c r="C35" s="59" t="s">
        <v>62</v>
      </c>
      <c r="D35" s="60" t="s">
        <v>63</v>
      </c>
      <c r="E35" s="59" t="s">
        <v>21</v>
      </c>
      <c r="F35" s="59" t="s">
        <v>62</v>
      </c>
      <c r="G35" s="60" t="s">
        <v>63</v>
      </c>
      <c r="H35" s="59" t="s">
        <v>21</v>
      </c>
      <c r="I35" s="59" t="s">
        <v>62</v>
      </c>
      <c r="J35" s="60" t="s">
        <v>63</v>
      </c>
      <c r="K35" s="59" t="s">
        <v>21</v>
      </c>
      <c r="L35" s="59" t="s">
        <v>62</v>
      </c>
      <c r="M35" s="60" t="s">
        <v>63</v>
      </c>
      <c r="N35" s="59" t="s">
        <v>21</v>
      </c>
      <c r="O35" s="59" t="s">
        <v>62</v>
      </c>
      <c r="P35" s="60" t="s">
        <v>63</v>
      </c>
      <c r="Q35" s="59" t="s">
        <v>21</v>
      </c>
      <c r="R35" s="59" t="s">
        <v>62</v>
      </c>
      <c r="S35" s="60" t="s">
        <v>63</v>
      </c>
      <c r="T35" s="59" t="s">
        <v>21</v>
      </c>
      <c r="U35" s="59" t="s">
        <v>62</v>
      </c>
      <c r="V35" s="60" t="s">
        <v>63</v>
      </c>
      <c r="W35" s="59" t="s">
        <v>21</v>
      </c>
      <c r="X35" s="59" t="s">
        <v>62</v>
      </c>
      <c r="Y35" s="60" t="s">
        <v>63</v>
      </c>
      <c r="Z35" s="59" t="s">
        <v>21</v>
      </c>
      <c r="AA35" s="59" t="s">
        <v>62</v>
      </c>
      <c r="AB35" s="60" t="s">
        <v>63</v>
      </c>
      <c r="AC35" s="59" t="s">
        <v>21</v>
      </c>
      <c r="AD35" s="59" t="s">
        <v>62</v>
      </c>
      <c r="AE35" s="60" t="s">
        <v>63</v>
      </c>
      <c r="AF35" s="59" t="s">
        <v>21</v>
      </c>
      <c r="AG35" s="59" t="s">
        <v>62</v>
      </c>
      <c r="AH35" s="60" t="s">
        <v>63</v>
      </c>
      <c r="AI35" s="59" t="s">
        <v>21</v>
      </c>
      <c r="AJ35" s="59" t="s">
        <v>62</v>
      </c>
      <c r="AK35" s="60" t="s">
        <v>63</v>
      </c>
      <c r="AL35" s="59" t="s">
        <v>21</v>
      </c>
      <c r="AM35" s="59" t="s">
        <v>62</v>
      </c>
      <c r="AN35" s="60" t="s">
        <v>63</v>
      </c>
      <c r="AO35" s="59" t="s">
        <v>21</v>
      </c>
      <c r="AP35" s="59" t="s">
        <v>62</v>
      </c>
      <c r="AQ35" s="60" t="s">
        <v>63</v>
      </c>
      <c r="AR35" s="59" t="s">
        <v>21</v>
      </c>
      <c r="AS35" s="59" t="s">
        <v>62</v>
      </c>
      <c r="AT35" s="59" t="s">
        <v>63</v>
      </c>
    </row>
    <row r="36" spans="1:46" ht="14.5" customHeight="1">
      <c r="A36" s="184" t="s">
        <v>64</v>
      </c>
      <c r="B36" s="427">
        <v>3.0059867361314598</v>
      </c>
      <c r="C36" s="213">
        <v>8.8422939258400945E-2</v>
      </c>
      <c r="D36" s="214">
        <v>428</v>
      </c>
      <c r="E36" s="334">
        <v>2.8872015127856638</v>
      </c>
      <c r="F36" s="213">
        <v>7.8788727834319394E-2</v>
      </c>
      <c r="G36" s="214">
        <v>429</v>
      </c>
      <c r="H36" s="334">
        <v>3.5610124400455061</v>
      </c>
      <c r="I36" s="213">
        <v>8.0622284696427252E-2</v>
      </c>
      <c r="J36" s="214">
        <v>428</v>
      </c>
      <c r="K36" s="334">
        <v>3.3045130383916521</v>
      </c>
      <c r="L36" s="213">
        <v>8.9185268649612112E-2</v>
      </c>
      <c r="M36" s="214">
        <v>428</v>
      </c>
      <c r="N36" s="334">
        <v>4.1966701033545748</v>
      </c>
      <c r="O36" s="213">
        <v>8.6544283739294389E-2</v>
      </c>
      <c r="P36" s="214">
        <v>426</v>
      </c>
      <c r="Q36" s="334">
        <v>3.4414790694372641</v>
      </c>
      <c r="R36" s="213">
        <v>9.3662283374274943E-2</v>
      </c>
      <c r="S36" s="214">
        <v>431</v>
      </c>
      <c r="T36" s="427">
        <v>3.1119741115558979</v>
      </c>
      <c r="U36" s="213">
        <v>9.0174203439812764E-2</v>
      </c>
      <c r="V36" s="214">
        <v>431</v>
      </c>
      <c r="W36" s="334">
        <v>2.6303185921629622</v>
      </c>
      <c r="X36" s="213">
        <v>8.579254927774127E-2</v>
      </c>
      <c r="Y36" s="214">
        <v>423</v>
      </c>
      <c r="Z36" s="334">
        <v>3.4677850871866571</v>
      </c>
      <c r="AA36" s="213">
        <v>8.4224034383096058E-2</v>
      </c>
      <c r="AB36" s="214">
        <v>428</v>
      </c>
      <c r="AC36" s="334">
        <v>2.6610968425057022</v>
      </c>
      <c r="AD36" s="213">
        <v>8.2691960704540338E-2</v>
      </c>
      <c r="AE36" s="214">
        <v>430</v>
      </c>
      <c r="AF36" s="334">
        <v>3.426053098115367</v>
      </c>
      <c r="AG36" s="213">
        <v>8.9055658908770305E-2</v>
      </c>
      <c r="AH36" s="214">
        <v>430</v>
      </c>
      <c r="AI36" s="334">
        <v>3.5932055935388312</v>
      </c>
      <c r="AJ36" s="213">
        <v>9.2672995913612721E-2</v>
      </c>
      <c r="AK36" s="214">
        <v>430</v>
      </c>
      <c r="AL36" s="334">
        <v>3.1214003373121439</v>
      </c>
      <c r="AM36" s="213">
        <v>9.6526575614701002E-2</v>
      </c>
      <c r="AN36" s="214">
        <v>425</v>
      </c>
      <c r="AO36" s="334">
        <v>2.3442366717452972</v>
      </c>
      <c r="AP36" s="213">
        <v>9.4269945636976965E-2</v>
      </c>
      <c r="AQ36" s="214">
        <v>426</v>
      </c>
      <c r="AR36" s="334">
        <v>2.525397688489385</v>
      </c>
      <c r="AS36" s="213">
        <v>0.12273351021170301</v>
      </c>
      <c r="AT36" s="215">
        <v>309</v>
      </c>
    </row>
    <row r="37" spans="1:46" ht="14.5" customHeight="1">
      <c r="A37" s="189" t="s">
        <v>65</v>
      </c>
      <c r="B37" s="335">
        <v>2.9013187596443388</v>
      </c>
      <c r="C37" s="218">
        <v>8.8805273054449643E-2</v>
      </c>
      <c r="D37" s="219">
        <v>322</v>
      </c>
      <c r="E37" s="335">
        <v>2.8761463423533091</v>
      </c>
      <c r="F37" s="218">
        <v>9.4790795240753858E-2</v>
      </c>
      <c r="G37" s="219">
        <v>319</v>
      </c>
      <c r="H37" s="335">
        <v>3.3435646830206829</v>
      </c>
      <c r="I37" s="218">
        <v>8.8414978281432813E-2</v>
      </c>
      <c r="J37" s="219">
        <v>319</v>
      </c>
      <c r="K37" s="426">
        <v>2.9463356761714841</v>
      </c>
      <c r="L37" s="218">
        <v>9.709664751931503E-2</v>
      </c>
      <c r="M37" s="219">
        <v>317</v>
      </c>
      <c r="N37" s="335">
        <v>3.9668636935182549</v>
      </c>
      <c r="O37" s="218">
        <v>9.878529419705076E-2</v>
      </c>
      <c r="P37" s="219">
        <v>321</v>
      </c>
      <c r="Q37" s="335">
        <v>3.2939364743805739</v>
      </c>
      <c r="R37" s="218">
        <v>0.1009742456784402</v>
      </c>
      <c r="S37" s="219">
        <v>319</v>
      </c>
      <c r="T37" s="426">
        <v>3.237884747011615</v>
      </c>
      <c r="U37" s="218">
        <v>9.8297096196856767E-2</v>
      </c>
      <c r="V37" s="219">
        <v>322</v>
      </c>
      <c r="W37" s="426">
        <v>2.662159705228381</v>
      </c>
      <c r="X37" s="218">
        <v>9.235673704182408E-2</v>
      </c>
      <c r="Y37" s="219">
        <v>321</v>
      </c>
      <c r="Z37" s="335">
        <v>3.3332165988939568</v>
      </c>
      <c r="AA37" s="218">
        <v>9.4786042160791312E-2</v>
      </c>
      <c r="AB37" s="219">
        <v>321</v>
      </c>
      <c r="AC37" s="335">
        <v>2.7503521032900742</v>
      </c>
      <c r="AD37" s="218">
        <v>9.876361789947509E-2</v>
      </c>
      <c r="AE37" s="219">
        <v>320</v>
      </c>
      <c r="AF37" s="335">
        <v>3.372551359468027</v>
      </c>
      <c r="AG37" s="218">
        <v>0.10497773738707609</v>
      </c>
      <c r="AH37" s="219">
        <v>323</v>
      </c>
      <c r="AI37" s="335">
        <v>3.5327082721465679</v>
      </c>
      <c r="AJ37" s="218">
        <v>0.10234298167993421</v>
      </c>
      <c r="AK37" s="219">
        <v>323</v>
      </c>
      <c r="AL37" s="335">
        <v>3.3664268104540618</v>
      </c>
      <c r="AM37" s="218">
        <v>0.1076823805170055</v>
      </c>
      <c r="AN37" s="219">
        <v>321</v>
      </c>
      <c r="AO37" s="426">
        <v>2.6151317472612852</v>
      </c>
      <c r="AP37" s="218">
        <v>0.1110850381250358</v>
      </c>
      <c r="AQ37" s="219">
        <v>319</v>
      </c>
      <c r="AR37" s="426">
        <v>2.4732166328858511</v>
      </c>
      <c r="AS37" s="218">
        <v>0.13290297668473061</v>
      </c>
      <c r="AT37" s="220">
        <v>220</v>
      </c>
    </row>
    <row r="38" spans="1:46" ht="14.5" customHeight="1">
      <c r="A38" s="184" t="s">
        <v>66</v>
      </c>
      <c r="B38" s="334">
        <v>3.0842598626184601</v>
      </c>
      <c r="C38" s="213">
        <v>8.7606324800096225E-2</v>
      </c>
      <c r="D38" s="214">
        <v>481</v>
      </c>
      <c r="E38" s="334">
        <v>3.1319485456837199</v>
      </c>
      <c r="F38" s="213">
        <v>7.9061884204819313E-2</v>
      </c>
      <c r="G38" s="214">
        <v>479</v>
      </c>
      <c r="H38" s="334">
        <v>3.4595524316464501</v>
      </c>
      <c r="I38" s="213">
        <v>8.7598362996039195E-2</v>
      </c>
      <c r="J38" s="214">
        <v>478</v>
      </c>
      <c r="K38" s="334">
        <v>3.0653279300790408</v>
      </c>
      <c r="L38" s="213">
        <v>8.4827078688434449E-2</v>
      </c>
      <c r="M38" s="214">
        <v>484</v>
      </c>
      <c r="N38" s="334">
        <v>4.035713807007915</v>
      </c>
      <c r="O38" s="213">
        <v>9.0613179813222852E-2</v>
      </c>
      <c r="P38" s="214">
        <v>488</v>
      </c>
      <c r="Q38" s="334">
        <v>3.4241989089725071</v>
      </c>
      <c r="R38" s="213">
        <v>9.1387868346488002E-2</v>
      </c>
      <c r="S38" s="214">
        <v>484</v>
      </c>
      <c r="T38" s="334">
        <v>3.1120601880615388</v>
      </c>
      <c r="U38" s="213">
        <v>9.6070504880532467E-2</v>
      </c>
      <c r="V38" s="214">
        <v>482</v>
      </c>
      <c r="W38" s="334">
        <v>2.4224490731432051</v>
      </c>
      <c r="X38" s="213">
        <v>9.2013314720037792E-2</v>
      </c>
      <c r="Y38" s="214">
        <v>480</v>
      </c>
      <c r="Z38" s="334">
        <v>3.2156176213714178</v>
      </c>
      <c r="AA38" s="213">
        <v>8.4883313766750013E-2</v>
      </c>
      <c r="AB38" s="214">
        <v>481</v>
      </c>
      <c r="AC38" s="334">
        <v>2.8997409324544479</v>
      </c>
      <c r="AD38" s="213">
        <v>9.4256773908991162E-2</v>
      </c>
      <c r="AE38" s="214">
        <v>481</v>
      </c>
      <c r="AF38" s="334">
        <v>3.4341591411075019</v>
      </c>
      <c r="AG38" s="213">
        <v>9.5385782023445567E-2</v>
      </c>
      <c r="AH38" s="214">
        <v>481</v>
      </c>
      <c r="AI38" s="427">
        <v>3.541057750964137</v>
      </c>
      <c r="AJ38" s="213">
        <v>9.4733469992622527E-2</v>
      </c>
      <c r="AK38" s="214">
        <v>484</v>
      </c>
      <c r="AL38" s="334">
        <v>3.1960295022050622</v>
      </c>
      <c r="AM38" s="213">
        <v>9.260382322429829E-2</v>
      </c>
      <c r="AN38" s="214">
        <v>482</v>
      </c>
      <c r="AO38" s="334">
        <v>2.6088243717147011</v>
      </c>
      <c r="AP38" s="213">
        <v>0.1114584660692093</v>
      </c>
      <c r="AQ38" s="214">
        <v>479</v>
      </c>
      <c r="AR38" s="334">
        <v>2.4192991876342802</v>
      </c>
      <c r="AS38" s="213">
        <v>0.1202862927955181</v>
      </c>
      <c r="AT38" s="215">
        <v>334</v>
      </c>
    </row>
    <row r="39" spans="1:46" ht="14.5" customHeight="1">
      <c r="A39" s="189" t="s">
        <v>67</v>
      </c>
      <c r="B39" s="335">
        <v>3.4112475296071758</v>
      </c>
      <c r="C39" s="218">
        <v>0.105081596122075</v>
      </c>
      <c r="D39" s="219">
        <v>377</v>
      </c>
      <c r="E39" s="335">
        <v>3.0877073933104411</v>
      </c>
      <c r="F39" s="218">
        <v>9.1265593092246772E-2</v>
      </c>
      <c r="G39" s="219">
        <v>372</v>
      </c>
      <c r="H39" s="335">
        <v>3.618449727205864</v>
      </c>
      <c r="I39" s="218">
        <v>0.1027540857100319</v>
      </c>
      <c r="J39" s="219">
        <v>375</v>
      </c>
      <c r="K39" s="335">
        <v>3.4154384369780231</v>
      </c>
      <c r="L39" s="218">
        <v>0.10432355677121979</v>
      </c>
      <c r="M39" s="219">
        <v>373</v>
      </c>
      <c r="N39" s="335">
        <v>4.1926841818973468</v>
      </c>
      <c r="O39" s="218">
        <v>0.1083160633059409</v>
      </c>
      <c r="P39" s="219">
        <v>373</v>
      </c>
      <c r="Q39" s="335">
        <v>3.495053984859374</v>
      </c>
      <c r="R39" s="218">
        <v>0.1046043644241849</v>
      </c>
      <c r="S39" s="219">
        <v>378</v>
      </c>
      <c r="T39" s="335">
        <v>3.4373032725252641</v>
      </c>
      <c r="U39" s="218">
        <v>0.1033018826025574</v>
      </c>
      <c r="V39" s="219">
        <v>374</v>
      </c>
      <c r="W39" s="335">
        <v>2.5570998984101418</v>
      </c>
      <c r="X39" s="218">
        <v>0.1082646039737067</v>
      </c>
      <c r="Y39" s="219">
        <v>368</v>
      </c>
      <c r="Z39" s="335">
        <v>3.575026698918919</v>
      </c>
      <c r="AA39" s="218">
        <v>9.7407072036440417E-2</v>
      </c>
      <c r="AB39" s="219">
        <v>370</v>
      </c>
      <c r="AC39" s="426">
        <v>2.6935354404241738</v>
      </c>
      <c r="AD39" s="218">
        <v>0.1061477405076769</v>
      </c>
      <c r="AE39" s="219">
        <v>371</v>
      </c>
      <c r="AF39" s="335">
        <v>3.22885528450702</v>
      </c>
      <c r="AG39" s="218">
        <v>9.669517047249214E-2</v>
      </c>
      <c r="AH39" s="219">
        <v>374</v>
      </c>
      <c r="AI39" s="426">
        <v>3.6960819204241009</v>
      </c>
      <c r="AJ39" s="218">
        <v>0.1038972536469679</v>
      </c>
      <c r="AK39" s="219">
        <v>372</v>
      </c>
      <c r="AL39" s="335">
        <v>3.1221807235442069</v>
      </c>
      <c r="AM39" s="218">
        <v>0.1129487845407485</v>
      </c>
      <c r="AN39" s="219">
        <v>372</v>
      </c>
      <c r="AO39" s="335">
        <v>2.3570470203029048</v>
      </c>
      <c r="AP39" s="218">
        <v>0.1217169519477302</v>
      </c>
      <c r="AQ39" s="219">
        <v>367</v>
      </c>
      <c r="AR39" s="335">
        <v>2.6554729092793439</v>
      </c>
      <c r="AS39" s="218">
        <v>0.14580987906160989</v>
      </c>
      <c r="AT39" s="220">
        <v>236</v>
      </c>
    </row>
    <row r="40" spans="1:46" ht="14.5" customHeight="1">
      <c r="A40" s="184" t="s">
        <v>68</v>
      </c>
      <c r="B40" s="334">
        <v>3.3643925135592729</v>
      </c>
      <c r="C40" s="213">
        <v>0.1036664106347893</v>
      </c>
      <c r="D40" s="214">
        <v>312</v>
      </c>
      <c r="E40" s="334">
        <v>2.834925117906764</v>
      </c>
      <c r="F40" s="213">
        <v>9.136248266943775E-2</v>
      </c>
      <c r="G40" s="214">
        <v>311</v>
      </c>
      <c r="H40" s="334">
        <v>3.79553584261821</v>
      </c>
      <c r="I40" s="213">
        <v>8.7068209737613783E-2</v>
      </c>
      <c r="J40" s="214">
        <v>315</v>
      </c>
      <c r="K40" s="334">
        <v>3.5073164556702339</v>
      </c>
      <c r="L40" s="213">
        <v>9.8065510291864416E-2</v>
      </c>
      <c r="M40" s="214">
        <v>312</v>
      </c>
      <c r="N40" s="334">
        <v>4.2447512034417656</v>
      </c>
      <c r="O40" s="213">
        <v>0.1081279029535783</v>
      </c>
      <c r="P40" s="214">
        <v>316</v>
      </c>
      <c r="Q40" s="334">
        <v>3.5224213407565612</v>
      </c>
      <c r="R40" s="213">
        <v>9.4135574412959722E-2</v>
      </c>
      <c r="S40" s="214">
        <v>309</v>
      </c>
      <c r="T40" s="334">
        <v>3.2832207512815108</v>
      </c>
      <c r="U40" s="213">
        <v>0.10266803471355</v>
      </c>
      <c r="V40" s="214">
        <v>315</v>
      </c>
      <c r="W40" s="334">
        <v>2.5119299301488791</v>
      </c>
      <c r="X40" s="213">
        <v>0.11125456945414169</v>
      </c>
      <c r="Y40" s="214">
        <v>310</v>
      </c>
      <c r="Z40" s="334">
        <v>3.5556626595044678</v>
      </c>
      <c r="AA40" s="213">
        <v>0.11215740063943209</v>
      </c>
      <c r="AB40" s="214">
        <v>315</v>
      </c>
      <c r="AC40" s="334">
        <v>3.1427364859982561</v>
      </c>
      <c r="AD40" s="213">
        <v>9.1978273542489206E-2</v>
      </c>
      <c r="AE40" s="214">
        <v>314</v>
      </c>
      <c r="AF40" s="334">
        <v>3.502678552298069</v>
      </c>
      <c r="AG40" s="213">
        <v>0.1097484117283104</v>
      </c>
      <c r="AH40" s="214">
        <v>315</v>
      </c>
      <c r="AI40" s="334">
        <v>3.9650702127135968</v>
      </c>
      <c r="AJ40" s="213">
        <v>9.6403382721120562E-2</v>
      </c>
      <c r="AK40" s="214">
        <v>321</v>
      </c>
      <c r="AL40" s="334">
        <v>3.246258752575335</v>
      </c>
      <c r="AM40" s="213">
        <v>0.1210891933770244</v>
      </c>
      <c r="AN40" s="214">
        <v>315</v>
      </c>
      <c r="AO40" s="334">
        <v>2.5049517947395019</v>
      </c>
      <c r="AP40" s="213">
        <v>0.11862420133681351</v>
      </c>
      <c r="AQ40" s="214">
        <v>311</v>
      </c>
      <c r="AR40" s="334">
        <v>2.65352528203216</v>
      </c>
      <c r="AS40" s="213">
        <v>0.15448663958805431</v>
      </c>
      <c r="AT40" s="215">
        <v>204</v>
      </c>
    </row>
    <row r="41" spans="1:46" ht="14.5" customHeight="1">
      <c r="A41" s="189" t="s">
        <v>69</v>
      </c>
      <c r="B41" s="335">
        <v>3.1262642380551329</v>
      </c>
      <c r="C41" s="218">
        <v>8.7883267025992473E-2</v>
      </c>
      <c r="D41" s="219">
        <v>428</v>
      </c>
      <c r="E41" s="335">
        <v>2.9059986330475431</v>
      </c>
      <c r="F41" s="218">
        <v>8.866017067251375E-2</v>
      </c>
      <c r="G41" s="219">
        <v>426</v>
      </c>
      <c r="H41" s="335">
        <v>3.621778720861172</v>
      </c>
      <c r="I41" s="218">
        <v>7.8696546115034863E-2</v>
      </c>
      <c r="J41" s="219">
        <v>426</v>
      </c>
      <c r="K41" s="335">
        <v>3.28187565467368</v>
      </c>
      <c r="L41" s="218">
        <v>9.0096857934620259E-2</v>
      </c>
      <c r="M41" s="219">
        <v>430</v>
      </c>
      <c r="N41" s="335">
        <v>4.0183749512271483</v>
      </c>
      <c r="O41" s="218">
        <v>8.8835229008195807E-2</v>
      </c>
      <c r="P41" s="219">
        <v>428</v>
      </c>
      <c r="Q41" s="335">
        <v>3.552216195552869</v>
      </c>
      <c r="R41" s="218">
        <v>0.10402960193564489</v>
      </c>
      <c r="S41" s="219">
        <v>425</v>
      </c>
      <c r="T41" s="335">
        <v>3.1836162628385209</v>
      </c>
      <c r="U41" s="218">
        <v>0.10305971864187111</v>
      </c>
      <c r="V41" s="219">
        <v>425</v>
      </c>
      <c r="W41" s="335">
        <v>2.5493133808881399</v>
      </c>
      <c r="X41" s="218">
        <v>8.806716456556575E-2</v>
      </c>
      <c r="Y41" s="219">
        <v>422</v>
      </c>
      <c r="Z41" s="335">
        <v>3.2075615694894091</v>
      </c>
      <c r="AA41" s="218">
        <v>9.9239584016228843E-2</v>
      </c>
      <c r="AB41" s="219">
        <v>426</v>
      </c>
      <c r="AC41" s="335">
        <v>2.808600276657792</v>
      </c>
      <c r="AD41" s="218">
        <v>9.5404045768107765E-2</v>
      </c>
      <c r="AE41" s="219">
        <v>426</v>
      </c>
      <c r="AF41" s="335">
        <v>3.3826044915830509</v>
      </c>
      <c r="AG41" s="218">
        <v>0.1105704164118408</v>
      </c>
      <c r="AH41" s="219">
        <v>425</v>
      </c>
      <c r="AI41" s="335">
        <v>3.674447046175374</v>
      </c>
      <c r="AJ41" s="218">
        <v>9.4331976928696035E-2</v>
      </c>
      <c r="AK41" s="219">
        <v>428</v>
      </c>
      <c r="AL41" s="335">
        <v>3.022365348505454</v>
      </c>
      <c r="AM41" s="218">
        <v>9.2972720075283302E-2</v>
      </c>
      <c r="AN41" s="219">
        <v>425</v>
      </c>
      <c r="AO41" s="335">
        <v>2.4894353207656978</v>
      </c>
      <c r="AP41" s="218">
        <v>0.11275509639713251</v>
      </c>
      <c r="AQ41" s="219">
        <v>421</v>
      </c>
      <c r="AR41" s="335">
        <v>2.4564711750046522</v>
      </c>
      <c r="AS41" s="218">
        <v>0.1184417465025828</v>
      </c>
      <c r="AT41" s="220">
        <v>280</v>
      </c>
    </row>
    <row r="42" spans="1:46" ht="14.5" customHeight="1">
      <c r="A42" s="184" t="s">
        <v>70</v>
      </c>
      <c r="B42" s="427">
        <v>3.074504941941655</v>
      </c>
      <c r="C42" s="213">
        <v>0.1039937633236082</v>
      </c>
      <c r="D42" s="214">
        <v>364</v>
      </c>
      <c r="E42" s="334">
        <v>2.8582212836380698</v>
      </c>
      <c r="F42" s="213">
        <v>9.3835083566132307E-2</v>
      </c>
      <c r="G42" s="214">
        <v>363</v>
      </c>
      <c r="H42" s="334">
        <v>3.6321868558362822</v>
      </c>
      <c r="I42" s="213">
        <v>0.1018876303711109</v>
      </c>
      <c r="J42" s="214">
        <v>366</v>
      </c>
      <c r="K42" s="334">
        <v>3.3263651017897651</v>
      </c>
      <c r="L42" s="213">
        <v>0.10325748638357821</v>
      </c>
      <c r="M42" s="214">
        <v>361</v>
      </c>
      <c r="N42" s="334">
        <v>4.3287260335323712</v>
      </c>
      <c r="O42" s="213">
        <v>9.8225479770427032E-2</v>
      </c>
      <c r="P42" s="214">
        <v>365</v>
      </c>
      <c r="Q42" s="427">
        <v>3.661179959291418</v>
      </c>
      <c r="R42" s="213">
        <v>0.10833799642137031</v>
      </c>
      <c r="S42" s="214">
        <v>361</v>
      </c>
      <c r="T42" s="334">
        <v>3.51467330187389</v>
      </c>
      <c r="U42" s="213">
        <v>0.1069717088540941</v>
      </c>
      <c r="V42" s="214">
        <v>366</v>
      </c>
      <c r="W42" s="334">
        <v>2.5201528664878028</v>
      </c>
      <c r="X42" s="213">
        <v>0.10390958908531479</v>
      </c>
      <c r="Y42" s="214">
        <v>365</v>
      </c>
      <c r="Z42" s="334">
        <v>3.5715450238222668</v>
      </c>
      <c r="AA42" s="213">
        <v>8.7557953050756518E-2</v>
      </c>
      <c r="AB42" s="214">
        <v>363</v>
      </c>
      <c r="AC42" s="334">
        <v>3.0755121190170351</v>
      </c>
      <c r="AD42" s="213">
        <v>9.6040953790204373E-2</v>
      </c>
      <c r="AE42" s="214">
        <v>366</v>
      </c>
      <c r="AF42" s="334">
        <v>3.569046565138315</v>
      </c>
      <c r="AG42" s="213">
        <v>9.1745685936039795E-2</v>
      </c>
      <c r="AH42" s="214">
        <v>365</v>
      </c>
      <c r="AI42" s="427">
        <v>3.560368654238423</v>
      </c>
      <c r="AJ42" s="213">
        <v>9.8788120622722284E-2</v>
      </c>
      <c r="AK42" s="214">
        <v>365</v>
      </c>
      <c r="AL42" s="427">
        <v>3.458141482481758</v>
      </c>
      <c r="AM42" s="213">
        <v>9.9724579096171509E-2</v>
      </c>
      <c r="AN42" s="214">
        <v>364</v>
      </c>
      <c r="AO42" s="427">
        <v>2.646284158368581</v>
      </c>
      <c r="AP42" s="213">
        <v>0.12616872496634671</v>
      </c>
      <c r="AQ42" s="214">
        <v>362</v>
      </c>
      <c r="AR42" s="334">
        <v>2.563903881054407</v>
      </c>
      <c r="AS42" s="213">
        <v>0.13078258278817129</v>
      </c>
      <c r="AT42" s="215">
        <v>288</v>
      </c>
    </row>
    <row r="43" spans="1:46" ht="14.5" customHeight="1">
      <c r="A43" s="189" t="s">
        <v>71</v>
      </c>
      <c r="B43" s="335">
        <v>2.945409220178921</v>
      </c>
      <c r="C43" s="218">
        <v>8.9705946373513451E-2</v>
      </c>
      <c r="D43" s="219">
        <v>459</v>
      </c>
      <c r="E43" s="335">
        <v>2.8811554465595748</v>
      </c>
      <c r="F43" s="218">
        <v>7.5127154307250768E-2</v>
      </c>
      <c r="G43" s="219">
        <v>457</v>
      </c>
      <c r="H43" s="426">
        <v>3.5145061011020151</v>
      </c>
      <c r="I43" s="218">
        <v>7.8759499648150558E-2</v>
      </c>
      <c r="J43" s="219">
        <v>466</v>
      </c>
      <c r="K43" s="335">
        <v>3.4238374877204389</v>
      </c>
      <c r="L43" s="218">
        <v>9.4154254916852254E-2</v>
      </c>
      <c r="M43" s="219">
        <v>461</v>
      </c>
      <c r="N43" s="335">
        <v>4.1809041096327846</v>
      </c>
      <c r="O43" s="218">
        <v>0.1083001161805343</v>
      </c>
      <c r="P43" s="219">
        <v>458</v>
      </c>
      <c r="Q43" s="335">
        <v>3.540094577795208</v>
      </c>
      <c r="R43" s="218">
        <v>8.1383428707004934E-2</v>
      </c>
      <c r="S43" s="219">
        <v>460</v>
      </c>
      <c r="T43" s="335">
        <v>3.3955730800428121</v>
      </c>
      <c r="U43" s="218">
        <v>9.0640445787993199E-2</v>
      </c>
      <c r="V43" s="219">
        <v>458</v>
      </c>
      <c r="W43" s="335">
        <v>2.458978786845174</v>
      </c>
      <c r="X43" s="218">
        <v>7.95832024373644E-2</v>
      </c>
      <c r="Y43" s="219">
        <v>458</v>
      </c>
      <c r="Z43" s="335">
        <v>3.36267494928979</v>
      </c>
      <c r="AA43" s="218">
        <v>9.2585580306332405E-2</v>
      </c>
      <c r="AB43" s="219">
        <v>462</v>
      </c>
      <c r="AC43" s="335">
        <v>2.9013375863287019</v>
      </c>
      <c r="AD43" s="218">
        <v>8.1844845700959221E-2</v>
      </c>
      <c r="AE43" s="219">
        <v>458</v>
      </c>
      <c r="AF43" s="335">
        <v>3.3339477393181509</v>
      </c>
      <c r="AG43" s="218">
        <v>9.0488365180793173E-2</v>
      </c>
      <c r="AH43" s="219">
        <v>460</v>
      </c>
      <c r="AI43" s="335">
        <v>3.7664710556355998</v>
      </c>
      <c r="AJ43" s="218">
        <v>9.925536522923141E-2</v>
      </c>
      <c r="AK43" s="219">
        <v>459</v>
      </c>
      <c r="AL43" s="335">
        <v>3.055078333864234</v>
      </c>
      <c r="AM43" s="218">
        <v>9.718140312618169E-2</v>
      </c>
      <c r="AN43" s="219">
        <v>455</v>
      </c>
      <c r="AO43" s="335">
        <v>2.2165040458148391</v>
      </c>
      <c r="AP43" s="218">
        <v>0.1088687620344571</v>
      </c>
      <c r="AQ43" s="219">
        <v>451</v>
      </c>
      <c r="AR43" s="426">
        <v>2.328389113976387</v>
      </c>
      <c r="AS43" s="218">
        <v>0.1265662053928629</v>
      </c>
      <c r="AT43" s="220">
        <v>286</v>
      </c>
    </row>
    <row r="44" spans="1:46" ht="14.5" customHeight="1">
      <c r="A44" s="184" t="s">
        <v>72</v>
      </c>
      <c r="B44" s="334">
        <v>3.225798855949118</v>
      </c>
      <c r="C44" s="213">
        <v>9.2980681202799925E-2</v>
      </c>
      <c r="D44" s="214">
        <v>389</v>
      </c>
      <c r="E44" s="334">
        <v>2.760828753636468</v>
      </c>
      <c r="F44" s="213">
        <v>8.2476811486217175E-2</v>
      </c>
      <c r="G44" s="214">
        <v>387</v>
      </c>
      <c r="H44" s="334">
        <v>3.724041513033737</v>
      </c>
      <c r="I44" s="213">
        <v>8.3868180372564313E-2</v>
      </c>
      <c r="J44" s="214">
        <v>383</v>
      </c>
      <c r="K44" s="334">
        <v>3.341853212396229</v>
      </c>
      <c r="L44" s="213">
        <v>8.6670295506398515E-2</v>
      </c>
      <c r="M44" s="214">
        <v>386</v>
      </c>
      <c r="N44" s="334">
        <v>4.4222235543376707</v>
      </c>
      <c r="O44" s="213">
        <v>8.1885002627774747E-2</v>
      </c>
      <c r="P44" s="214">
        <v>385</v>
      </c>
      <c r="Q44" s="334">
        <v>3.5057831728461961</v>
      </c>
      <c r="R44" s="213">
        <v>0.1036167549493217</v>
      </c>
      <c r="S44" s="214">
        <v>384</v>
      </c>
      <c r="T44" s="334">
        <v>3.5313879168479221</v>
      </c>
      <c r="U44" s="213">
        <v>8.7398618480971246E-2</v>
      </c>
      <c r="V44" s="214">
        <v>384</v>
      </c>
      <c r="W44" s="334">
        <v>2.5754410179161842</v>
      </c>
      <c r="X44" s="213">
        <v>8.9543831078066224E-2</v>
      </c>
      <c r="Y44" s="214">
        <v>382</v>
      </c>
      <c r="Z44" s="334">
        <v>3.6324912896672319</v>
      </c>
      <c r="AA44" s="213">
        <v>9.486518097940394E-2</v>
      </c>
      <c r="AB44" s="214">
        <v>383</v>
      </c>
      <c r="AC44" s="334">
        <v>3.0485661617742892</v>
      </c>
      <c r="AD44" s="213">
        <v>8.8332255577266677E-2</v>
      </c>
      <c r="AE44" s="214">
        <v>385</v>
      </c>
      <c r="AF44" s="334">
        <v>3.3529635380107612</v>
      </c>
      <c r="AG44" s="213">
        <v>0.1002133843846288</v>
      </c>
      <c r="AH44" s="214">
        <v>385</v>
      </c>
      <c r="AI44" s="334">
        <v>3.9361855767718441</v>
      </c>
      <c r="AJ44" s="213">
        <v>9.4828343086257733E-2</v>
      </c>
      <c r="AK44" s="214">
        <v>388</v>
      </c>
      <c r="AL44" s="334">
        <v>3.2644354159945999</v>
      </c>
      <c r="AM44" s="213">
        <v>9.8377924307213385E-2</v>
      </c>
      <c r="AN44" s="214">
        <v>385</v>
      </c>
      <c r="AO44" s="427">
        <v>2.3999037620472001</v>
      </c>
      <c r="AP44" s="213">
        <v>0.1065495791934654</v>
      </c>
      <c r="AQ44" s="214">
        <v>386</v>
      </c>
      <c r="AR44" s="427">
        <v>2.6447582773809608</v>
      </c>
      <c r="AS44" s="213">
        <v>0.1236290044889729</v>
      </c>
      <c r="AT44" s="215">
        <v>279</v>
      </c>
    </row>
    <row r="45" spans="1:46" ht="14.5" customHeight="1">
      <c r="A45" s="189" t="s">
        <v>73</v>
      </c>
      <c r="B45" s="426">
        <v>3.1564925973457409</v>
      </c>
      <c r="C45" s="218">
        <v>7.8256267870282462E-2</v>
      </c>
      <c r="D45" s="219">
        <v>437</v>
      </c>
      <c r="E45" s="335">
        <v>3.102827207850027</v>
      </c>
      <c r="F45" s="218">
        <v>8.0756399933228321E-2</v>
      </c>
      <c r="G45" s="219">
        <v>438</v>
      </c>
      <c r="H45" s="335">
        <v>3.889975021007178</v>
      </c>
      <c r="I45" s="218">
        <v>8.398916047434106E-2</v>
      </c>
      <c r="J45" s="219">
        <v>445</v>
      </c>
      <c r="K45" s="335">
        <v>3.4077852422195898</v>
      </c>
      <c r="L45" s="218">
        <v>8.2812671476412789E-2</v>
      </c>
      <c r="M45" s="219">
        <v>439</v>
      </c>
      <c r="N45" s="426">
        <v>4.5464126263934226</v>
      </c>
      <c r="O45" s="218">
        <v>7.0728341692235713E-2</v>
      </c>
      <c r="P45" s="219">
        <v>446</v>
      </c>
      <c r="Q45" s="335">
        <v>3.6279878427842021</v>
      </c>
      <c r="R45" s="218">
        <v>8.2172578869842916E-2</v>
      </c>
      <c r="S45" s="219">
        <v>436</v>
      </c>
      <c r="T45" s="335">
        <v>3.2677026316179929</v>
      </c>
      <c r="U45" s="218">
        <v>8.2341876776618111E-2</v>
      </c>
      <c r="V45" s="219">
        <v>441</v>
      </c>
      <c r="W45" s="335">
        <v>2.6502576236441171</v>
      </c>
      <c r="X45" s="218">
        <v>8.5217494667503252E-2</v>
      </c>
      <c r="Y45" s="219">
        <v>438</v>
      </c>
      <c r="Z45" s="335">
        <v>3.5967204513812869</v>
      </c>
      <c r="AA45" s="218">
        <v>7.4234175012436357E-2</v>
      </c>
      <c r="AB45" s="219">
        <v>439</v>
      </c>
      <c r="AC45" s="335">
        <v>3.0679127568969489</v>
      </c>
      <c r="AD45" s="218">
        <v>7.9950425881459078E-2</v>
      </c>
      <c r="AE45" s="219">
        <v>439</v>
      </c>
      <c r="AF45" s="426">
        <v>3.816217406466246</v>
      </c>
      <c r="AG45" s="218">
        <v>8.1642980016264591E-2</v>
      </c>
      <c r="AH45" s="219">
        <v>442</v>
      </c>
      <c r="AI45" s="426">
        <v>4.1669931469502544</v>
      </c>
      <c r="AJ45" s="218">
        <v>8.2984850908260743E-2</v>
      </c>
      <c r="AK45" s="219">
        <v>442</v>
      </c>
      <c r="AL45" s="335">
        <v>3.26337975424926</v>
      </c>
      <c r="AM45" s="218">
        <v>8.80637693190265E-2</v>
      </c>
      <c r="AN45" s="219">
        <v>440</v>
      </c>
      <c r="AO45" s="426">
        <v>2.638881861348485</v>
      </c>
      <c r="AP45" s="218">
        <v>9.5082475372820427E-2</v>
      </c>
      <c r="AQ45" s="219">
        <v>437</v>
      </c>
      <c r="AR45" s="335">
        <v>2.685370898009189</v>
      </c>
      <c r="AS45" s="218">
        <v>0.11464871607120759</v>
      </c>
      <c r="AT45" s="220">
        <v>318</v>
      </c>
    </row>
    <row r="46" spans="1:46" ht="14.5" customHeight="1">
      <c r="A46" s="184" t="s">
        <v>74</v>
      </c>
      <c r="B46" s="334">
        <v>2.9032660650169722</v>
      </c>
      <c r="C46" s="213">
        <v>9.221994925562349E-2</v>
      </c>
      <c r="D46" s="214">
        <v>400</v>
      </c>
      <c r="E46" s="334">
        <v>2.9002224333213928</v>
      </c>
      <c r="F46" s="213">
        <v>9.0387672679185724E-2</v>
      </c>
      <c r="G46" s="214">
        <v>400</v>
      </c>
      <c r="H46" s="334">
        <v>3.712134389495541</v>
      </c>
      <c r="I46" s="213">
        <v>9.2350550443051307E-2</v>
      </c>
      <c r="J46" s="214">
        <v>403</v>
      </c>
      <c r="K46" s="334">
        <v>3.3301876801730899</v>
      </c>
      <c r="L46" s="213">
        <v>9.4455105977349657E-2</v>
      </c>
      <c r="M46" s="214">
        <v>400</v>
      </c>
      <c r="N46" s="427">
        <v>4.3770064585764024</v>
      </c>
      <c r="O46" s="213">
        <v>8.4915677862544142E-2</v>
      </c>
      <c r="P46" s="214">
        <v>405</v>
      </c>
      <c r="Q46" s="334">
        <v>3.4961985929451429</v>
      </c>
      <c r="R46" s="213">
        <v>9.8689056093002617E-2</v>
      </c>
      <c r="S46" s="214">
        <v>404</v>
      </c>
      <c r="T46" s="334">
        <v>3.339193005565221</v>
      </c>
      <c r="U46" s="213">
        <v>8.8923937172969869E-2</v>
      </c>
      <c r="V46" s="214">
        <v>400</v>
      </c>
      <c r="W46" s="334">
        <v>2.5939969636171778</v>
      </c>
      <c r="X46" s="213">
        <v>9.0074897034409324E-2</v>
      </c>
      <c r="Y46" s="214">
        <v>398</v>
      </c>
      <c r="Z46" s="334">
        <v>3.4940449385608949</v>
      </c>
      <c r="AA46" s="213">
        <v>9.3690620089843427E-2</v>
      </c>
      <c r="AB46" s="214">
        <v>398</v>
      </c>
      <c r="AC46" s="334">
        <v>2.9947384406472861</v>
      </c>
      <c r="AD46" s="213">
        <v>9.0476388825107792E-2</v>
      </c>
      <c r="AE46" s="214">
        <v>403</v>
      </c>
      <c r="AF46" s="334">
        <v>3.314432439650747</v>
      </c>
      <c r="AG46" s="213">
        <v>8.8173325889230422E-2</v>
      </c>
      <c r="AH46" s="214">
        <v>399</v>
      </c>
      <c r="AI46" s="334">
        <v>3.7925463712913219</v>
      </c>
      <c r="AJ46" s="213">
        <v>9.0283776874327912E-2</v>
      </c>
      <c r="AK46" s="214">
        <v>402</v>
      </c>
      <c r="AL46" s="334">
        <v>3.3791612188231159</v>
      </c>
      <c r="AM46" s="213">
        <v>9.3745537140053722E-2</v>
      </c>
      <c r="AN46" s="214">
        <v>401</v>
      </c>
      <c r="AO46" s="427">
        <v>2.4009122596046502</v>
      </c>
      <c r="AP46" s="213">
        <v>0.1131764184382644</v>
      </c>
      <c r="AQ46" s="214">
        <v>395</v>
      </c>
      <c r="AR46" s="334">
        <v>2.6638186303520599</v>
      </c>
      <c r="AS46" s="213">
        <v>0.12165523031765831</v>
      </c>
      <c r="AT46" s="215">
        <v>302</v>
      </c>
    </row>
    <row r="47" spans="1:46" ht="14.5" customHeight="1">
      <c r="A47" s="189" t="s">
        <v>75</v>
      </c>
      <c r="B47" s="335">
        <v>3.310601215980121</v>
      </c>
      <c r="C47" s="218">
        <v>9.3823008874032457E-2</v>
      </c>
      <c r="D47" s="219">
        <v>326</v>
      </c>
      <c r="E47" s="335">
        <v>3.2052117445353532</v>
      </c>
      <c r="F47" s="218">
        <v>9.6681385572194703E-2</v>
      </c>
      <c r="G47" s="219">
        <v>326</v>
      </c>
      <c r="H47" s="335">
        <v>3.7090338002384522</v>
      </c>
      <c r="I47" s="218">
        <v>9.7738991923499441E-2</v>
      </c>
      <c r="J47" s="219">
        <v>325</v>
      </c>
      <c r="K47" s="335">
        <v>3.1115176851555599</v>
      </c>
      <c r="L47" s="218">
        <v>8.6370605035462969E-2</v>
      </c>
      <c r="M47" s="219">
        <v>323</v>
      </c>
      <c r="N47" s="335">
        <v>4.3240494104798408</v>
      </c>
      <c r="O47" s="218">
        <v>0.1031894410378582</v>
      </c>
      <c r="P47" s="219">
        <v>331</v>
      </c>
      <c r="Q47" s="335">
        <v>3.687909541861897</v>
      </c>
      <c r="R47" s="218">
        <v>0.1044847924131537</v>
      </c>
      <c r="S47" s="219">
        <v>328</v>
      </c>
      <c r="T47" s="335">
        <v>3.5388622837717678</v>
      </c>
      <c r="U47" s="218">
        <v>0.1129383756036732</v>
      </c>
      <c r="V47" s="219">
        <v>325</v>
      </c>
      <c r="W47" s="335">
        <v>2.7841429676881702</v>
      </c>
      <c r="X47" s="218">
        <v>9.2295678223260957E-2</v>
      </c>
      <c r="Y47" s="219">
        <v>326</v>
      </c>
      <c r="Z47" s="335">
        <v>3.484359477682466</v>
      </c>
      <c r="AA47" s="218">
        <v>8.1818466256099329E-2</v>
      </c>
      <c r="AB47" s="219">
        <v>325</v>
      </c>
      <c r="AC47" s="335">
        <v>2.9448831989670019</v>
      </c>
      <c r="AD47" s="218">
        <v>8.5178488771116542E-2</v>
      </c>
      <c r="AE47" s="219">
        <v>329</v>
      </c>
      <c r="AF47" s="335">
        <v>3.4681375705388628</v>
      </c>
      <c r="AG47" s="218">
        <v>8.8483106110995302E-2</v>
      </c>
      <c r="AH47" s="219">
        <v>328</v>
      </c>
      <c r="AI47" s="335">
        <v>3.687591595636047</v>
      </c>
      <c r="AJ47" s="218">
        <v>9.6082859495718501E-2</v>
      </c>
      <c r="AK47" s="219">
        <v>329</v>
      </c>
      <c r="AL47" s="335">
        <v>3.3713468392395538</v>
      </c>
      <c r="AM47" s="218">
        <v>8.6454677138666558E-2</v>
      </c>
      <c r="AN47" s="219">
        <v>325</v>
      </c>
      <c r="AO47" s="335">
        <v>2.3126091219985061</v>
      </c>
      <c r="AP47" s="218">
        <v>0.1169529102545796</v>
      </c>
      <c r="AQ47" s="219">
        <v>326</v>
      </c>
      <c r="AR47" s="426">
        <v>2.694389746776559</v>
      </c>
      <c r="AS47" s="218">
        <v>0.1489666605018144</v>
      </c>
      <c r="AT47" s="220">
        <v>218</v>
      </c>
    </row>
    <row r="48" spans="1:46" ht="14.5" customHeight="1">
      <c r="A48" s="184" t="s">
        <v>76</v>
      </c>
      <c r="B48" s="334">
        <v>3.056818020644426</v>
      </c>
      <c r="C48" s="213">
        <v>7.6765028523029438E-2</v>
      </c>
      <c r="D48" s="214">
        <v>531</v>
      </c>
      <c r="E48" s="334">
        <v>2.736251424477977</v>
      </c>
      <c r="F48" s="213">
        <v>6.8848885103065693E-2</v>
      </c>
      <c r="G48" s="214">
        <v>529</v>
      </c>
      <c r="H48" s="334">
        <v>3.6317541681888792</v>
      </c>
      <c r="I48" s="213">
        <v>8.2036578010709002E-2</v>
      </c>
      <c r="J48" s="214">
        <v>526</v>
      </c>
      <c r="K48" s="427">
        <v>3.2467521500054541</v>
      </c>
      <c r="L48" s="213">
        <v>7.3241020528691775E-2</v>
      </c>
      <c r="M48" s="214">
        <v>530</v>
      </c>
      <c r="N48" s="334">
        <v>4.2625963359564629</v>
      </c>
      <c r="O48" s="213">
        <v>7.9961505876944672E-2</v>
      </c>
      <c r="P48" s="214">
        <v>528</v>
      </c>
      <c r="Q48" s="427">
        <v>3.4080869637285138</v>
      </c>
      <c r="R48" s="213">
        <v>8.2411894097306357E-2</v>
      </c>
      <c r="S48" s="214">
        <v>534</v>
      </c>
      <c r="T48" s="334">
        <v>3.4416679705696782</v>
      </c>
      <c r="U48" s="213">
        <v>7.5342855632798272E-2</v>
      </c>
      <c r="V48" s="214">
        <v>530</v>
      </c>
      <c r="W48" s="334">
        <v>2.413450320096147</v>
      </c>
      <c r="X48" s="213">
        <v>7.7016486260856692E-2</v>
      </c>
      <c r="Y48" s="214">
        <v>526</v>
      </c>
      <c r="Z48" s="334">
        <v>3.4868193325530421</v>
      </c>
      <c r="AA48" s="213">
        <v>7.2581649248946306E-2</v>
      </c>
      <c r="AB48" s="214">
        <v>531</v>
      </c>
      <c r="AC48" s="334">
        <v>2.8048043744071758</v>
      </c>
      <c r="AD48" s="213">
        <v>7.9480569048670902E-2</v>
      </c>
      <c r="AE48" s="214">
        <v>528</v>
      </c>
      <c r="AF48" s="334">
        <v>3.4041869277934982</v>
      </c>
      <c r="AG48" s="213">
        <v>8.5515031863073063E-2</v>
      </c>
      <c r="AH48" s="214">
        <v>532</v>
      </c>
      <c r="AI48" s="334">
        <v>3.856335403753079</v>
      </c>
      <c r="AJ48" s="213">
        <v>8.2544521863589668E-2</v>
      </c>
      <c r="AK48" s="214">
        <v>532</v>
      </c>
      <c r="AL48" s="334">
        <v>3.0412028287644608</v>
      </c>
      <c r="AM48" s="213">
        <v>7.7299389480993116E-2</v>
      </c>
      <c r="AN48" s="214">
        <v>532</v>
      </c>
      <c r="AO48" s="334">
        <v>2.11005535167673</v>
      </c>
      <c r="AP48" s="213">
        <v>8.0489109970094647E-2</v>
      </c>
      <c r="AQ48" s="214">
        <v>528</v>
      </c>
      <c r="AR48" s="334">
        <v>2.3761273092755681</v>
      </c>
      <c r="AS48" s="213">
        <v>0.1010344899034787</v>
      </c>
      <c r="AT48" s="215">
        <v>354</v>
      </c>
    </row>
    <row r="49" spans="1:49" ht="14.5" customHeight="1">
      <c r="A49" s="189" t="s">
        <v>77</v>
      </c>
      <c r="B49" s="335">
        <v>3.0551277735512978</v>
      </c>
      <c r="C49" s="218">
        <v>9.654440540079548E-2</v>
      </c>
      <c r="D49" s="219">
        <v>471</v>
      </c>
      <c r="E49" s="335">
        <v>2.985885700267171</v>
      </c>
      <c r="F49" s="218">
        <v>7.9468088342994417E-2</v>
      </c>
      <c r="G49" s="219">
        <v>469</v>
      </c>
      <c r="H49" s="335">
        <v>3.5997284179932501</v>
      </c>
      <c r="I49" s="218">
        <v>8.1579836019697885E-2</v>
      </c>
      <c r="J49" s="219">
        <v>471</v>
      </c>
      <c r="K49" s="426">
        <v>3.2293565675696518</v>
      </c>
      <c r="L49" s="218">
        <v>9.0930570163510693E-2</v>
      </c>
      <c r="M49" s="219">
        <v>471</v>
      </c>
      <c r="N49" s="335">
        <v>4.2239075687575633</v>
      </c>
      <c r="O49" s="218">
        <v>7.8716410893346536E-2</v>
      </c>
      <c r="P49" s="219">
        <v>471</v>
      </c>
      <c r="Q49" s="426">
        <v>3.5368933412662522</v>
      </c>
      <c r="R49" s="218">
        <v>9.1492774280632461E-2</v>
      </c>
      <c r="S49" s="219">
        <v>467</v>
      </c>
      <c r="T49" s="335">
        <v>3.509252358901727</v>
      </c>
      <c r="U49" s="218">
        <v>9.2411434497145714E-2</v>
      </c>
      <c r="V49" s="219">
        <v>473</v>
      </c>
      <c r="W49" s="335">
        <v>2.7704594465140668</v>
      </c>
      <c r="X49" s="218">
        <v>0.11012150383538941</v>
      </c>
      <c r="Y49" s="219">
        <v>468</v>
      </c>
      <c r="Z49" s="335">
        <v>3.595661491745926</v>
      </c>
      <c r="AA49" s="218">
        <v>7.6225303782735399E-2</v>
      </c>
      <c r="AB49" s="219">
        <v>471</v>
      </c>
      <c r="AC49" s="335">
        <v>2.9654373075844598</v>
      </c>
      <c r="AD49" s="218">
        <v>8.7098801940293444E-2</v>
      </c>
      <c r="AE49" s="219">
        <v>473</v>
      </c>
      <c r="AF49" s="335">
        <v>3.431426810735215</v>
      </c>
      <c r="AG49" s="218">
        <v>9.1992778660055591E-2</v>
      </c>
      <c r="AH49" s="219">
        <v>471</v>
      </c>
      <c r="AI49" s="335">
        <v>3.806107115475224</v>
      </c>
      <c r="AJ49" s="218">
        <v>9.1097053082904861E-2</v>
      </c>
      <c r="AK49" s="219">
        <v>473</v>
      </c>
      <c r="AL49" s="426">
        <v>3.2914261560027489</v>
      </c>
      <c r="AM49" s="218">
        <v>8.4029936556917942E-2</v>
      </c>
      <c r="AN49" s="219">
        <v>467</v>
      </c>
      <c r="AO49" s="426">
        <v>2.3323389266848338</v>
      </c>
      <c r="AP49" s="218">
        <v>9.31715882162438E-2</v>
      </c>
      <c r="AQ49" s="219">
        <v>459</v>
      </c>
      <c r="AR49" s="426">
        <v>2.5970939114550919</v>
      </c>
      <c r="AS49" s="218">
        <v>0.1202658488278929</v>
      </c>
      <c r="AT49" s="220">
        <v>330</v>
      </c>
    </row>
    <row r="50" spans="1:49" ht="14.5" customHeight="1">
      <c r="A50" s="184" t="s">
        <v>78</v>
      </c>
      <c r="B50" s="334">
        <v>3.0907390494492688</v>
      </c>
      <c r="C50" s="213">
        <v>8.5363428027281502E-2</v>
      </c>
      <c r="D50" s="214">
        <v>560</v>
      </c>
      <c r="E50" s="334">
        <v>2.825889113791042</v>
      </c>
      <c r="F50" s="213">
        <v>8.1286536558490621E-2</v>
      </c>
      <c r="G50" s="214">
        <v>558</v>
      </c>
      <c r="H50" s="334">
        <v>3.5627757477875628</v>
      </c>
      <c r="I50" s="213">
        <v>7.6219250923226955E-2</v>
      </c>
      <c r="J50" s="214">
        <v>567</v>
      </c>
      <c r="K50" s="427">
        <v>3.1831935794532402</v>
      </c>
      <c r="L50" s="213">
        <v>8.3058317756824401E-2</v>
      </c>
      <c r="M50" s="214">
        <v>566</v>
      </c>
      <c r="N50" s="334">
        <v>4.205200793630314</v>
      </c>
      <c r="O50" s="213">
        <v>7.7825880671785211E-2</v>
      </c>
      <c r="P50" s="214">
        <v>568</v>
      </c>
      <c r="Q50" s="334">
        <v>3.4453000913985541</v>
      </c>
      <c r="R50" s="213">
        <v>8.0563261136379835E-2</v>
      </c>
      <c r="S50" s="214">
        <v>561</v>
      </c>
      <c r="T50" s="334">
        <v>3.2707817916423418</v>
      </c>
      <c r="U50" s="213">
        <v>8.6620142844673204E-2</v>
      </c>
      <c r="V50" s="214">
        <v>565</v>
      </c>
      <c r="W50" s="334">
        <v>2.3609492281273829</v>
      </c>
      <c r="X50" s="213">
        <v>7.6736080574304852E-2</v>
      </c>
      <c r="Y50" s="214">
        <v>559</v>
      </c>
      <c r="Z50" s="334">
        <v>3.408865607166458</v>
      </c>
      <c r="AA50" s="213">
        <v>7.9853747015598456E-2</v>
      </c>
      <c r="AB50" s="214">
        <v>566</v>
      </c>
      <c r="AC50" s="334">
        <v>2.7524586802055691</v>
      </c>
      <c r="AD50" s="213">
        <v>7.7132752803873619E-2</v>
      </c>
      <c r="AE50" s="214">
        <v>565</v>
      </c>
      <c r="AF50" s="334">
        <v>3.217490962135185</v>
      </c>
      <c r="AG50" s="213">
        <v>8.2808738639950044E-2</v>
      </c>
      <c r="AH50" s="214">
        <v>564</v>
      </c>
      <c r="AI50" s="334">
        <v>3.6322298765467189</v>
      </c>
      <c r="AJ50" s="213">
        <v>8.4251480477827517E-2</v>
      </c>
      <c r="AK50" s="214">
        <v>562</v>
      </c>
      <c r="AL50" s="334">
        <v>3.119336356459288</v>
      </c>
      <c r="AM50" s="213">
        <v>8.6707072770168633E-2</v>
      </c>
      <c r="AN50" s="214">
        <v>567</v>
      </c>
      <c r="AO50" s="334">
        <v>2.3694453000088331</v>
      </c>
      <c r="AP50" s="213">
        <v>9.3025436088972527E-2</v>
      </c>
      <c r="AQ50" s="214">
        <v>564</v>
      </c>
      <c r="AR50" s="334">
        <v>2.534107949975255</v>
      </c>
      <c r="AS50" s="213">
        <v>0.1035042351039421</v>
      </c>
      <c r="AT50" s="215">
        <v>382</v>
      </c>
    </row>
    <row r="51" spans="1:49" ht="14.5" customHeight="1" thickBot="1">
      <c r="A51" s="194" t="s">
        <v>79</v>
      </c>
      <c r="B51" s="336">
        <v>3.099190475682378</v>
      </c>
      <c r="C51" s="228">
        <v>7.2550339511018719E-2</v>
      </c>
      <c r="D51" s="229">
        <v>541</v>
      </c>
      <c r="E51" s="428">
        <v>2.7999508129592341</v>
      </c>
      <c r="F51" s="228">
        <v>7.2037796035814658E-2</v>
      </c>
      <c r="G51" s="229">
        <v>543</v>
      </c>
      <c r="H51" s="428">
        <v>3.4536860426984588</v>
      </c>
      <c r="I51" s="228">
        <v>7.1776270279717627E-2</v>
      </c>
      <c r="J51" s="229">
        <v>542</v>
      </c>
      <c r="K51" s="428">
        <v>3.2780234248241999</v>
      </c>
      <c r="L51" s="228">
        <v>7.4391854574180794E-2</v>
      </c>
      <c r="M51" s="229">
        <v>540</v>
      </c>
      <c r="N51" s="336">
        <v>4.1824748866790022</v>
      </c>
      <c r="O51" s="228">
        <v>7.1848503569575242E-2</v>
      </c>
      <c r="P51" s="229">
        <v>544</v>
      </c>
      <c r="Q51" s="336">
        <v>3.3739656326491492</v>
      </c>
      <c r="R51" s="228">
        <v>8.1080021345686912E-2</v>
      </c>
      <c r="S51" s="229">
        <v>535</v>
      </c>
      <c r="T51" s="336">
        <v>3.520451029625852</v>
      </c>
      <c r="U51" s="228">
        <v>8.1582812777345234E-2</v>
      </c>
      <c r="V51" s="229">
        <v>545</v>
      </c>
      <c r="W51" s="336">
        <v>2.8438959037062821</v>
      </c>
      <c r="X51" s="228">
        <v>8.9562611687192761E-2</v>
      </c>
      <c r="Y51" s="229">
        <v>544</v>
      </c>
      <c r="Z51" s="336">
        <v>3.5705480832662819</v>
      </c>
      <c r="AA51" s="228">
        <v>7.438644244837396E-2</v>
      </c>
      <c r="AB51" s="229">
        <v>546</v>
      </c>
      <c r="AC51" s="336">
        <v>2.8343238873338441</v>
      </c>
      <c r="AD51" s="228">
        <v>7.8280000277237402E-2</v>
      </c>
      <c r="AE51" s="229">
        <v>537</v>
      </c>
      <c r="AF51" s="336">
        <v>3.2150817969719352</v>
      </c>
      <c r="AG51" s="228">
        <v>8.2542983921836122E-2</v>
      </c>
      <c r="AH51" s="229">
        <v>538</v>
      </c>
      <c r="AI51" s="336">
        <v>3.6283270400276608</v>
      </c>
      <c r="AJ51" s="228">
        <v>8.1972560306250483E-2</v>
      </c>
      <c r="AK51" s="229">
        <v>540</v>
      </c>
      <c r="AL51" s="428">
        <v>3.1880130694362152</v>
      </c>
      <c r="AM51" s="228">
        <v>8.5394297286560075E-2</v>
      </c>
      <c r="AN51" s="229">
        <v>536</v>
      </c>
      <c r="AO51" s="428">
        <v>2.3868332133654371</v>
      </c>
      <c r="AP51" s="228">
        <v>9.9093067011006772E-2</v>
      </c>
      <c r="AQ51" s="229">
        <v>535</v>
      </c>
      <c r="AR51" s="428">
        <v>2.5534005489454268</v>
      </c>
      <c r="AS51" s="228">
        <v>0.1081980128715286</v>
      </c>
      <c r="AT51" s="230">
        <v>348</v>
      </c>
    </row>
    <row r="52" spans="1:49" ht="14.5" customHeight="1">
      <c r="A52" s="199" t="s">
        <v>80</v>
      </c>
      <c r="B52" s="310">
        <v>3.0730687933292691</v>
      </c>
      <c r="C52" s="241">
        <v>3.4170883044081293E-2</v>
      </c>
      <c r="D52" s="242">
        <v>3966</v>
      </c>
      <c r="E52" s="310">
        <v>2.9178798846561391</v>
      </c>
      <c r="F52" s="241">
        <v>3.3260333918587973E-2</v>
      </c>
      <c r="G52" s="242">
        <v>3957</v>
      </c>
      <c r="H52" s="310">
        <v>3.6507487635002711</v>
      </c>
      <c r="I52" s="241">
        <v>3.3853412662783758E-2</v>
      </c>
      <c r="J52" s="242">
        <v>3977</v>
      </c>
      <c r="K52" s="429">
        <v>3.2720068138670202</v>
      </c>
      <c r="L52" s="241">
        <v>3.5294910441886762E-2</v>
      </c>
      <c r="M52" s="242">
        <v>3962</v>
      </c>
      <c r="N52" s="429">
        <v>4.2945781262549216</v>
      </c>
      <c r="O52" s="241">
        <v>3.3154075401022352E-2</v>
      </c>
      <c r="P52" s="242">
        <v>3991</v>
      </c>
      <c r="Q52" s="429">
        <v>3.5051856864119011</v>
      </c>
      <c r="R52" s="241">
        <v>3.6724749932432382E-2</v>
      </c>
      <c r="S52" s="242">
        <v>3958</v>
      </c>
      <c r="T52" s="429">
        <v>3.3031230524644379</v>
      </c>
      <c r="U52" s="241">
        <v>3.548100714972021E-2</v>
      </c>
      <c r="V52" s="242">
        <v>3974</v>
      </c>
      <c r="W52" s="429">
        <v>2.603952993332542</v>
      </c>
      <c r="X52" s="241">
        <v>3.4866268247594007E-2</v>
      </c>
      <c r="Y52" s="242">
        <v>3944</v>
      </c>
      <c r="Z52" s="310">
        <v>3.5003153866923959</v>
      </c>
      <c r="AA52" s="241">
        <v>3.3390396499188159E-2</v>
      </c>
      <c r="AB52" s="242">
        <v>3964</v>
      </c>
      <c r="AC52" s="310">
        <v>2.9115157698811709</v>
      </c>
      <c r="AD52" s="241">
        <v>3.4170319258403192E-2</v>
      </c>
      <c r="AE52" s="242">
        <v>3977</v>
      </c>
      <c r="AF52" s="429">
        <v>3.4982299923926239</v>
      </c>
      <c r="AG52" s="241">
        <v>3.6103561003510531E-2</v>
      </c>
      <c r="AH52" s="242">
        <v>3976</v>
      </c>
      <c r="AI52" s="310">
        <v>3.7875857259889609</v>
      </c>
      <c r="AJ52" s="241">
        <v>3.6395089185950719E-2</v>
      </c>
      <c r="AK52" s="242">
        <v>3990</v>
      </c>
      <c r="AL52" s="310">
        <v>3.2693732927891221</v>
      </c>
      <c r="AM52" s="241">
        <v>3.7754184125497192E-2</v>
      </c>
      <c r="AN52" s="242">
        <v>3968</v>
      </c>
      <c r="AO52" s="429">
        <v>2.5115043197200531</v>
      </c>
      <c r="AP52" s="241">
        <v>4.040807593193492E-2</v>
      </c>
      <c r="AQ52" s="242">
        <v>3947</v>
      </c>
      <c r="AR52" s="429">
        <v>2.5874482091090059</v>
      </c>
      <c r="AS52" s="241">
        <v>4.8386283257918133E-2</v>
      </c>
      <c r="AT52" s="243">
        <v>2800</v>
      </c>
    </row>
    <row r="53" spans="1:49" ht="14.5" customHeight="1">
      <c r="A53" s="199" t="s">
        <v>81</v>
      </c>
      <c r="B53" s="310">
        <v>3.1056938331147079</v>
      </c>
      <c r="C53" s="241">
        <v>3.9091809863129059E-2</v>
      </c>
      <c r="D53" s="242">
        <v>2860</v>
      </c>
      <c r="E53" s="310">
        <v>2.9395514701956902</v>
      </c>
      <c r="F53" s="241">
        <v>3.5207299532174642E-2</v>
      </c>
      <c r="G53" s="242">
        <v>2849</v>
      </c>
      <c r="H53" s="429">
        <v>3.5472529179515111</v>
      </c>
      <c r="I53" s="241">
        <v>3.9242280909199047E-2</v>
      </c>
      <c r="J53" s="242">
        <v>2858</v>
      </c>
      <c r="K53" s="429">
        <v>3.2296808397801571</v>
      </c>
      <c r="L53" s="241">
        <v>3.8086836216219763E-2</v>
      </c>
      <c r="M53" s="242">
        <v>2859</v>
      </c>
      <c r="N53" s="310">
        <v>4.1681219407678647</v>
      </c>
      <c r="O53" s="241">
        <v>4.0023787854336877E-2</v>
      </c>
      <c r="P53" s="242">
        <v>2862</v>
      </c>
      <c r="Q53" s="429">
        <v>3.443033228160687</v>
      </c>
      <c r="R53" s="241">
        <v>4.0787008299543757E-2</v>
      </c>
      <c r="S53" s="242">
        <v>2858</v>
      </c>
      <c r="T53" s="429">
        <v>3.3588321117650248</v>
      </c>
      <c r="U53" s="241">
        <v>4.0710753176036313E-2</v>
      </c>
      <c r="V53" s="242">
        <v>2862</v>
      </c>
      <c r="W53" s="310">
        <v>2.5266126036260208</v>
      </c>
      <c r="X53" s="241">
        <v>4.0989804705041898E-2</v>
      </c>
      <c r="Y53" s="242">
        <v>2844</v>
      </c>
      <c r="Z53" s="429">
        <v>3.4319248737797898</v>
      </c>
      <c r="AA53" s="241">
        <v>3.7081569285397291E-2</v>
      </c>
      <c r="AB53" s="242">
        <v>2861</v>
      </c>
      <c r="AC53" s="429">
        <v>2.8464551728453951</v>
      </c>
      <c r="AD53" s="241">
        <v>4.0685814573699533E-2</v>
      </c>
      <c r="AE53" s="242">
        <v>2848</v>
      </c>
      <c r="AF53" s="310">
        <v>3.3667800028693651</v>
      </c>
      <c r="AG53" s="241">
        <v>4.1920464480424927E-2</v>
      </c>
      <c r="AH53" s="242">
        <v>2856</v>
      </c>
      <c r="AI53" s="429">
        <v>3.7064509506294891</v>
      </c>
      <c r="AJ53" s="241">
        <v>4.1492463907019612E-2</v>
      </c>
      <c r="AK53" s="242">
        <v>2860</v>
      </c>
      <c r="AL53" s="310">
        <v>3.1408646224716179</v>
      </c>
      <c r="AM53" s="241">
        <v>4.075176055946797E-2</v>
      </c>
      <c r="AN53" s="242">
        <v>2844</v>
      </c>
      <c r="AO53" s="429">
        <v>2.3495051432439609</v>
      </c>
      <c r="AP53" s="241">
        <v>4.6377814362665283E-2</v>
      </c>
      <c r="AQ53" s="242">
        <v>2819</v>
      </c>
      <c r="AR53" s="429">
        <v>2.4629590382853972</v>
      </c>
      <c r="AS53" s="241">
        <v>5.3468986170933937E-2</v>
      </c>
      <c r="AT53" s="243">
        <v>1888</v>
      </c>
    </row>
    <row r="54" spans="1:49" ht="14.5" customHeight="1">
      <c r="A54" s="204" t="s">
        <v>82</v>
      </c>
      <c r="B54" s="314">
        <v>3.079757392543041</v>
      </c>
      <c r="C54" s="233">
        <v>2.8327980839704552E-2</v>
      </c>
      <c r="D54" s="234">
        <v>6826</v>
      </c>
      <c r="E54" s="314">
        <v>2.9223077056805269</v>
      </c>
      <c r="F54" s="233">
        <v>2.7423556276036459E-2</v>
      </c>
      <c r="G54" s="234">
        <v>6806</v>
      </c>
      <c r="H54" s="314">
        <v>3.629573710929181</v>
      </c>
      <c r="I54" s="233">
        <v>2.8104036166032981E-2</v>
      </c>
      <c r="J54" s="234">
        <v>6835</v>
      </c>
      <c r="K54" s="430">
        <v>3.2633055060817489</v>
      </c>
      <c r="L54" s="233">
        <v>2.9113526646558741E-2</v>
      </c>
      <c r="M54" s="234">
        <v>6821</v>
      </c>
      <c r="N54" s="430">
        <v>4.2687657770002652</v>
      </c>
      <c r="O54" s="233">
        <v>2.7618649587364399E-2</v>
      </c>
      <c r="P54" s="234">
        <v>6853</v>
      </c>
      <c r="Q54" s="430">
        <v>3.492415643616928</v>
      </c>
      <c r="R54" s="233">
        <v>3.0365069697472921E-2</v>
      </c>
      <c r="S54" s="234">
        <v>6816</v>
      </c>
      <c r="T54" s="430">
        <v>3.3145098390536152</v>
      </c>
      <c r="U54" s="233">
        <v>2.9432442456906089E-2</v>
      </c>
      <c r="V54" s="234">
        <v>6836</v>
      </c>
      <c r="W54" s="430">
        <v>2.5881080196451438</v>
      </c>
      <c r="X54" s="233">
        <v>2.8965500478939279E-2</v>
      </c>
      <c r="Y54" s="234">
        <v>6788</v>
      </c>
      <c r="Z54" s="314">
        <v>3.486277274898149</v>
      </c>
      <c r="AA54" s="233">
        <v>2.760038987090975E-2</v>
      </c>
      <c r="AB54" s="234">
        <v>6825</v>
      </c>
      <c r="AC54" s="314">
        <v>2.8982481998956899</v>
      </c>
      <c r="AD54" s="233">
        <v>2.8438164837628989E-2</v>
      </c>
      <c r="AE54" s="234">
        <v>6825</v>
      </c>
      <c r="AF54" s="430">
        <v>3.4714203796777161</v>
      </c>
      <c r="AG54" s="233">
        <v>2.998482505148372E-2</v>
      </c>
      <c r="AH54" s="234">
        <v>6832</v>
      </c>
      <c r="AI54" s="314">
        <v>3.7709754001041622</v>
      </c>
      <c r="AJ54" s="233">
        <v>3.0159738314490099E-2</v>
      </c>
      <c r="AK54" s="234">
        <v>6850</v>
      </c>
      <c r="AL54" s="314">
        <v>3.2430579870071892</v>
      </c>
      <c r="AM54" s="233">
        <v>3.1163039004704549E-2</v>
      </c>
      <c r="AN54" s="234">
        <v>6812</v>
      </c>
      <c r="AO54" s="430">
        <v>2.4784731992767579</v>
      </c>
      <c r="AP54" s="233">
        <v>3.3510806301141199E-2</v>
      </c>
      <c r="AQ54" s="234">
        <v>6766</v>
      </c>
      <c r="AR54" s="430">
        <v>2.5637288749115918</v>
      </c>
      <c r="AS54" s="233">
        <v>4.0469982792520051E-2</v>
      </c>
      <c r="AT54" s="235">
        <v>4688</v>
      </c>
    </row>
    <row r="55" spans="1:49" ht="14.5" customHeight="1">
      <c r="A55" s="1224" t="s">
        <v>127</v>
      </c>
      <c r="B55" s="1224" t="s">
        <v>128</v>
      </c>
      <c r="C55" s="1224" t="s">
        <v>128</v>
      </c>
      <c r="D55" s="1224" t="s">
        <v>128</v>
      </c>
      <c r="E55" s="1224" t="s">
        <v>128</v>
      </c>
      <c r="F55" s="1224" t="s">
        <v>128</v>
      </c>
      <c r="G55" s="1224" t="s">
        <v>128</v>
      </c>
      <c r="H55" s="1224" t="s">
        <v>128</v>
      </c>
      <c r="I55" s="1224" t="s">
        <v>128</v>
      </c>
      <c r="J55" s="1224" t="s">
        <v>128</v>
      </c>
      <c r="K55" s="1224" t="s">
        <v>128</v>
      </c>
      <c r="L55" s="1224" t="s">
        <v>128</v>
      </c>
      <c r="M55" s="1224" t="s">
        <v>128</v>
      </c>
      <c r="N55" s="1224" t="s">
        <v>128</v>
      </c>
      <c r="O55" s="1224" t="s">
        <v>128</v>
      </c>
      <c r="P55" s="1224" t="s">
        <v>128</v>
      </c>
      <c r="Q55" s="1224" t="s">
        <v>128</v>
      </c>
      <c r="R55" s="1224" t="s">
        <v>128</v>
      </c>
      <c r="S55" s="1224" t="s">
        <v>128</v>
      </c>
      <c r="T55" s="1224" t="s">
        <v>128</v>
      </c>
      <c r="U55" s="1224" t="s">
        <v>128</v>
      </c>
      <c r="V55" s="1224" t="s">
        <v>128</v>
      </c>
      <c r="W55" s="1224" t="s">
        <v>128</v>
      </c>
      <c r="X55" s="1224" t="s">
        <v>128</v>
      </c>
      <c r="Y55" s="1224" t="s">
        <v>128</v>
      </c>
      <c r="Z55" s="1224" t="s">
        <v>128</v>
      </c>
      <c r="AA55" s="1224" t="s">
        <v>128</v>
      </c>
      <c r="AB55" s="1224" t="s">
        <v>128</v>
      </c>
      <c r="AC55" s="1224" t="s">
        <v>128</v>
      </c>
      <c r="AD55" s="1224" t="s">
        <v>128</v>
      </c>
      <c r="AE55" s="1224" t="s">
        <v>128</v>
      </c>
      <c r="AF55" s="1224" t="s">
        <v>128</v>
      </c>
      <c r="AG55" s="1224" t="s">
        <v>128</v>
      </c>
      <c r="AH55" s="1224" t="s">
        <v>128</v>
      </c>
      <c r="AI55" s="1224" t="s">
        <v>128</v>
      </c>
      <c r="AJ55" s="1224" t="s">
        <v>128</v>
      </c>
      <c r="AK55" s="1224" t="s">
        <v>128</v>
      </c>
      <c r="AL55" s="1224" t="s">
        <v>128</v>
      </c>
      <c r="AM55" s="1224" t="s">
        <v>128</v>
      </c>
      <c r="AN55" s="1224" t="s">
        <v>128</v>
      </c>
      <c r="AO55" s="1224" t="s">
        <v>128</v>
      </c>
      <c r="AP55" s="1224" t="s">
        <v>128</v>
      </c>
      <c r="AQ55" s="1224" t="s">
        <v>128</v>
      </c>
      <c r="AR55" s="1224" t="s">
        <v>128</v>
      </c>
      <c r="AS55" s="1224" t="s">
        <v>128</v>
      </c>
      <c r="AT55" s="1224" t="s">
        <v>128</v>
      </c>
    </row>
    <row r="56" spans="1:49" ht="14.5" customHeight="1">
      <c r="A56" s="1224" t="s">
        <v>508</v>
      </c>
      <c r="B56" s="1224" t="s">
        <v>85</v>
      </c>
      <c r="C56" s="1224" t="s">
        <v>85</v>
      </c>
      <c r="D56" s="1224" t="s">
        <v>85</v>
      </c>
      <c r="E56" s="1224" t="s">
        <v>85</v>
      </c>
      <c r="F56" s="1224" t="s">
        <v>85</v>
      </c>
      <c r="G56" s="1224" t="s">
        <v>85</v>
      </c>
      <c r="H56" s="1224" t="s">
        <v>85</v>
      </c>
      <c r="I56" s="1224" t="s">
        <v>85</v>
      </c>
      <c r="J56" s="1224" t="s">
        <v>85</v>
      </c>
      <c r="K56" s="1224" t="s">
        <v>85</v>
      </c>
      <c r="L56" s="1224" t="s">
        <v>85</v>
      </c>
      <c r="M56" s="1224" t="s">
        <v>85</v>
      </c>
      <c r="N56" s="1224" t="s">
        <v>85</v>
      </c>
      <c r="O56" s="1224" t="s">
        <v>85</v>
      </c>
      <c r="P56" s="1224" t="s">
        <v>85</v>
      </c>
      <c r="Q56" s="1224" t="s">
        <v>85</v>
      </c>
      <c r="R56" s="1224" t="s">
        <v>85</v>
      </c>
      <c r="S56" s="1224" t="s">
        <v>85</v>
      </c>
      <c r="T56" s="1224" t="s">
        <v>85</v>
      </c>
      <c r="U56" s="1224" t="s">
        <v>85</v>
      </c>
      <c r="V56" s="1224" t="s">
        <v>85</v>
      </c>
      <c r="W56" s="1224" t="s">
        <v>85</v>
      </c>
      <c r="X56" s="1224" t="s">
        <v>85</v>
      </c>
      <c r="Y56" s="1224" t="s">
        <v>85</v>
      </c>
      <c r="Z56" s="1224" t="s">
        <v>85</v>
      </c>
      <c r="AA56" s="1224" t="s">
        <v>85</v>
      </c>
      <c r="AB56" s="1224" t="s">
        <v>85</v>
      </c>
      <c r="AC56" s="1224" t="s">
        <v>85</v>
      </c>
      <c r="AD56" s="1224" t="s">
        <v>85</v>
      </c>
      <c r="AE56" s="1224" t="s">
        <v>85</v>
      </c>
      <c r="AF56" s="1224" t="s">
        <v>85</v>
      </c>
      <c r="AG56" s="1224" t="s">
        <v>85</v>
      </c>
      <c r="AH56" s="1224" t="s">
        <v>85</v>
      </c>
      <c r="AI56" s="1224" t="s">
        <v>85</v>
      </c>
      <c r="AJ56" s="1224" t="s">
        <v>85</v>
      </c>
      <c r="AK56" s="1224" t="s">
        <v>85</v>
      </c>
      <c r="AL56" s="1224" t="s">
        <v>85</v>
      </c>
      <c r="AM56" s="1224" t="s">
        <v>85</v>
      </c>
      <c r="AN56" s="1224" t="s">
        <v>85</v>
      </c>
      <c r="AO56" s="1224" t="s">
        <v>85</v>
      </c>
      <c r="AP56" s="1224" t="s">
        <v>85</v>
      </c>
      <c r="AQ56" s="1224" t="s">
        <v>85</v>
      </c>
      <c r="AR56" s="1224" t="s">
        <v>85</v>
      </c>
      <c r="AS56" s="1224" t="s">
        <v>85</v>
      </c>
      <c r="AT56" s="1224" t="s">
        <v>85</v>
      </c>
    </row>
    <row r="57" spans="1:49" ht="14.5" customHeight="1">
      <c r="A57" s="1224" t="s">
        <v>771</v>
      </c>
      <c r="B57" s="1224" t="s">
        <v>129</v>
      </c>
      <c r="C57" s="1224" t="s">
        <v>129</v>
      </c>
      <c r="D57" s="1224" t="s">
        <v>129</v>
      </c>
      <c r="E57" s="1224" t="s">
        <v>129</v>
      </c>
      <c r="F57" s="1224" t="s">
        <v>129</v>
      </c>
      <c r="G57" s="1224" t="s">
        <v>129</v>
      </c>
      <c r="H57" s="1224" t="s">
        <v>129</v>
      </c>
      <c r="I57" s="1224" t="s">
        <v>129</v>
      </c>
      <c r="J57" s="1224" t="s">
        <v>129</v>
      </c>
      <c r="K57" s="1224" t="s">
        <v>129</v>
      </c>
      <c r="L57" s="1224" t="s">
        <v>129</v>
      </c>
      <c r="M57" s="1224" t="s">
        <v>129</v>
      </c>
      <c r="N57" s="1224" t="s">
        <v>129</v>
      </c>
      <c r="O57" s="1224" t="s">
        <v>129</v>
      </c>
      <c r="P57" s="1224" t="s">
        <v>129</v>
      </c>
      <c r="Q57" s="1224" t="s">
        <v>129</v>
      </c>
      <c r="R57" s="1224" t="s">
        <v>129</v>
      </c>
      <c r="S57" s="1224" t="s">
        <v>129</v>
      </c>
      <c r="T57" s="1224" t="s">
        <v>129</v>
      </c>
      <c r="U57" s="1224" t="s">
        <v>129</v>
      </c>
      <c r="V57" s="1224" t="s">
        <v>129</v>
      </c>
      <c r="W57" s="1224" t="s">
        <v>129</v>
      </c>
      <c r="X57" s="1224" t="s">
        <v>129</v>
      </c>
      <c r="Y57" s="1224" t="s">
        <v>129</v>
      </c>
      <c r="Z57" s="1224" t="s">
        <v>129</v>
      </c>
      <c r="AA57" s="1224" t="s">
        <v>129</v>
      </c>
      <c r="AB57" s="1224" t="s">
        <v>129</v>
      </c>
      <c r="AC57" s="1224" t="s">
        <v>129</v>
      </c>
      <c r="AD57" s="1224" t="s">
        <v>129</v>
      </c>
      <c r="AE57" s="1224" t="s">
        <v>129</v>
      </c>
      <c r="AF57" s="1224" t="s">
        <v>129</v>
      </c>
      <c r="AG57" s="1224" t="s">
        <v>129</v>
      </c>
      <c r="AH57" s="1224" t="s">
        <v>129</v>
      </c>
      <c r="AI57" s="1224" t="s">
        <v>129</v>
      </c>
      <c r="AJ57" s="1224" t="s">
        <v>129</v>
      </c>
      <c r="AK57" s="1224" t="s">
        <v>129</v>
      </c>
      <c r="AL57" s="1224" t="s">
        <v>129</v>
      </c>
      <c r="AM57" s="1224" t="s">
        <v>129</v>
      </c>
      <c r="AN57" s="1224" t="s">
        <v>129</v>
      </c>
      <c r="AO57" s="1224" t="s">
        <v>129</v>
      </c>
      <c r="AP57" s="1224" t="s">
        <v>129</v>
      </c>
      <c r="AQ57" s="1224" t="s">
        <v>129</v>
      </c>
      <c r="AR57" s="1224" t="s">
        <v>129</v>
      </c>
      <c r="AS57" s="1224" t="s">
        <v>129</v>
      </c>
      <c r="AT57" s="1224" t="s">
        <v>129</v>
      </c>
    </row>
    <row r="58" spans="1:49" ht="14.5" customHeight="1"/>
    <row r="59" spans="1:49" ht="25" customHeight="1">
      <c r="A59" s="1231">
        <v>2020</v>
      </c>
      <c r="B59" s="1231"/>
      <c r="C59" s="1231"/>
      <c r="D59" s="1231"/>
      <c r="E59" s="1231"/>
      <c r="F59" s="1231"/>
      <c r="G59" s="1231"/>
      <c r="H59" s="1231"/>
      <c r="I59" s="1231"/>
      <c r="J59" s="1231"/>
      <c r="K59" s="1231"/>
      <c r="L59" s="1231"/>
      <c r="M59" s="1231"/>
      <c r="N59" s="1231"/>
      <c r="O59" s="1231"/>
      <c r="P59" s="1231"/>
      <c r="Q59" s="1231"/>
      <c r="R59" s="1231"/>
      <c r="S59" s="1231"/>
      <c r="T59" s="1231"/>
      <c r="U59" s="1231"/>
      <c r="V59" s="1231"/>
      <c r="W59" s="1231"/>
      <c r="X59" s="1231"/>
      <c r="Y59" s="1231"/>
      <c r="Z59" s="1231"/>
      <c r="AA59" s="1231"/>
      <c r="AB59" s="1231"/>
      <c r="AC59" s="1231"/>
      <c r="AD59" s="1231"/>
      <c r="AE59" s="1231"/>
      <c r="AF59" s="1231"/>
      <c r="AG59" s="1231"/>
      <c r="AH59" s="1231"/>
      <c r="AI59" s="1231"/>
      <c r="AJ59" s="1231"/>
      <c r="AK59" s="1231"/>
      <c r="AL59" s="1231"/>
      <c r="AM59" s="1231"/>
      <c r="AN59" s="1231"/>
      <c r="AO59" s="1231"/>
      <c r="AP59" s="1231"/>
      <c r="AQ59" s="1231"/>
      <c r="AR59" s="1231"/>
      <c r="AS59" s="1231"/>
      <c r="AT59" s="1231"/>
      <c r="AU59" s="1031"/>
      <c r="AV59" s="1031"/>
      <c r="AW59" s="1031"/>
    </row>
    <row r="60" spans="1:49" ht="14.5" customHeight="1"/>
    <row r="61" spans="1:49" ht="14.5" customHeight="1">
      <c r="A61" s="1189" t="s">
        <v>870</v>
      </c>
      <c r="B61" s="1189"/>
      <c r="C61" s="1189"/>
      <c r="D61" s="1189"/>
      <c r="E61" s="1189"/>
      <c r="F61" s="1189"/>
      <c r="G61" s="1189"/>
      <c r="H61" s="1189"/>
      <c r="I61" s="1189"/>
      <c r="J61" s="1189"/>
      <c r="K61" s="1189"/>
      <c r="L61" s="1189"/>
      <c r="M61" s="1189"/>
      <c r="N61" s="1189"/>
      <c r="O61" s="1189"/>
      <c r="P61" s="1189"/>
      <c r="Q61" s="1189"/>
      <c r="R61" s="1189"/>
      <c r="S61" s="1189"/>
      <c r="T61" s="1189"/>
      <c r="U61" s="1189"/>
      <c r="V61" s="1189"/>
      <c r="W61" s="1189"/>
      <c r="X61" s="1189"/>
      <c r="Y61" s="1189"/>
      <c r="Z61" s="1189"/>
      <c r="AA61" s="1189"/>
      <c r="AB61" s="1189"/>
      <c r="AC61" s="1189"/>
      <c r="AD61" s="1189"/>
      <c r="AE61" s="1189"/>
      <c r="AF61" s="1189"/>
      <c r="AG61" s="1189"/>
      <c r="AH61" s="1189"/>
      <c r="AI61" s="1189"/>
      <c r="AJ61" s="1189"/>
      <c r="AK61" s="1189"/>
      <c r="AL61" s="1189"/>
      <c r="AM61" s="1189"/>
      <c r="AN61" s="1189"/>
      <c r="AO61" s="1189"/>
      <c r="AP61" s="1189"/>
      <c r="AQ61" s="1189"/>
      <c r="AR61" s="1189"/>
      <c r="AS61" s="1189"/>
      <c r="AT61" s="1189"/>
    </row>
    <row r="62" spans="1:49" ht="45" customHeight="1" thickBot="1">
      <c r="A62" s="1229" t="s">
        <v>273</v>
      </c>
      <c r="B62" s="1226" t="s">
        <v>340</v>
      </c>
      <c r="C62" s="1226" t="s">
        <v>112</v>
      </c>
      <c r="D62" s="1226" t="s">
        <v>112</v>
      </c>
      <c r="E62" s="1226" t="s">
        <v>341</v>
      </c>
      <c r="F62" s="1226" t="s">
        <v>113</v>
      </c>
      <c r="G62" s="1226" t="s">
        <v>113</v>
      </c>
      <c r="H62" s="1226" t="s">
        <v>511</v>
      </c>
      <c r="I62" s="1226" t="s">
        <v>114</v>
      </c>
      <c r="J62" s="1226" t="s">
        <v>114</v>
      </c>
      <c r="K62" s="1226" t="s">
        <v>342</v>
      </c>
      <c r="L62" s="1226" t="s">
        <v>115</v>
      </c>
      <c r="M62" s="1226" t="s">
        <v>115</v>
      </c>
      <c r="N62" s="1226" t="s">
        <v>343</v>
      </c>
      <c r="O62" s="1226" t="s">
        <v>116</v>
      </c>
      <c r="P62" s="1226" t="s">
        <v>116</v>
      </c>
      <c r="Q62" s="1226" t="s">
        <v>344</v>
      </c>
      <c r="R62" s="1226" t="s">
        <v>117</v>
      </c>
      <c r="S62" s="1226" t="s">
        <v>117</v>
      </c>
      <c r="T62" s="1226" t="s">
        <v>345</v>
      </c>
      <c r="U62" s="1226" t="s">
        <v>118</v>
      </c>
      <c r="V62" s="1226" t="s">
        <v>118</v>
      </c>
      <c r="W62" s="1226" t="s">
        <v>346</v>
      </c>
      <c r="X62" s="1226" t="s">
        <v>119</v>
      </c>
      <c r="Y62" s="1226" t="s">
        <v>119</v>
      </c>
      <c r="Z62" s="1226" t="s">
        <v>347</v>
      </c>
      <c r="AA62" s="1226" t="s">
        <v>120</v>
      </c>
      <c r="AB62" s="1226" t="s">
        <v>120</v>
      </c>
      <c r="AC62" s="1226" t="s">
        <v>348</v>
      </c>
      <c r="AD62" s="1226" t="s">
        <v>121</v>
      </c>
      <c r="AE62" s="1226" t="s">
        <v>121</v>
      </c>
      <c r="AF62" s="1226" t="s">
        <v>349</v>
      </c>
      <c r="AG62" s="1226" t="s">
        <v>122</v>
      </c>
      <c r="AH62" s="1226" t="s">
        <v>122</v>
      </c>
      <c r="AI62" s="1226" t="s">
        <v>350</v>
      </c>
      <c r="AJ62" s="1226" t="s">
        <v>123</v>
      </c>
      <c r="AK62" s="1226" t="s">
        <v>123</v>
      </c>
      <c r="AL62" s="1226" t="s">
        <v>351</v>
      </c>
      <c r="AM62" s="1226" t="s">
        <v>124</v>
      </c>
      <c r="AN62" s="1226" t="s">
        <v>124</v>
      </c>
      <c r="AO62" s="1226" t="s">
        <v>352</v>
      </c>
      <c r="AP62" s="1226" t="s">
        <v>125</v>
      </c>
      <c r="AQ62" s="1226" t="s">
        <v>125</v>
      </c>
      <c r="AR62" s="1226" t="s">
        <v>353</v>
      </c>
      <c r="AS62" s="1226" t="s">
        <v>126</v>
      </c>
      <c r="AT62" s="1227" t="s">
        <v>126</v>
      </c>
    </row>
    <row r="63" spans="1:49" ht="14.5" customHeight="1" thickBot="1">
      <c r="A63" s="1230" t="s">
        <v>273</v>
      </c>
      <c r="B63" s="59" t="s">
        <v>21</v>
      </c>
      <c r="C63" s="59" t="s">
        <v>62</v>
      </c>
      <c r="D63" s="60" t="s">
        <v>63</v>
      </c>
      <c r="E63" s="59" t="s">
        <v>21</v>
      </c>
      <c r="F63" s="59" t="s">
        <v>62</v>
      </c>
      <c r="G63" s="60" t="s">
        <v>63</v>
      </c>
      <c r="H63" s="59" t="s">
        <v>21</v>
      </c>
      <c r="I63" s="59" t="s">
        <v>62</v>
      </c>
      <c r="J63" s="60" t="s">
        <v>63</v>
      </c>
      <c r="K63" s="59" t="s">
        <v>21</v>
      </c>
      <c r="L63" s="59" t="s">
        <v>62</v>
      </c>
      <c r="M63" s="60" t="s">
        <v>63</v>
      </c>
      <c r="N63" s="59" t="s">
        <v>21</v>
      </c>
      <c r="O63" s="59" t="s">
        <v>62</v>
      </c>
      <c r="P63" s="60" t="s">
        <v>63</v>
      </c>
      <c r="Q63" s="59" t="s">
        <v>21</v>
      </c>
      <c r="R63" s="59" t="s">
        <v>62</v>
      </c>
      <c r="S63" s="60" t="s">
        <v>63</v>
      </c>
      <c r="T63" s="59" t="s">
        <v>21</v>
      </c>
      <c r="U63" s="59" t="s">
        <v>62</v>
      </c>
      <c r="V63" s="60" t="s">
        <v>63</v>
      </c>
      <c r="W63" s="59" t="s">
        <v>21</v>
      </c>
      <c r="X63" s="59" t="s">
        <v>62</v>
      </c>
      <c r="Y63" s="60" t="s">
        <v>63</v>
      </c>
      <c r="Z63" s="59" t="s">
        <v>21</v>
      </c>
      <c r="AA63" s="59" t="s">
        <v>62</v>
      </c>
      <c r="AB63" s="60" t="s">
        <v>63</v>
      </c>
      <c r="AC63" s="59" t="s">
        <v>21</v>
      </c>
      <c r="AD63" s="59" t="s">
        <v>62</v>
      </c>
      <c r="AE63" s="60" t="s">
        <v>63</v>
      </c>
      <c r="AF63" s="59" t="s">
        <v>21</v>
      </c>
      <c r="AG63" s="59" t="s">
        <v>62</v>
      </c>
      <c r="AH63" s="60" t="s">
        <v>63</v>
      </c>
      <c r="AI63" s="59" t="s">
        <v>21</v>
      </c>
      <c r="AJ63" s="59" t="s">
        <v>62</v>
      </c>
      <c r="AK63" s="60" t="s">
        <v>63</v>
      </c>
      <c r="AL63" s="59" t="s">
        <v>21</v>
      </c>
      <c r="AM63" s="59" t="s">
        <v>62</v>
      </c>
      <c r="AN63" s="60" t="s">
        <v>63</v>
      </c>
      <c r="AO63" s="59" t="s">
        <v>21</v>
      </c>
      <c r="AP63" s="59" t="s">
        <v>62</v>
      </c>
      <c r="AQ63" s="60" t="s">
        <v>63</v>
      </c>
      <c r="AR63" s="59" t="s">
        <v>21</v>
      </c>
      <c r="AS63" s="59" t="s">
        <v>62</v>
      </c>
      <c r="AT63" s="59" t="s">
        <v>63</v>
      </c>
    </row>
    <row r="64" spans="1:49" ht="14.5" customHeight="1">
      <c r="A64" s="184" t="s">
        <v>64</v>
      </c>
      <c r="B64" s="334">
        <v>3.244818175162155</v>
      </c>
      <c r="C64" s="213">
        <v>6.8758427640391057E-2</v>
      </c>
      <c r="D64" s="214">
        <v>739</v>
      </c>
      <c r="E64" s="334">
        <v>2.821904254285704</v>
      </c>
      <c r="F64" s="213">
        <v>6.5163258060665585E-2</v>
      </c>
      <c r="G64" s="214">
        <v>738</v>
      </c>
      <c r="H64" s="334">
        <v>3.7018086014044549</v>
      </c>
      <c r="I64" s="213">
        <v>6.255788370611752E-2</v>
      </c>
      <c r="J64" s="214">
        <v>744</v>
      </c>
      <c r="K64" s="334">
        <v>3.4281223923349762</v>
      </c>
      <c r="L64" s="213">
        <v>6.6996654090126839E-2</v>
      </c>
      <c r="M64" s="214">
        <v>734</v>
      </c>
      <c r="N64" s="334">
        <v>4.2073487692346907</v>
      </c>
      <c r="O64" s="213">
        <v>5.9504121693767342E-2</v>
      </c>
      <c r="P64" s="214">
        <v>748</v>
      </c>
      <c r="Q64" s="334">
        <v>3.368301473536703</v>
      </c>
      <c r="R64" s="213">
        <v>6.4697862036395479E-2</v>
      </c>
      <c r="S64" s="214">
        <v>737</v>
      </c>
      <c r="T64" s="334">
        <v>3.4370946057938481</v>
      </c>
      <c r="U64" s="213">
        <v>7.2679605770128747E-2</v>
      </c>
      <c r="V64" s="214">
        <v>747</v>
      </c>
      <c r="W64" s="334">
        <v>2.666275316530534</v>
      </c>
      <c r="X64" s="213">
        <v>5.6946795185735762E-2</v>
      </c>
      <c r="Y64" s="214">
        <v>740</v>
      </c>
      <c r="Z64" s="334">
        <v>3.4823328971974021</v>
      </c>
      <c r="AA64" s="213">
        <v>6.2591453677916686E-2</v>
      </c>
      <c r="AB64" s="214">
        <v>747</v>
      </c>
      <c r="AC64" s="334">
        <v>2.7773547371158549</v>
      </c>
      <c r="AD64" s="213">
        <v>6.2672321654100915E-2</v>
      </c>
      <c r="AE64" s="214">
        <v>743</v>
      </c>
      <c r="AF64" s="334">
        <v>3.3348930330489179</v>
      </c>
      <c r="AG64" s="213">
        <v>6.8770117091666597E-2</v>
      </c>
      <c r="AH64" s="214">
        <v>742</v>
      </c>
      <c r="AI64" s="334">
        <v>3.6692544588906908</v>
      </c>
      <c r="AJ64" s="213">
        <v>7.2436660460775834E-2</v>
      </c>
      <c r="AK64" s="214">
        <v>744</v>
      </c>
      <c r="AL64" s="334">
        <v>3.1269149165084009</v>
      </c>
      <c r="AM64" s="213">
        <v>6.7103758546671444E-2</v>
      </c>
      <c r="AN64" s="214">
        <v>741</v>
      </c>
      <c r="AO64" s="334">
        <v>2.259472267072657</v>
      </c>
      <c r="AP64" s="213">
        <v>7.4482332567457898E-2</v>
      </c>
      <c r="AQ64" s="214">
        <v>737</v>
      </c>
      <c r="AR64" s="334">
        <v>2.179004397586866</v>
      </c>
      <c r="AS64" s="213">
        <v>0.1303672343537777</v>
      </c>
      <c r="AT64" s="215">
        <v>315</v>
      </c>
    </row>
    <row r="65" spans="1:46" ht="14.5" customHeight="1">
      <c r="A65" s="189" t="s">
        <v>65</v>
      </c>
      <c r="B65" s="335">
        <v>3.042243408488003</v>
      </c>
      <c r="C65" s="218">
        <v>5.1831589995642913E-2</v>
      </c>
      <c r="D65" s="219">
        <v>972</v>
      </c>
      <c r="E65" s="335">
        <v>2.9562379193824309</v>
      </c>
      <c r="F65" s="218">
        <v>4.9225959499932623E-2</v>
      </c>
      <c r="G65" s="219">
        <v>972</v>
      </c>
      <c r="H65" s="335">
        <v>3.5009502683446421</v>
      </c>
      <c r="I65" s="218">
        <v>5.4982426310626178E-2</v>
      </c>
      <c r="J65" s="219">
        <v>980</v>
      </c>
      <c r="K65" s="335">
        <v>3.2148828304210331</v>
      </c>
      <c r="L65" s="218">
        <v>5.7067313958258453E-2</v>
      </c>
      <c r="M65" s="219">
        <v>974</v>
      </c>
      <c r="N65" s="335">
        <v>3.985674106965015</v>
      </c>
      <c r="O65" s="218">
        <v>5.1281171746977473E-2</v>
      </c>
      <c r="P65" s="219">
        <v>982</v>
      </c>
      <c r="Q65" s="335">
        <v>3.3008883837005731</v>
      </c>
      <c r="R65" s="218">
        <v>5.6291297213117812E-2</v>
      </c>
      <c r="S65" s="219">
        <v>973</v>
      </c>
      <c r="T65" s="335">
        <v>3.5174030142611592</v>
      </c>
      <c r="U65" s="218">
        <v>5.4700049052908102E-2</v>
      </c>
      <c r="V65" s="219">
        <v>978</v>
      </c>
      <c r="W65" s="335">
        <v>2.969804970079839</v>
      </c>
      <c r="X65" s="218">
        <v>6.1628639817949138E-2</v>
      </c>
      <c r="Y65" s="219">
        <v>976</v>
      </c>
      <c r="Z65" s="335">
        <v>3.440627151687405</v>
      </c>
      <c r="AA65" s="218">
        <v>5.9022471765108782E-2</v>
      </c>
      <c r="AB65" s="219">
        <v>977</v>
      </c>
      <c r="AC65" s="335">
        <v>2.8067912567084652</v>
      </c>
      <c r="AD65" s="218">
        <v>5.8234675387757277E-2</v>
      </c>
      <c r="AE65" s="219">
        <v>980</v>
      </c>
      <c r="AF65" s="335">
        <v>3.2404190844093801</v>
      </c>
      <c r="AG65" s="218">
        <v>5.5519689842414177E-2</v>
      </c>
      <c r="AH65" s="219">
        <v>976</v>
      </c>
      <c r="AI65" s="335">
        <v>3.582005235335517</v>
      </c>
      <c r="AJ65" s="218">
        <v>6.1880406221477648E-2</v>
      </c>
      <c r="AK65" s="219">
        <v>986</v>
      </c>
      <c r="AL65" s="335">
        <v>3.1996964237336418</v>
      </c>
      <c r="AM65" s="218">
        <v>5.9676204789146731E-2</v>
      </c>
      <c r="AN65" s="219">
        <v>974</v>
      </c>
      <c r="AO65" s="335">
        <v>2.2174243202672468</v>
      </c>
      <c r="AP65" s="218">
        <v>6.1871592176498909E-2</v>
      </c>
      <c r="AQ65" s="219">
        <v>963</v>
      </c>
      <c r="AR65" s="335">
        <v>2.0219491634190119</v>
      </c>
      <c r="AS65" s="218">
        <v>9.6384917765305458E-2</v>
      </c>
      <c r="AT65" s="220">
        <v>425</v>
      </c>
    </row>
    <row r="66" spans="1:46" ht="14.5" customHeight="1">
      <c r="A66" s="184" t="s">
        <v>66</v>
      </c>
      <c r="B66" s="334">
        <v>3.0398753135193401</v>
      </c>
      <c r="C66" s="213">
        <v>0.14506577761078421</v>
      </c>
      <c r="D66" s="214">
        <v>195</v>
      </c>
      <c r="E66" s="334">
        <v>2.9894161543700259</v>
      </c>
      <c r="F66" s="213">
        <v>0.13177546952238819</v>
      </c>
      <c r="G66" s="214">
        <v>194</v>
      </c>
      <c r="H66" s="334">
        <v>3.5463820307220622</v>
      </c>
      <c r="I66" s="213">
        <v>0.1508287169507537</v>
      </c>
      <c r="J66" s="214">
        <v>196</v>
      </c>
      <c r="K66" s="334">
        <v>3.150336731508387</v>
      </c>
      <c r="L66" s="213">
        <v>0.13528465625906319</v>
      </c>
      <c r="M66" s="214">
        <v>196</v>
      </c>
      <c r="N66" s="334">
        <v>4.0320092549262929</v>
      </c>
      <c r="O66" s="213">
        <v>0.11068243420658561</v>
      </c>
      <c r="P66" s="214">
        <v>198</v>
      </c>
      <c r="Q66" s="334">
        <v>3.4951683100214499</v>
      </c>
      <c r="R66" s="213">
        <v>0.12873797145383231</v>
      </c>
      <c r="S66" s="214">
        <v>198</v>
      </c>
      <c r="T66" s="334">
        <v>3.3673351879814351</v>
      </c>
      <c r="U66" s="213">
        <v>0.13804738577936551</v>
      </c>
      <c r="V66" s="214">
        <v>193</v>
      </c>
      <c r="W66" s="334">
        <v>2.7040602891259322</v>
      </c>
      <c r="X66" s="213">
        <v>0.1522996535793866</v>
      </c>
      <c r="Y66" s="214">
        <v>194</v>
      </c>
      <c r="Z66" s="334">
        <v>3.4879410560695141</v>
      </c>
      <c r="AA66" s="213">
        <v>0.1247764986332706</v>
      </c>
      <c r="AB66" s="214">
        <v>196</v>
      </c>
      <c r="AC66" s="334">
        <v>3.048834949948346</v>
      </c>
      <c r="AD66" s="213">
        <v>0.1101877979870991</v>
      </c>
      <c r="AE66" s="214">
        <v>194</v>
      </c>
      <c r="AF66" s="334">
        <v>3.6858555412359362</v>
      </c>
      <c r="AG66" s="213">
        <v>0.1356731506537206</v>
      </c>
      <c r="AH66" s="214">
        <v>193</v>
      </c>
      <c r="AI66" s="334">
        <v>3.9065219178333161</v>
      </c>
      <c r="AJ66" s="213">
        <v>0.1129933733069866</v>
      </c>
      <c r="AK66" s="214">
        <v>197</v>
      </c>
      <c r="AL66" s="334">
        <v>3.2570305037971541</v>
      </c>
      <c r="AM66" s="213">
        <v>0.12919497569995991</v>
      </c>
      <c r="AN66" s="214">
        <v>198</v>
      </c>
      <c r="AO66" s="334">
        <v>2.433133546694461</v>
      </c>
      <c r="AP66" s="213">
        <v>0.13339674291947901</v>
      </c>
      <c r="AQ66" s="214">
        <v>192</v>
      </c>
      <c r="AR66" s="334">
        <v>2.1167038338056878</v>
      </c>
      <c r="AS66" s="213">
        <v>0.23929078833613249</v>
      </c>
      <c r="AT66" s="215">
        <v>93</v>
      </c>
    </row>
    <row r="67" spans="1:46" ht="14.5" customHeight="1">
      <c r="A67" s="189" t="s">
        <v>67</v>
      </c>
      <c r="B67" s="335">
        <v>3.326787834588985</v>
      </c>
      <c r="C67" s="218">
        <v>9.9871232714309977E-2</v>
      </c>
      <c r="D67" s="219">
        <v>388</v>
      </c>
      <c r="E67" s="335">
        <v>3.0992538248059391</v>
      </c>
      <c r="F67" s="218">
        <v>8.1792139772417408E-2</v>
      </c>
      <c r="G67" s="219">
        <v>388</v>
      </c>
      <c r="H67" s="335">
        <v>3.8524315733620722</v>
      </c>
      <c r="I67" s="218">
        <v>0.10171517773909571</v>
      </c>
      <c r="J67" s="219">
        <v>386</v>
      </c>
      <c r="K67" s="335">
        <v>3.6148178955636778</v>
      </c>
      <c r="L67" s="218">
        <v>8.5222135152941095E-2</v>
      </c>
      <c r="M67" s="219">
        <v>386</v>
      </c>
      <c r="N67" s="335">
        <v>4.3264623647764457</v>
      </c>
      <c r="O67" s="218">
        <v>8.1351570413216168E-2</v>
      </c>
      <c r="P67" s="219">
        <v>389</v>
      </c>
      <c r="Q67" s="335">
        <v>3.4274373230342481</v>
      </c>
      <c r="R67" s="218">
        <v>0.11231728574391581</v>
      </c>
      <c r="S67" s="219">
        <v>376</v>
      </c>
      <c r="T67" s="335">
        <v>3.587110984218147</v>
      </c>
      <c r="U67" s="218">
        <v>9.0190386658495672E-2</v>
      </c>
      <c r="V67" s="219">
        <v>383</v>
      </c>
      <c r="W67" s="335">
        <v>2.535484621073258</v>
      </c>
      <c r="X67" s="218">
        <v>9.476501942368841E-2</v>
      </c>
      <c r="Y67" s="219">
        <v>379</v>
      </c>
      <c r="Z67" s="335">
        <v>3.634083822182482</v>
      </c>
      <c r="AA67" s="218">
        <v>9.0936942150806485E-2</v>
      </c>
      <c r="AB67" s="219">
        <v>387</v>
      </c>
      <c r="AC67" s="335">
        <v>3.1495791401619648</v>
      </c>
      <c r="AD67" s="218">
        <v>0.1005904568860204</v>
      </c>
      <c r="AE67" s="219">
        <v>383</v>
      </c>
      <c r="AF67" s="335">
        <v>3.3249807568822161</v>
      </c>
      <c r="AG67" s="218">
        <v>0.11375288632116209</v>
      </c>
      <c r="AH67" s="219">
        <v>385</v>
      </c>
      <c r="AI67" s="335">
        <v>3.9851381322747139</v>
      </c>
      <c r="AJ67" s="218">
        <v>8.8539939040675836E-2</v>
      </c>
      <c r="AK67" s="219">
        <v>384</v>
      </c>
      <c r="AL67" s="335">
        <v>3.2214010507941748</v>
      </c>
      <c r="AM67" s="218">
        <v>9.9875513179200875E-2</v>
      </c>
      <c r="AN67" s="219">
        <v>381</v>
      </c>
      <c r="AO67" s="335">
        <v>2.1625200637006889</v>
      </c>
      <c r="AP67" s="218">
        <v>0.10098445534151131</v>
      </c>
      <c r="AQ67" s="219">
        <v>380</v>
      </c>
      <c r="AR67" s="335">
        <v>2.2980204922989378</v>
      </c>
      <c r="AS67" s="218">
        <v>0.1951831215453792</v>
      </c>
      <c r="AT67" s="220">
        <v>156</v>
      </c>
    </row>
    <row r="68" spans="1:46" ht="14.5" customHeight="1">
      <c r="A68" s="184" t="s">
        <v>68</v>
      </c>
      <c r="B68" s="334">
        <v>3.265864548288159</v>
      </c>
      <c r="C68" s="213">
        <v>0.1299096288932193</v>
      </c>
      <c r="D68" s="214">
        <v>158</v>
      </c>
      <c r="E68" s="334">
        <v>2.7021037508660939</v>
      </c>
      <c r="F68" s="213">
        <v>0.14019514589123599</v>
      </c>
      <c r="G68" s="214">
        <v>159</v>
      </c>
      <c r="H68" s="334">
        <v>3.8819446003997018</v>
      </c>
      <c r="I68" s="213">
        <v>0.1126734682037802</v>
      </c>
      <c r="J68" s="214">
        <v>158</v>
      </c>
      <c r="K68" s="334">
        <v>3.490778681279294</v>
      </c>
      <c r="L68" s="213">
        <v>0.12621468135138719</v>
      </c>
      <c r="M68" s="214">
        <v>160</v>
      </c>
      <c r="N68" s="334">
        <v>4.1810573186116136</v>
      </c>
      <c r="O68" s="213">
        <v>0.12070790767684229</v>
      </c>
      <c r="P68" s="214">
        <v>161</v>
      </c>
      <c r="Q68" s="334">
        <v>3.6630729717005539</v>
      </c>
      <c r="R68" s="213">
        <v>0.1569154005121306</v>
      </c>
      <c r="S68" s="214">
        <v>161</v>
      </c>
      <c r="T68" s="334">
        <v>3.294681982769347</v>
      </c>
      <c r="U68" s="213">
        <v>0.16813241489630831</v>
      </c>
      <c r="V68" s="214">
        <v>162</v>
      </c>
      <c r="W68" s="334">
        <v>2.5478355594786661</v>
      </c>
      <c r="X68" s="213">
        <v>0.11803535579202321</v>
      </c>
      <c r="Y68" s="214">
        <v>160</v>
      </c>
      <c r="Z68" s="334">
        <v>3.554315550815097</v>
      </c>
      <c r="AA68" s="213">
        <v>0.14139878303181949</v>
      </c>
      <c r="AB68" s="214">
        <v>160</v>
      </c>
      <c r="AC68" s="334">
        <v>3.1184467080798979</v>
      </c>
      <c r="AD68" s="213">
        <v>0.12335709505764759</v>
      </c>
      <c r="AE68" s="214">
        <v>158</v>
      </c>
      <c r="AF68" s="334">
        <v>3.499295172916109</v>
      </c>
      <c r="AG68" s="213">
        <v>0.1210316817207356</v>
      </c>
      <c r="AH68" s="214">
        <v>160</v>
      </c>
      <c r="AI68" s="334">
        <v>4.0277365932583526</v>
      </c>
      <c r="AJ68" s="213">
        <v>0.12301224315934189</v>
      </c>
      <c r="AK68" s="214">
        <v>158</v>
      </c>
      <c r="AL68" s="334">
        <v>3.2970508802313581</v>
      </c>
      <c r="AM68" s="213">
        <v>0.12660678971080769</v>
      </c>
      <c r="AN68" s="214">
        <v>161</v>
      </c>
      <c r="AO68" s="334">
        <v>2.2471404029654649</v>
      </c>
      <c r="AP68" s="213">
        <v>0.1195345141453464</v>
      </c>
      <c r="AQ68" s="214">
        <v>159</v>
      </c>
      <c r="AR68" s="334">
        <v>2.1066714233502708</v>
      </c>
      <c r="AS68" s="213">
        <v>0.23915444620432269</v>
      </c>
      <c r="AT68" s="215">
        <v>65</v>
      </c>
    </row>
    <row r="69" spans="1:46" ht="14.5" customHeight="1">
      <c r="A69" s="189" t="s">
        <v>69</v>
      </c>
      <c r="B69" s="335">
        <v>3.1239068518003288</v>
      </c>
      <c r="C69" s="218">
        <v>0.14514439066818849</v>
      </c>
      <c r="D69" s="219">
        <v>86</v>
      </c>
      <c r="E69" s="335">
        <v>2.610275455256224</v>
      </c>
      <c r="F69" s="218">
        <v>0.17789842226191241</v>
      </c>
      <c r="G69" s="219">
        <v>86</v>
      </c>
      <c r="H69" s="335">
        <v>3.374169570564868</v>
      </c>
      <c r="I69" s="218">
        <v>0.18940057869703539</v>
      </c>
      <c r="J69" s="219">
        <v>85</v>
      </c>
      <c r="K69" s="335">
        <v>3.164129019431702</v>
      </c>
      <c r="L69" s="218">
        <v>0.19436629810503539</v>
      </c>
      <c r="M69" s="219">
        <v>86</v>
      </c>
      <c r="N69" s="335">
        <v>3.777250746493527</v>
      </c>
      <c r="O69" s="218">
        <v>0.21162600320328059</v>
      </c>
      <c r="P69" s="219">
        <v>87</v>
      </c>
      <c r="Q69" s="335">
        <v>3.1934135320788699</v>
      </c>
      <c r="R69" s="218">
        <v>0.15909835943926551</v>
      </c>
      <c r="S69" s="219">
        <v>86</v>
      </c>
      <c r="T69" s="335">
        <v>3.3061366141525532</v>
      </c>
      <c r="U69" s="218">
        <v>0.24519458049813711</v>
      </c>
      <c r="V69" s="219">
        <v>87</v>
      </c>
      <c r="W69" s="335">
        <v>2.5045947452091508</v>
      </c>
      <c r="X69" s="218">
        <v>0.1165462294464962</v>
      </c>
      <c r="Y69" s="219">
        <v>87</v>
      </c>
      <c r="Z69" s="335">
        <v>3.2189824782785128</v>
      </c>
      <c r="AA69" s="218">
        <v>0.24631689724638181</v>
      </c>
      <c r="AB69" s="219">
        <v>87</v>
      </c>
      <c r="AC69" s="335">
        <v>2.7771642109354522</v>
      </c>
      <c r="AD69" s="218">
        <v>0.18865178934399329</v>
      </c>
      <c r="AE69" s="219">
        <v>86</v>
      </c>
      <c r="AF69" s="335">
        <v>3.6011454879122251</v>
      </c>
      <c r="AG69" s="218">
        <v>0.18052786611462729</v>
      </c>
      <c r="AH69" s="219">
        <v>88</v>
      </c>
      <c r="AI69" s="335">
        <v>3.7779870344375159</v>
      </c>
      <c r="AJ69" s="218">
        <v>0.2146005282088948</v>
      </c>
      <c r="AK69" s="219">
        <v>88</v>
      </c>
      <c r="AL69" s="335">
        <v>3.2995376600653699</v>
      </c>
      <c r="AM69" s="218">
        <v>0.1166622522636835</v>
      </c>
      <c r="AN69" s="219">
        <v>87</v>
      </c>
      <c r="AO69" s="335">
        <v>2.3772680162984252</v>
      </c>
      <c r="AP69" s="218">
        <v>0.23727043571051201</v>
      </c>
      <c r="AQ69" s="219">
        <v>87</v>
      </c>
      <c r="AR69" s="335">
        <v>2.1451282252726038</v>
      </c>
      <c r="AS69" s="218">
        <v>0.26286683028864</v>
      </c>
      <c r="AT69" s="220">
        <v>41</v>
      </c>
    </row>
    <row r="70" spans="1:46" ht="14.5" customHeight="1">
      <c r="A70" s="184" t="s">
        <v>70</v>
      </c>
      <c r="B70" s="334">
        <v>3.3520856300684558</v>
      </c>
      <c r="C70" s="213">
        <v>7.1545117059420821E-2</v>
      </c>
      <c r="D70" s="214">
        <v>613</v>
      </c>
      <c r="E70" s="334">
        <v>2.8786121517832659</v>
      </c>
      <c r="F70" s="213">
        <v>7.1044081829999731E-2</v>
      </c>
      <c r="G70" s="214">
        <v>611</v>
      </c>
      <c r="H70" s="334">
        <v>3.7955594193199582</v>
      </c>
      <c r="I70" s="213">
        <v>7.3965985270397008E-2</v>
      </c>
      <c r="J70" s="214">
        <v>618</v>
      </c>
      <c r="K70" s="334">
        <v>3.5177934983240791</v>
      </c>
      <c r="L70" s="213">
        <v>6.9458796249015686E-2</v>
      </c>
      <c r="M70" s="214">
        <v>610</v>
      </c>
      <c r="N70" s="334">
        <v>4.273678066844206</v>
      </c>
      <c r="O70" s="213">
        <v>7.7212508604219743E-2</v>
      </c>
      <c r="P70" s="214">
        <v>620</v>
      </c>
      <c r="Q70" s="334">
        <v>3.3607646160860818</v>
      </c>
      <c r="R70" s="213">
        <v>7.2385464036690342E-2</v>
      </c>
      <c r="S70" s="214">
        <v>612</v>
      </c>
      <c r="T70" s="334">
        <v>3.6944959523623551</v>
      </c>
      <c r="U70" s="213">
        <v>8.2705866763296151E-2</v>
      </c>
      <c r="V70" s="214">
        <v>617</v>
      </c>
      <c r="W70" s="334">
        <v>2.6108229296896011</v>
      </c>
      <c r="X70" s="213">
        <v>6.5868622022962162E-2</v>
      </c>
      <c r="Y70" s="214">
        <v>609</v>
      </c>
      <c r="Z70" s="334">
        <v>3.5902710702844711</v>
      </c>
      <c r="AA70" s="213">
        <v>7.1265616668848633E-2</v>
      </c>
      <c r="AB70" s="214">
        <v>615</v>
      </c>
      <c r="AC70" s="334">
        <v>3.179481859897948</v>
      </c>
      <c r="AD70" s="213">
        <v>6.8582361450922377E-2</v>
      </c>
      <c r="AE70" s="214">
        <v>618</v>
      </c>
      <c r="AF70" s="334">
        <v>3.535027090870698</v>
      </c>
      <c r="AG70" s="213">
        <v>7.1618645628173536E-2</v>
      </c>
      <c r="AH70" s="214">
        <v>618</v>
      </c>
      <c r="AI70" s="334">
        <v>3.8191341986053038</v>
      </c>
      <c r="AJ70" s="213">
        <v>8.0115554180298101E-2</v>
      </c>
      <c r="AK70" s="214">
        <v>620</v>
      </c>
      <c r="AL70" s="334">
        <v>3.2010375156341531</v>
      </c>
      <c r="AM70" s="213">
        <v>6.7738114960236503E-2</v>
      </c>
      <c r="AN70" s="214">
        <v>615</v>
      </c>
      <c r="AO70" s="334">
        <v>2.3024797795884688</v>
      </c>
      <c r="AP70" s="213">
        <v>8.7111218816642244E-2</v>
      </c>
      <c r="AQ70" s="214">
        <v>610</v>
      </c>
      <c r="AR70" s="334">
        <v>2.2748979750094742</v>
      </c>
      <c r="AS70" s="213">
        <v>0.17751960961347649</v>
      </c>
      <c r="AT70" s="215">
        <v>267</v>
      </c>
    </row>
    <row r="71" spans="1:46" ht="14.5" customHeight="1">
      <c r="A71" s="189" t="s">
        <v>71</v>
      </c>
      <c r="B71" s="335">
        <v>2.985147039732527</v>
      </c>
      <c r="C71" s="218">
        <v>0.1150251649670401</v>
      </c>
      <c r="D71" s="219">
        <v>252</v>
      </c>
      <c r="E71" s="335">
        <v>2.9895579983096141</v>
      </c>
      <c r="F71" s="218">
        <v>0.12554771823374691</v>
      </c>
      <c r="G71" s="219">
        <v>248</v>
      </c>
      <c r="H71" s="335">
        <v>3.800485305683178</v>
      </c>
      <c r="I71" s="218">
        <v>0.1053859366193856</v>
      </c>
      <c r="J71" s="219">
        <v>248</v>
      </c>
      <c r="K71" s="335">
        <v>3.5790183918721632</v>
      </c>
      <c r="L71" s="218">
        <v>9.7774507169928179E-2</v>
      </c>
      <c r="M71" s="219">
        <v>252</v>
      </c>
      <c r="N71" s="335">
        <v>4.1204470521477798</v>
      </c>
      <c r="O71" s="218">
        <v>8.7186917670410202E-2</v>
      </c>
      <c r="P71" s="219">
        <v>257</v>
      </c>
      <c r="Q71" s="335">
        <v>3.6097161088580649</v>
      </c>
      <c r="R71" s="218">
        <v>0.12720756039276651</v>
      </c>
      <c r="S71" s="219">
        <v>251</v>
      </c>
      <c r="T71" s="335">
        <v>3.6952423654285469</v>
      </c>
      <c r="U71" s="218">
        <v>0.13494059300492381</v>
      </c>
      <c r="V71" s="219">
        <v>254</v>
      </c>
      <c r="W71" s="335">
        <v>2.7301178028675781</v>
      </c>
      <c r="X71" s="218">
        <v>0.11613475755454521</v>
      </c>
      <c r="Y71" s="219">
        <v>255</v>
      </c>
      <c r="Z71" s="335">
        <v>3.5457319324270311</v>
      </c>
      <c r="AA71" s="218">
        <v>0.10795596911113491</v>
      </c>
      <c r="AB71" s="219">
        <v>253</v>
      </c>
      <c r="AC71" s="335">
        <v>3.1155782368715559</v>
      </c>
      <c r="AD71" s="218">
        <v>0.13418737651650139</v>
      </c>
      <c r="AE71" s="219">
        <v>249</v>
      </c>
      <c r="AF71" s="335">
        <v>3.3338049916950538</v>
      </c>
      <c r="AG71" s="218">
        <v>0.11884322438679661</v>
      </c>
      <c r="AH71" s="219">
        <v>250</v>
      </c>
      <c r="AI71" s="335">
        <v>3.9902926828945029</v>
      </c>
      <c r="AJ71" s="218">
        <v>0.1134529511700469</v>
      </c>
      <c r="AK71" s="219">
        <v>255</v>
      </c>
      <c r="AL71" s="335">
        <v>3.28208719284746</v>
      </c>
      <c r="AM71" s="218">
        <v>0.121677471682459</v>
      </c>
      <c r="AN71" s="219">
        <v>251</v>
      </c>
      <c r="AO71" s="335">
        <v>2.0697399179806149</v>
      </c>
      <c r="AP71" s="218">
        <v>0.12464148710406101</v>
      </c>
      <c r="AQ71" s="219">
        <v>246</v>
      </c>
      <c r="AR71" s="335">
        <v>1.6602885894045829</v>
      </c>
      <c r="AS71" s="218">
        <v>0.15285788055722599</v>
      </c>
      <c r="AT71" s="220">
        <v>119</v>
      </c>
    </row>
    <row r="72" spans="1:46" ht="14.5" customHeight="1">
      <c r="A72" s="184" t="s">
        <v>72</v>
      </c>
      <c r="B72" s="334">
        <v>3.1902380203126852</v>
      </c>
      <c r="C72" s="213">
        <v>7.544596167182667E-2</v>
      </c>
      <c r="D72" s="214">
        <v>565</v>
      </c>
      <c r="E72" s="334">
        <v>2.7622963822704971</v>
      </c>
      <c r="F72" s="213">
        <v>6.8843641370749956E-2</v>
      </c>
      <c r="G72" s="214">
        <v>563</v>
      </c>
      <c r="H72" s="334">
        <v>3.7549410778689638</v>
      </c>
      <c r="I72" s="213">
        <v>7.7730681585179692E-2</v>
      </c>
      <c r="J72" s="214">
        <v>570</v>
      </c>
      <c r="K72" s="334">
        <v>3.3815028815910941</v>
      </c>
      <c r="L72" s="213">
        <v>7.2596591646144126E-2</v>
      </c>
      <c r="M72" s="214">
        <v>564</v>
      </c>
      <c r="N72" s="334">
        <v>4.4323491529650809</v>
      </c>
      <c r="O72" s="213">
        <v>6.6061625642831273E-2</v>
      </c>
      <c r="P72" s="214">
        <v>571</v>
      </c>
      <c r="Q72" s="334">
        <v>3.321565212911695</v>
      </c>
      <c r="R72" s="213">
        <v>8.0055107052081603E-2</v>
      </c>
      <c r="S72" s="214">
        <v>566</v>
      </c>
      <c r="T72" s="334">
        <v>3.583246595687136</v>
      </c>
      <c r="U72" s="213">
        <v>6.975369039792817E-2</v>
      </c>
      <c r="V72" s="214">
        <v>569</v>
      </c>
      <c r="W72" s="334">
        <v>2.6259465198093328</v>
      </c>
      <c r="X72" s="213">
        <v>7.0291631267413279E-2</v>
      </c>
      <c r="Y72" s="214">
        <v>566</v>
      </c>
      <c r="Z72" s="334">
        <v>3.6564863664071479</v>
      </c>
      <c r="AA72" s="213">
        <v>6.4302689353978884E-2</v>
      </c>
      <c r="AB72" s="214">
        <v>567</v>
      </c>
      <c r="AC72" s="334">
        <v>2.963792291264717</v>
      </c>
      <c r="AD72" s="213">
        <v>7.8261019387007372E-2</v>
      </c>
      <c r="AE72" s="214">
        <v>565</v>
      </c>
      <c r="AF72" s="334">
        <v>3.502475376366379</v>
      </c>
      <c r="AG72" s="213">
        <v>7.6740661557578846E-2</v>
      </c>
      <c r="AH72" s="214">
        <v>562</v>
      </c>
      <c r="AI72" s="334">
        <v>3.9206322578348232</v>
      </c>
      <c r="AJ72" s="213">
        <v>7.2238757441354107E-2</v>
      </c>
      <c r="AK72" s="214">
        <v>567</v>
      </c>
      <c r="AL72" s="334">
        <v>3.1644689032394262</v>
      </c>
      <c r="AM72" s="213">
        <v>6.7375297501790873E-2</v>
      </c>
      <c r="AN72" s="214">
        <v>563</v>
      </c>
      <c r="AO72" s="334">
        <v>1.9406293004725781</v>
      </c>
      <c r="AP72" s="213">
        <v>6.7020669815512163E-2</v>
      </c>
      <c r="AQ72" s="214">
        <v>560</v>
      </c>
      <c r="AR72" s="334">
        <v>2.1506272969299309</v>
      </c>
      <c r="AS72" s="213">
        <v>0.14156675053842641</v>
      </c>
      <c r="AT72" s="215">
        <v>269</v>
      </c>
    </row>
    <row r="73" spans="1:46" ht="14.5" customHeight="1">
      <c r="A73" s="189" t="s">
        <v>73</v>
      </c>
      <c r="B73" s="335">
        <v>2.938032146126317</v>
      </c>
      <c r="C73" s="218">
        <v>6.7386755498356654E-2</v>
      </c>
      <c r="D73" s="219">
        <v>743</v>
      </c>
      <c r="E73" s="335">
        <v>3.0628479462687852</v>
      </c>
      <c r="F73" s="218">
        <v>6.496395567948092E-2</v>
      </c>
      <c r="G73" s="219">
        <v>743</v>
      </c>
      <c r="H73" s="335">
        <v>3.7038478186312238</v>
      </c>
      <c r="I73" s="218">
        <v>5.8906122444112162E-2</v>
      </c>
      <c r="J73" s="219">
        <v>746</v>
      </c>
      <c r="K73" s="335">
        <v>3.325405692638661</v>
      </c>
      <c r="L73" s="218">
        <v>5.6289143850448232E-2</v>
      </c>
      <c r="M73" s="219">
        <v>743</v>
      </c>
      <c r="N73" s="335">
        <v>4.2154116327033018</v>
      </c>
      <c r="O73" s="218">
        <v>6.3309567540402303E-2</v>
      </c>
      <c r="P73" s="219">
        <v>749</v>
      </c>
      <c r="Q73" s="335">
        <v>3.558312906076158</v>
      </c>
      <c r="R73" s="218">
        <v>6.2231552639317587E-2</v>
      </c>
      <c r="S73" s="219">
        <v>735</v>
      </c>
      <c r="T73" s="335">
        <v>3.3457071385688582</v>
      </c>
      <c r="U73" s="218">
        <v>6.8494608690189057E-2</v>
      </c>
      <c r="V73" s="219">
        <v>734</v>
      </c>
      <c r="W73" s="335">
        <v>2.5704482022459252</v>
      </c>
      <c r="X73" s="218">
        <v>6.6072036983939014E-2</v>
      </c>
      <c r="Y73" s="219">
        <v>736</v>
      </c>
      <c r="Z73" s="335">
        <v>3.5098544604566291</v>
      </c>
      <c r="AA73" s="218">
        <v>5.8323847574448119E-2</v>
      </c>
      <c r="AB73" s="219">
        <v>744</v>
      </c>
      <c r="AC73" s="335">
        <v>3.0030285518542361</v>
      </c>
      <c r="AD73" s="218">
        <v>5.6684793987764777E-2</v>
      </c>
      <c r="AE73" s="219">
        <v>740</v>
      </c>
      <c r="AF73" s="335">
        <v>3.4982133677763132</v>
      </c>
      <c r="AG73" s="218">
        <v>6.1871455072570948E-2</v>
      </c>
      <c r="AH73" s="219">
        <v>740</v>
      </c>
      <c r="AI73" s="335">
        <v>3.8995749006581142</v>
      </c>
      <c r="AJ73" s="218">
        <v>6.599415700989561E-2</v>
      </c>
      <c r="AK73" s="219">
        <v>745</v>
      </c>
      <c r="AL73" s="335">
        <v>3.1722205293637482</v>
      </c>
      <c r="AM73" s="218">
        <v>6.2043614477768107E-2</v>
      </c>
      <c r="AN73" s="219">
        <v>738</v>
      </c>
      <c r="AO73" s="335">
        <v>2.3276499099959849</v>
      </c>
      <c r="AP73" s="218">
        <v>7.0240270840418534E-2</v>
      </c>
      <c r="AQ73" s="219">
        <v>735</v>
      </c>
      <c r="AR73" s="335">
        <v>2.3526824957082142</v>
      </c>
      <c r="AS73" s="218">
        <v>0.14085829668903899</v>
      </c>
      <c r="AT73" s="220">
        <v>298</v>
      </c>
    </row>
    <row r="74" spans="1:46" ht="14.5" customHeight="1">
      <c r="A74" s="184" t="s">
        <v>74</v>
      </c>
      <c r="B74" s="334">
        <v>2.9653676998273588</v>
      </c>
      <c r="C74" s="213">
        <v>6.7344978434143138E-2</v>
      </c>
      <c r="D74" s="214">
        <v>637</v>
      </c>
      <c r="E74" s="334">
        <v>2.8993830425019058</v>
      </c>
      <c r="F74" s="213">
        <v>7.5002372776352216E-2</v>
      </c>
      <c r="G74" s="214">
        <v>628</v>
      </c>
      <c r="H74" s="334">
        <v>3.694696384413326</v>
      </c>
      <c r="I74" s="213">
        <v>6.8470463674529636E-2</v>
      </c>
      <c r="J74" s="214">
        <v>638</v>
      </c>
      <c r="K74" s="334">
        <v>3.4310424641809081</v>
      </c>
      <c r="L74" s="213">
        <v>6.3636376688311069E-2</v>
      </c>
      <c r="M74" s="214">
        <v>630</v>
      </c>
      <c r="N74" s="334">
        <v>4.094956220065642</v>
      </c>
      <c r="O74" s="213">
        <v>6.9371910628398203E-2</v>
      </c>
      <c r="P74" s="214">
        <v>638</v>
      </c>
      <c r="Q74" s="334">
        <v>3.3732518901993171</v>
      </c>
      <c r="R74" s="213">
        <v>6.5634445029902108E-2</v>
      </c>
      <c r="S74" s="214">
        <v>641</v>
      </c>
      <c r="T74" s="334">
        <v>3.412164500058227</v>
      </c>
      <c r="U74" s="213">
        <v>7.8546452639814898E-2</v>
      </c>
      <c r="V74" s="214">
        <v>640</v>
      </c>
      <c r="W74" s="334">
        <v>2.7901922970233728</v>
      </c>
      <c r="X74" s="213">
        <v>7.3566899770495575E-2</v>
      </c>
      <c r="Y74" s="214">
        <v>636</v>
      </c>
      <c r="Z74" s="334">
        <v>3.425005936649741</v>
      </c>
      <c r="AA74" s="213">
        <v>7.3098595185274173E-2</v>
      </c>
      <c r="AB74" s="214">
        <v>632</v>
      </c>
      <c r="AC74" s="334">
        <v>2.8559521745649921</v>
      </c>
      <c r="AD74" s="213">
        <v>6.2745492401394098E-2</v>
      </c>
      <c r="AE74" s="214">
        <v>636</v>
      </c>
      <c r="AF74" s="334">
        <v>3.2527805097875619</v>
      </c>
      <c r="AG74" s="213">
        <v>7.045893268412691E-2</v>
      </c>
      <c r="AH74" s="214">
        <v>632</v>
      </c>
      <c r="AI74" s="334">
        <v>3.7663710128678392</v>
      </c>
      <c r="AJ74" s="213">
        <v>7.6690006048763817E-2</v>
      </c>
      <c r="AK74" s="214">
        <v>636</v>
      </c>
      <c r="AL74" s="334">
        <v>3.1996804752897199</v>
      </c>
      <c r="AM74" s="213">
        <v>6.6606042292239043E-2</v>
      </c>
      <c r="AN74" s="214">
        <v>635</v>
      </c>
      <c r="AO74" s="334">
        <v>2.1146674803026002</v>
      </c>
      <c r="AP74" s="213">
        <v>6.9712182068064871E-2</v>
      </c>
      <c r="AQ74" s="214">
        <v>630</v>
      </c>
      <c r="AR74" s="334">
        <v>2.3142732577461569</v>
      </c>
      <c r="AS74" s="213">
        <v>0.1309876849566452</v>
      </c>
      <c r="AT74" s="215">
        <v>281</v>
      </c>
    </row>
    <row r="75" spans="1:46" ht="14.5" customHeight="1">
      <c r="A75" s="189" t="s">
        <v>75</v>
      </c>
      <c r="B75" s="335">
        <v>3.2139928399555551</v>
      </c>
      <c r="C75" s="218">
        <v>0.13275854014368199</v>
      </c>
      <c r="D75" s="219">
        <v>187</v>
      </c>
      <c r="E75" s="335">
        <v>3.139033217836714</v>
      </c>
      <c r="F75" s="218">
        <v>0.11043673168675169</v>
      </c>
      <c r="G75" s="219">
        <v>188</v>
      </c>
      <c r="H75" s="335">
        <v>3.7259903662195009</v>
      </c>
      <c r="I75" s="218">
        <v>0.12096513805932629</v>
      </c>
      <c r="J75" s="219">
        <v>189</v>
      </c>
      <c r="K75" s="335">
        <v>3.3584203818122802</v>
      </c>
      <c r="L75" s="218">
        <v>0.14386713182424329</v>
      </c>
      <c r="M75" s="219">
        <v>186</v>
      </c>
      <c r="N75" s="335">
        <v>4.2395769356149131</v>
      </c>
      <c r="O75" s="218">
        <v>0.13989511592588899</v>
      </c>
      <c r="P75" s="219">
        <v>190</v>
      </c>
      <c r="Q75" s="335">
        <v>3.4809095308666822</v>
      </c>
      <c r="R75" s="218">
        <v>0.1109014310113267</v>
      </c>
      <c r="S75" s="219">
        <v>188</v>
      </c>
      <c r="T75" s="335">
        <v>3.5003369147052279</v>
      </c>
      <c r="U75" s="218">
        <v>0.1260939366154421</v>
      </c>
      <c r="V75" s="219">
        <v>190</v>
      </c>
      <c r="W75" s="335">
        <v>2.639010619297963</v>
      </c>
      <c r="X75" s="218">
        <v>0.12856177787720999</v>
      </c>
      <c r="Y75" s="219">
        <v>190</v>
      </c>
      <c r="Z75" s="335">
        <v>3.5890625872253579</v>
      </c>
      <c r="AA75" s="218">
        <v>0.1186537976468402</v>
      </c>
      <c r="AB75" s="219">
        <v>188</v>
      </c>
      <c r="AC75" s="335">
        <v>2.8306357601145899</v>
      </c>
      <c r="AD75" s="218">
        <v>0.1009977961845972</v>
      </c>
      <c r="AE75" s="219">
        <v>189</v>
      </c>
      <c r="AF75" s="335">
        <v>3.594851606876714</v>
      </c>
      <c r="AG75" s="218">
        <v>0.12101415932186289</v>
      </c>
      <c r="AH75" s="219">
        <v>192</v>
      </c>
      <c r="AI75" s="335">
        <v>3.833391740125534</v>
      </c>
      <c r="AJ75" s="218">
        <v>0.16530471857093301</v>
      </c>
      <c r="AK75" s="219">
        <v>193</v>
      </c>
      <c r="AL75" s="335">
        <v>3.460136758257454</v>
      </c>
      <c r="AM75" s="218">
        <v>0.1074308727595646</v>
      </c>
      <c r="AN75" s="219">
        <v>190</v>
      </c>
      <c r="AO75" s="335">
        <v>2.1532898195744492</v>
      </c>
      <c r="AP75" s="218">
        <v>0.1268702006632767</v>
      </c>
      <c r="AQ75" s="219">
        <v>188</v>
      </c>
      <c r="AR75" s="335">
        <v>2.0403978050480829</v>
      </c>
      <c r="AS75" s="218">
        <v>0.26543612356816038</v>
      </c>
      <c r="AT75" s="220">
        <v>80</v>
      </c>
    </row>
    <row r="76" spans="1:46" ht="14.5" customHeight="1">
      <c r="A76" s="184" t="s">
        <v>76</v>
      </c>
      <c r="B76" s="334">
        <v>3.1020875388467459</v>
      </c>
      <c r="C76" s="213">
        <v>9.0799069272715027E-2</v>
      </c>
      <c r="D76" s="214">
        <v>403</v>
      </c>
      <c r="E76" s="334">
        <v>2.8203824035656222</v>
      </c>
      <c r="F76" s="213">
        <v>7.5368275751309263E-2</v>
      </c>
      <c r="G76" s="214">
        <v>401</v>
      </c>
      <c r="H76" s="334">
        <v>3.807479160556889</v>
      </c>
      <c r="I76" s="213">
        <v>7.2407532918954326E-2</v>
      </c>
      <c r="J76" s="214">
        <v>398</v>
      </c>
      <c r="K76" s="334">
        <v>3.4936249769885959</v>
      </c>
      <c r="L76" s="213">
        <v>8.3961897887392278E-2</v>
      </c>
      <c r="M76" s="214">
        <v>399</v>
      </c>
      <c r="N76" s="334">
        <v>4.1935599057616848</v>
      </c>
      <c r="O76" s="213">
        <v>7.5433646587781802E-2</v>
      </c>
      <c r="P76" s="214">
        <v>405</v>
      </c>
      <c r="Q76" s="334">
        <v>3.110513492362283</v>
      </c>
      <c r="R76" s="213">
        <v>9.6990823606972906E-2</v>
      </c>
      <c r="S76" s="214">
        <v>398</v>
      </c>
      <c r="T76" s="334">
        <v>3.482652866454234</v>
      </c>
      <c r="U76" s="213">
        <v>8.3323601978276818E-2</v>
      </c>
      <c r="V76" s="214">
        <v>400</v>
      </c>
      <c r="W76" s="334">
        <v>2.6040665795302091</v>
      </c>
      <c r="X76" s="213">
        <v>8.9058202923753257E-2</v>
      </c>
      <c r="Y76" s="214">
        <v>402</v>
      </c>
      <c r="Z76" s="334">
        <v>3.495675188611183</v>
      </c>
      <c r="AA76" s="213">
        <v>7.6793618817485504E-2</v>
      </c>
      <c r="AB76" s="214">
        <v>400</v>
      </c>
      <c r="AC76" s="334">
        <v>2.8930008930646411</v>
      </c>
      <c r="AD76" s="213">
        <v>8.1621417541103525E-2</v>
      </c>
      <c r="AE76" s="214">
        <v>400</v>
      </c>
      <c r="AF76" s="334">
        <v>3.1966981852086702</v>
      </c>
      <c r="AG76" s="213">
        <v>9.2646729428568997E-2</v>
      </c>
      <c r="AH76" s="214">
        <v>400</v>
      </c>
      <c r="AI76" s="334">
        <v>3.64931765960268</v>
      </c>
      <c r="AJ76" s="213">
        <v>8.0643209571053351E-2</v>
      </c>
      <c r="AK76" s="214">
        <v>402</v>
      </c>
      <c r="AL76" s="334">
        <v>3.0268254101892391</v>
      </c>
      <c r="AM76" s="213">
        <v>8.6041875031213882E-2</v>
      </c>
      <c r="AN76" s="214">
        <v>403</v>
      </c>
      <c r="AO76" s="334">
        <v>1.9398791069661581</v>
      </c>
      <c r="AP76" s="213">
        <v>7.6590196383167747E-2</v>
      </c>
      <c r="AQ76" s="214">
        <v>400</v>
      </c>
      <c r="AR76" s="334">
        <v>2.2557542083367368</v>
      </c>
      <c r="AS76" s="213">
        <v>0.17310055846627259</v>
      </c>
      <c r="AT76" s="215">
        <v>182</v>
      </c>
    </row>
    <row r="77" spans="1:46" ht="14.5" customHeight="1">
      <c r="A77" s="189" t="s">
        <v>77</v>
      </c>
      <c r="B77" s="335">
        <v>3.193865569832989</v>
      </c>
      <c r="C77" s="218">
        <v>0.1010508582291189</v>
      </c>
      <c r="D77" s="219">
        <v>300</v>
      </c>
      <c r="E77" s="335">
        <v>3.0701418973972632</v>
      </c>
      <c r="F77" s="218">
        <v>9.1642427685424147E-2</v>
      </c>
      <c r="G77" s="219">
        <v>293</v>
      </c>
      <c r="H77" s="335">
        <v>3.6656264688422291</v>
      </c>
      <c r="I77" s="218">
        <v>9.8452913402032424E-2</v>
      </c>
      <c r="J77" s="219">
        <v>300</v>
      </c>
      <c r="K77" s="335">
        <v>3.527876066661904</v>
      </c>
      <c r="L77" s="218">
        <v>0.1025041253966481</v>
      </c>
      <c r="M77" s="219">
        <v>303</v>
      </c>
      <c r="N77" s="335">
        <v>4.2233554520234868</v>
      </c>
      <c r="O77" s="218">
        <v>9.7868151445723917E-2</v>
      </c>
      <c r="P77" s="219">
        <v>303</v>
      </c>
      <c r="Q77" s="335">
        <v>3.1416621691093458</v>
      </c>
      <c r="R77" s="218">
        <v>9.6872807094223218E-2</v>
      </c>
      <c r="S77" s="219">
        <v>303</v>
      </c>
      <c r="T77" s="335">
        <v>3.6477658141933378</v>
      </c>
      <c r="U77" s="218">
        <v>8.709197722668871E-2</v>
      </c>
      <c r="V77" s="219">
        <v>306</v>
      </c>
      <c r="W77" s="335">
        <v>2.531219151467123</v>
      </c>
      <c r="X77" s="218">
        <v>9.7048204377261374E-2</v>
      </c>
      <c r="Y77" s="219">
        <v>293</v>
      </c>
      <c r="Z77" s="335">
        <v>3.5666375737432618</v>
      </c>
      <c r="AA77" s="218">
        <v>9.6480751708989121E-2</v>
      </c>
      <c r="AB77" s="219">
        <v>302</v>
      </c>
      <c r="AC77" s="335">
        <v>2.9393912954869381</v>
      </c>
      <c r="AD77" s="218">
        <v>0.10479352593191039</v>
      </c>
      <c r="AE77" s="219">
        <v>304</v>
      </c>
      <c r="AF77" s="335">
        <v>3.2493955682713942</v>
      </c>
      <c r="AG77" s="218">
        <v>0.1068749467712657</v>
      </c>
      <c r="AH77" s="219">
        <v>302</v>
      </c>
      <c r="AI77" s="335">
        <v>3.6869628317545109</v>
      </c>
      <c r="AJ77" s="218">
        <v>0.1144627383141109</v>
      </c>
      <c r="AK77" s="219">
        <v>300</v>
      </c>
      <c r="AL77" s="335">
        <v>2.9076093815704969</v>
      </c>
      <c r="AM77" s="218">
        <v>0.1111628650414536</v>
      </c>
      <c r="AN77" s="219">
        <v>298</v>
      </c>
      <c r="AO77" s="335">
        <v>1.8975547140388429</v>
      </c>
      <c r="AP77" s="218">
        <v>8.9555534137810255E-2</v>
      </c>
      <c r="AQ77" s="219">
        <v>298</v>
      </c>
      <c r="AR77" s="335">
        <v>2.0169103002517592</v>
      </c>
      <c r="AS77" s="218">
        <v>0.16583190501932621</v>
      </c>
      <c r="AT77" s="220">
        <v>153</v>
      </c>
    </row>
    <row r="78" spans="1:46" ht="14.5" customHeight="1">
      <c r="A78" s="184" t="s">
        <v>78</v>
      </c>
      <c r="B78" s="334">
        <v>3.1750051369676049</v>
      </c>
      <c r="C78" s="213">
        <v>7.7676158832382713E-2</v>
      </c>
      <c r="D78" s="214">
        <v>397</v>
      </c>
      <c r="E78" s="334">
        <v>2.753544492149048</v>
      </c>
      <c r="F78" s="213">
        <v>8.9827402884792878E-2</v>
      </c>
      <c r="G78" s="214">
        <v>395</v>
      </c>
      <c r="H78" s="334">
        <v>3.7775900621311971</v>
      </c>
      <c r="I78" s="213">
        <v>8.2919949666359516E-2</v>
      </c>
      <c r="J78" s="214">
        <v>399</v>
      </c>
      <c r="K78" s="334">
        <v>3.490689626386418</v>
      </c>
      <c r="L78" s="213">
        <v>9.1379744311208114E-2</v>
      </c>
      <c r="M78" s="214">
        <v>397</v>
      </c>
      <c r="N78" s="334">
        <v>4.1402572000966851</v>
      </c>
      <c r="O78" s="213">
        <v>9.2666885420060463E-2</v>
      </c>
      <c r="P78" s="214">
        <v>394</v>
      </c>
      <c r="Q78" s="334">
        <v>3.3254781879827608</v>
      </c>
      <c r="R78" s="213">
        <v>9.9196144980939996E-2</v>
      </c>
      <c r="S78" s="214">
        <v>390</v>
      </c>
      <c r="T78" s="334">
        <v>3.497893320513807</v>
      </c>
      <c r="U78" s="213">
        <v>9.5433606880765645E-2</v>
      </c>
      <c r="V78" s="214">
        <v>400</v>
      </c>
      <c r="W78" s="334">
        <v>2.5208636960646249</v>
      </c>
      <c r="X78" s="213">
        <v>8.5715492009808852E-2</v>
      </c>
      <c r="Y78" s="214">
        <v>395</v>
      </c>
      <c r="Z78" s="334">
        <v>3.492747757230755</v>
      </c>
      <c r="AA78" s="213">
        <v>9.8823958980457829E-2</v>
      </c>
      <c r="AB78" s="214">
        <v>397</v>
      </c>
      <c r="AC78" s="334">
        <v>2.9440231281839888</v>
      </c>
      <c r="AD78" s="213">
        <v>7.2045368396765425E-2</v>
      </c>
      <c r="AE78" s="214">
        <v>399</v>
      </c>
      <c r="AF78" s="334">
        <v>3.22313986717145</v>
      </c>
      <c r="AG78" s="213">
        <v>8.6457253470979462E-2</v>
      </c>
      <c r="AH78" s="214">
        <v>394</v>
      </c>
      <c r="AI78" s="334">
        <v>3.7927310786778872</v>
      </c>
      <c r="AJ78" s="213">
        <v>9.5451836018758077E-2</v>
      </c>
      <c r="AK78" s="214">
        <v>398</v>
      </c>
      <c r="AL78" s="334">
        <v>3.2376557461570772</v>
      </c>
      <c r="AM78" s="213">
        <v>8.5381811308992694E-2</v>
      </c>
      <c r="AN78" s="214">
        <v>398</v>
      </c>
      <c r="AO78" s="334">
        <v>2.145177592855946</v>
      </c>
      <c r="AP78" s="213">
        <v>7.6833497800546283E-2</v>
      </c>
      <c r="AQ78" s="214">
        <v>395</v>
      </c>
      <c r="AR78" s="334">
        <v>2.405066652068709</v>
      </c>
      <c r="AS78" s="213">
        <v>0.1673910734663912</v>
      </c>
      <c r="AT78" s="215">
        <v>180</v>
      </c>
    </row>
    <row r="79" spans="1:46" ht="14.5" customHeight="1" thickBot="1">
      <c r="A79" s="194" t="s">
        <v>79</v>
      </c>
      <c r="B79" s="336">
        <v>3.0066339114352498</v>
      </c>
      <c r="C79" s="228">
        <v>8.7663101293466106E-2</v>
      </c>
      <c r="D79" s="229">
        <v>355</v>
      </c>
      <c r="E79" s="336">
        <v>3.0249292937711081</v>
      </c>
      <c r="F79" s="228">
        <v>7.9997774458953536E-2</v>
      </c>
      <c r="G79" s="229">
        <v>356</v>
      </c>
      <c r="H79" s="336">
        <v>3.6970976819264521</v>
      </c>
      <c r="I79" s="228">
        <v>9.0309746211034145E-2</v>
      </c>
      <c r="J79" s="229">
        <v>358</v>
      </c>
      <c r="K79" s="336">
        <v>3.555071787632849</v>
      </c>
      <c r="L79" s="228">
        <v>0.1035560683632873</v>
      </c>
      <c r="M79" s="229">
        <v>358</v>
      </c>
      <c r="N79" s="336">
        <v>4.2836186913690391</v>
      </c>
      <c r="O79" s="228">
        <v>6.9695712342796673E-2</v>
      </c>
      <c r="P79" s="229">
        <v>360</v>
      </c>
      <c r="Q79" s="336">
        <v>3.1195555660911878</v>
      </c>
      <c r="R79" s="228">
        <v>0.10345236459907491</v>
      </c>
      <c r="S79" s="229">
        <v>357</v>
      </c>
      <c r="T79" s="336">
        <v>3.6457172823147421</v>
      </c>
      <c r="U79" s="228">
        <v>9.3833572583768482E-2</v>
      </c>
      <c r="V79" s="229">
        <v>355</v>
      </c>
      <c r="W79" s="336">
        <v>2.6104359978574738</v>
      </c>
      <c r="X79" s="228">
        <v>0.1173862908677541</v>
      </c>
      <c r="Y79" s="229">
        <v>359</v>
      </c>
      <c r="Z79" s="336">
        <v>3.5410079691105452</v>
      </c>
      <c r="AA79" s="228">
        <v>9.0905216774107386E-2</v>
      </c>
      <c r="AB79" s="229">
        <v>362</v>
      </c>
      <c r="AC79" s="336">
        <v>2.946318116715978</v>
      </c>
      <c r="AD79" s="228">
        <v>6.9391161602736423E-2</v>
      </c>
      <c r="AE79" s="229">
        <v>360</v>
      </c>
      <c r="AF79" s="336">
        <v>3.099454064085212</v>
      </c>
      <c r="AG79" s="228">
        <v>9.1050483291798878E-2</v>
      </c>
      <c r="AH79" s="229">
        <v>359</v>
      </c>
      <c r="AI79" s="336">
        <v>3.784217343876179</v>
      </c>
      <c r="AJ79" s="228">
        <v>9.1920194060992971E-2</v>
      </c>
      <c r="AK79" s="229">
        <v>360</v>
      </c>
      <c r="AL79" s="336">
        <v>2.949953477457782</v>
      </c>
      <c r="AM79" s="228">
        <v>8.4173771425681346E-2</v>
      </c>
      <c r="AN79" s="229">
        <v>357</v>
      </c>
      <c r="AO79" s="336">
        <v>1.9582087651915081</v>
      </c>
      <c r="AP79" s="228">
        <v>8.9273595450899468E-2</v>
      </c>
      <c r="AQ79" s="229">
        <v>353</v>
      </c>
      <c r="AR79" s="336">
        <v>1.9666139813331689</v>
      </c>
      <c r="AS79" s="228">
        <v>0.19051245172778711</v>
      </c>
      <c r="AT79" s="230">
        <v>178</v>
      </c>
    </row>
    <row r="80" spans="1:46" ht="14.5" customHeight="1">
      <c r="A80" s="199" t="s">
        <v>80</v>
      </c>
      <c r="B80" s="310">
        <v>3.115889133983917</v>
      </c>
      <c r="C80" s="241">
        <v>2.599425767019347E-2</v>
      </c>
      <c r="D80" s="242">
        <v>5097</v>
      </c>
      <c r="E80" s="310">
        <v>2.897610565140432</v>
      </c>
      <c r="F80" s="241">
        <v>2.5126499368010889E-2</v>
      </c>
      <c r="G80" s="242">
        <v>5083</v>
      </c>
      <c r="H80" s="310">
        <v>3.6813764425843019</v>
      </c>
      <c r="I80" s="241">
        <v>2.5226375937110648E-2</v>
      </c>
      <c r="J80" s="242">
        <v>5127</v>
      </c>
      <c r="K80" s="310">
        <v>3.3677290135335349</v>
      </c>
      <c r="L80" s="241">
        <v>2.4984278781677069E-2</v>
      </c>
      <c r="M80" s="242">
        <v>5084</v>
      </c>
      <c r="N80" s="310">
        <v>4.1857793112346524</v>
      </c>
      <c r="O80" s="241">
        <v>2.4812063850220879E-2</v>
      </c>
      <c r="P80" s="242">
        <v>5140</v>
      </c>
      <c r="Q80" s="310">
        <v>3.386295459496349</v>
      </c>
      <c r="R80" s="241">
        <v>2.5780208183253189E-2</v>
      </c>
      <c r="S80" s="242">
        <v>5089</v>
      </c>
      <c r="T80" s="310">
        <v>3.4800160456835871</v>
      </c>
      <c r="U80" s="241">
        <v>2.729538489363199E-2</v>
      </c>
      <c r="V80" s="242">
        <v>5124</v>
      </c>
      <c r="W80" s="310">
        <v>2.693889306923861</v>
      </c>
      <c r="X80" s="241">
        <v>2.5508774473357341E-2</v>
      </c>
      <c r="Y80" s="242">
        <v>5095</v>
      </c>
      <c r="Z80" s="310">
        <v>3.5094903445239209</v>
      </c>
      <c r="AA80" s="241">
        <v>2.497503262269837E-2</v>
      </c>
      <c r="AB80" s="242">
        <v>5114</v>
      </c>
      <c r="AC80" s="310">
        <v>2.9171732127379251</v>
      </c>
      <c r="AD80" s="241">
        <v>2.492962411756262E-2</v>
      </c>
      <c r="AE80" s="242">
        <v>5114</v>
      </c>
      <c r="AF80" s="310">
        <v>3.3921038801417649</v>
      </c>
      <c r="AG80" s="241">
        <v>2.598974756994268E-2</v>
      </c>
      <c r="AH80" s="242">
        <v>5104</v>
      </c>
      <c r="AI80" s="310">
        <v>3.7734309498604062</v>
      </c>
      <c r="AJ80" s="241">
        <v>2.756575061922456E-2</v>
      </c>
      <c r="AK80" s="242">
        <v>5135</v>
      </c>
      <c r="AL80" s="310">
        <v>3.1843192386909891</v>
      </c>
      <c r="AM80" s="241">
        <v>2.5182350748691899E-2</v>
      </c>
      <c r="AN80" s="242">
        <v>5102</v>
      </c>
      <c r="AO80" s="310">
        <v>2.205738867816343</v>
      </c>
      <c r="AP80" s="241">
        <v>2.7894747597641122E-2</v>
      </c>
      <c r="AQ80" s="242">
        <v>5064</v>
      </c>
      <c r="AR80" s="310">
        <v>2.2088983076701978</v>
      </c>
      <c r="AS80" s="241">
        <v>5.189792976705123E-2</v>
      </c>
      <c r="AT80" s="243">
        <v>2221</v>
      </c>
    </row>
    <row r="81" spans="1:46" ht="14.5" customHeight="1">
      <c r="A81" s="199" t="s">
        <v>81</v>
      </c>
      <c r="B81" s="310">
        <v>3.1297622826319889</v>
      </c>
      <c r="C81" s="241">
        <v>4.5746840147071068E-2</v>
      </c>
      <c r="D81" s="242">
        <v>1893</v>
      </c>
      <c r="E81" s="310">
        <v>2.9824265510298602</v>
      </c>
      <c r="F81" s="241">
        <v>4.0449581424304507E-2</v>
      </c>
      <c r="G81" s="242">
        <v>1880</v>
      </c>
      <c r="H81" s="310">
        <v>3.7475158869995009</v>
      </c>
      <c r="I81" s="241">
        <v>4.3407695128181663E-2</v>
      </c>
      <c r="J81" s="242">
        <v>1886</v>
      </c>
      <c r="K81" s="310">
        <v>3.4900034134625471</v>
      </c>
      <c r="L81" s="241">
        <v>4.2620057834811133E-2</v>
      </c>
      <c r="M81" s="242">
        <v>1894</v>
      </c>
      <c r="N81" s="310">
        <v>4.2017315343240007</v>
      </c>
      <c r="O81" s="241">
        <v>3.7137145251610618E-2</v>
      </c>
      <c r="P81" s="242">
        <v>1912</v>
      </c>
      <c r="Q81" s="310">
        <v>3.308803322141892</v>
      </c>
      <c r="R81" s="241">
        <v>4.7400204919947911E-2</v>
      </c>
      <c r="S81" s="242">
        <v>1883</v>
      </c>
      <c r="T81" s="310">
        <v>3.5540425766580088</v>
      </c>
      <c r="U81" s="241">
        <v>4.3019206895382939E-2</v>
      </c>
      <c r="V81" s="242">
        <v>1891</v>
      </c>
      <c r="W81" s="310">
        <v>2.6122472741981331</v>
      </c>
      <c r="X81" s="241">
        <v>4.5637732414665698E-2</v>
      </c>
      <c r="Y81" s="242">
        <v>1882</v>
      </c>
      <c r="Z81" s="310">
        <v>3.545541667115172</v>
      </c>
      <c r="AA81" s="241">
        <v>4.0334982084098067E-2</v>
      </c>
      <c r="AB81" s="242">
        <v>1900</v>
      </c>
      <c r="AC81" s="310">
        <v>3.013272692659497</v>
      </c>
      <c r="AD81" s="241">
        <v>4.2593347605220447E-2</v>
      </c>
      <c r="AE81" s="242">
        <v>1890</v>
      </c>
      <c r="AF81" s="310">
        <v>3.3131912631524272</v>
      </c>
      <c r="AG81" s="241">
        <v>4.7659497432461263E-2</v>
      </c>
      <c r="AH81" s="242">
        <v>1889</v>
      </c>
      <c r="AI81" s="310">
        <v>3.8259766836899041</v>
      </c>
      <c r="AJ81" s="241">
        <v>4.148797745285096E-2</v>
      </c>
      <c r="AK81" s="242">
        <v>1898</v>
      </c>
      <c r="AL81" s="310">
        <v>3.1153985047540651</v>
      </c>
      <c r="AM81" s="241">
        <v>4.4244575796793771E-2</v>
      </c>
      <c r="AN81" s="242">
        <v>1888</v>
      </c>
      <c r="AO81" s="310">
        <v>2.077379949139019</v>
      </c>
      <c r="AP81" s="241">
        <v>4.304462804254966E-2</v>
      </c>
      <c r="AQ81" s="242">
        <v>1869</v>
      </c>
      <c r="AR81" s="310">
        <v>2.0988600610930588</v>
      </c>
      <c r="AS81" s="241">
        <v>8.0933707001857313E-2</v>
      </c>
      <c r="AT81" s="243">
        <v>881</v>
      </c>
    </row>
    <row r="82" spans="1:46" ht="14.5" customHeight="1">
      <c r="A82" s="204" t="s">
        <v>82</v>
      </c>
      <c r="B82" s="314">
        <v>3.1185522354192612</v>
      </c>
      <c r="C82" s="233">
        <v>2.2765501134371278E-2</v>
      </c>
      <c r="D82" s="234">
        <v>6990</v>
      </c>
      <c r="E82" s="314">
        <v>2.913842323139983</v>
      </c>
      <c r="F82" s="233">
        <v>2.174440632692435E-2</v>
      </c>
      <c r="G82" s="234">
        <v>6963</v>
      </c>
      <c r="H82" s="314">
        <v>3.6939476546795689</v>
      </c>
      <c r="I82" s="233">
        <v>2.2029703080957679E-2</v>
      </c>
      <c r="J82" s="234">
        <v>7013</v>
      </c>
      <c r="K82" s="314">
        <v>3.3912828141259048</v>
      </c>
      <c r="L82" s="233">
        <v>2.17925756377381E-2</v>
      </c>
      <c r="M82" s="234">
        <v>6978</v>
      </c>
      <c r="N82" s="314">
        <v>4.1888315554103306</v>
      </c>
      <c r="O82" s="233">
        <v>2.1286029208436391E-2</v>
      </c>
      <c r="P82" s="234">
        <v>7052</v>
      </c>
      <c r="Q82" s="314">
        <v>3.371459255888507</v>
      </c>
      <c r="R82" s="233">
        <v>2.2722786441837159E-2</v>
      </c>
      <c r="S82" s="234">
        <v>6972</v>
      </c>
      <c r="T82" s="314">
        <v>3.4941568789260131</v>
      </c>
      <c r="U82" s="233">
        <v>2.3569033425251878E-2</v>
      </c>
      <c r="V82" s="234">
        <v>7015</v>
      </c>
      <c r="W82" s="314">
        <v>2.6782953992970739</v>
      </c>
      <c r="X82" s="233">
        <v>2.2402824804305409E-2</v>
      </c>
      <c r="Y82" s="234">
        <v>6977</v>
      </c>
      <c r="Z82" s="314">
        <v>3.5163999638401511</v>
      </c>
      <c r="AA82" s="233">
        <v>2.1617671121362699E-2</v>
      </c>
      <c r="AB82" s="234">
        <v>7014</v>
      </c>
      <c r="AC82" s="314">
        <v>2.9355337314083272</v>
      </c>
      <c r="AD82" s="233">
        <v>2.1760498242717221E-2</v>
      </c>
      <c r="AE82" s="234">
        <v>7004</v>
      </c>
      <c r="AF82" s="314">
        <v>3.3769986916937809</v>
      </c>
      <c r="AG82" s="233">
        <v>2.2907688153436339E-2</v>
      </c>
      <c r="AH82" s="234">
        <v>6993</v>
      </c>
      <c r="AI82" s="314">
        <v>3.7834884527735411</v>
      </c>
      <c r="AJ82" s="233">
        <v>2.3665424148161762E-2</v>
      </c>
      <c r="AK82" s="234">
        <v>7033</v>
      </c>
      <c r="AL82" s="314">
        <v>3.1711082672946471</v>
      </c>
      <c r="AM82" s="233">
        <v>2.205765325786244E-2</v>
      </c>
      <c r="AN82" s="234">
        <v>6990</v>
      </c>
      <c r="AO82" s="314">
        <v>2.1812246042157142</v>
      </c>
      <c r="AP82" s="233">
        <v>2.403402991903035E-2</v>
      </c>
      <c r="AQ82" s="234">
        <v>6933</v>
      </c>
      <c r="AR82" s="314">
        <v>2.1869709075182842</v>
      </c>
      <c r="AS82" s="233">
        <v>4.4587423963115477E-2</v>
      </c>
      <c r="AT82" s="235">
        <v>3102</v>
      </c>
    </row>
    <row r="83" spans="1:46" ht="14.5" customHeight="1">
      <c r="A83" s="1224" t="s">
        <v>127</v>
      </c>
      <c r="B83" s="1224" t="s">
        <v>128</v>
      </c>
      <c r="C83" s="1224" t="s">
        <v>128</v>
      </c>
      <c r="D83" s="1224" t="s">
        <v>128</v>
      </c>
      <c r="E83" s="1224" t="s">
        <v>128</v>
      </c>
      <c r="F83" s="1224" t="s">
        <v>128</v>
      </c>
      <c r="G83" s="1224" t="s">
        <v>128</v>
      </c>
      <c r="H83" s="1224" t="s">
        <v>128</v>
      </c>
      <c r="I83" s="1224" t="s">
        <v>128</v>
      </c>
      <c r="J83" s="1224" t="s">
        <v>128</v>
      </c>
      <c r="K83" s="1224" t="s">
        <v>128</v>
      </c>
      <c r="L83" s="1224" t="s">
        <v>128</v>
      </c>
      <c r="M83" s="1224" t="s">
        <v>128</v>
      </c>
      <c r="N83" s="1224" t="s">
        <v>128</v>
      </c>
      <c r="O83" s="1224" t="s">
        <v>128</v>
      </c>
      <c r="P83" s="1224" t="s">
        <v>128</v>
      </c>
      <c r="Q83" s="1224" t="s">
        <v>128</v>
      </c>
      <c r="R83" s="1224" t="s">
        <v>128</v>
      </c>
      <c r="S83" s="1224" t="s">
        <v>128</v>
      </c>
      <c r="T83" s="1224" t="s">
        <v>128</v>
      </c>
      <c r="U83" s="1224" t="s">
        <v>128</v>
      </c>
      <c r="V83" s="1224" t="s">
        <v>128</v>
      </c>
      <c r="W83" s="1224" t="s">
        <v>128</v>
      </c>
      <c r="X83" s="1224" t="s">
        <v>128</v>
      </c>
      <c r="Y83" s="1224" t="s">
        <v>128</v>
      </c>
      <c r="Z83" s="1224" t="s">
        <v>128</v>
      </c>
      <c r="AA83" s="1224" t="s">
        <v>128</v>
      </c>
      <c r="AB83" s="1224" t="s">
        <v>128</v>
      </c>
      <c r="AC83" s="1224" t="s">
        <v>128</v>
      </c>
      <c r="AD83" s="1224" t="s">
        <v>128</v>
      </c>
      <c r="AE83" s="1224" t="s">
        <v>128</v>
      </c>
      <c r="AF83" s="1224" t="s">
        <v>128</v>
      </c>
      <c r="AG83" s="1224" t="s">
        <v>128</v>
      </c>
      <c r="AH83" s="1224" t="s">
        <v>128</v>
      </c>
      <c r="AI83" s="1224" t="s">
        <v>128</v>
      </c>
      <c r="AJ83" s="1224" t="s">
        <v>128</v>
      </c>
      <c r="AK83" s="1224" t="s">
        <v>128</v>
      </c>
      <c r="AL83" s="1224" t="s">
        <v>128</v>
      </c>
      <c r="AM83" s="1224" t="s">
        <v>128</v>
      </c>
      <c r="AN83" s="1224" t="s">
        <v>128</v>
      </c>
      <c r="AO83" s="1224" t="s">
        <v>128</v>
      </c>
      <c r="AP83" s="1224" t="s">
        <v>128</v>
      </c>
      <c r="AQ83" s="1224" t="s">
        <v>128</v>
      </c>
      <c r="AR83" s="1224" t="s">
        <v>128</v>
      </c>
      <c r="AS83" s="1224" t="s">
        <v>128</v>
      </c>
      <c r="AT83" s="1224" t="s">
        <v>128</v>
      </c>
    </row>
    <row r="84" spans="1:46" ht="14.5" customHeight="1">
      <c r="A84" s="1224" t="s">
        <v>383</v>
      </c>
      <c r="B84" s="1224" t="s">
        <v>85</v>
      </c>
      <c r="C84" s="1224" t="s">
        <v>85</v>
      </c>
      <c r="D84" s="1224" t="s">
        <v>85</v>
      </c>
      <c r="E84" s="1224" t="s">
        <v>85</v>
      </c>
      <c r="F84" s="1224" t="s">
        <v>85</v>
      </c>
      <c r="G84" s="1224" t="s">
        <v>85</v>
      </c>
      <c r="H84" s="1224" t="s">
        <v>85</v>
      </c>
      <c r="I84" s="1224" t="s">
        <v>85</v>
      </c>
      <c r="J84" s="1224" t="s">
        <v>85</v>
      </c>
      <c r="K84" s="1224" t="s">
        <v>85</v>
      </c>
      <c r="L84" s="1224" t="s">
        <v>85</v>
      </c>
      <c r="M84" s="1224" t="s">
        <v>85</v>
      </c>
      <c r="N84" s="1224" t="s">
        <v>85</v>
      </c>
      <c r="O84" s="1224" t="s">
        <v>85</v>
      </c>
      <c r="P84" s="1224" t="s">
        <v>85</v>
      </c>
      <c r="Q84" s="1224" t="s">
        <v>85</v>
      </c>
      <c r="R84" s="1224" t="s">
        <v>85</v>
      </c>
      <c r="S84" s="1224" t="s">
        <v>85</v>
      </c>
      <c r="T84" s="1224" t="s">
        <v>85</v>
      </c>
      <c r="U84" s="1224" t="s">
        <v>85</v>
      </c>
      <c r="V84" s="1224" t="s">
        <v>85</v>
      </c>
      <c r="W84" s="1224" t="s">
        <v>85</v>
      </c>
      <c r="X84" s="1224" t="s">
        <v>85</v>
      </c>
      <c r="Y84" s="1224" t="s">
        <v>85</v>
      </c>
      <c r="Z84" s="1224" t="s">
        <v>85</v>
      </c>
      <c r="AA84" s="1224" t="s">
        <v>85</v>
      </c>
      <c r="AB84" s="1224" t="s">
        <v>85</v>
      </c>
      <c r="AC84" s="1224" t="s">
        <v>85</v>
      </c>
      <c r="AD84" s="1224" t="s">
        <v>85</v>
      </c>
      <c r="AE84" s="1224" t="s">
        <v>85</v>
      </c>
      <c r="AF84" s="1224" t="s">
        <v>85</v>
      </c>
      <c r="AG84" s="1224" t="s">
        <v>85</v>
      </c>
      <c r="AH84" s="1224" t="s">
        <v>85</v>
      </c>
      <c r="AI84" s="1224" t="s">
        <v>85</v>
      </c>
      <c r="AJ84" s="1224" t="s">
        <v>85</v>
      </c>
      <c r="AK84" s="1224" t="s">
        <v>85</v>
      </c>
      <c r="AL84" s="1224" t="s">
        <v>85</v>
      </c>
      <c r="AM84" s="1224" t="s">
        <v>85</v>
      </c>
      <c r="AN84" s="1224" t="s">
        <v>85</v>
      </c>
      <c r="AO84" s="1224" t="s">
        <v>85</v>
      </c>
      <c r="AP84" s="1224" t="s">
        <v>85</v>
      </c>
      <c r="AQ84" s="1224" t="s">
        <v>85</v>
      </c>
      <c r="AR84" s="1224" t="s">
        <v>85</v>
      </c>
      <c r="AS84" s="1224" t="s">
        <v>85</v>
      </c>
      <c r="AT84" s="1224" t="s">
        <v>85</v>
      </c>
    </row>
    <row r="85" spans="1:46" ht="14.5" customHeight="1">
      <c r="A85" s="1224" t="s">
        <v>623</v>
      </c>
      <c r="B85" s="1224" t="s">
        <v>130</v>
      </c>
      <c r="C85" s="1224" t="s">
        <v>130</v>
      </c>
      <c r="D85" s="1224" t="s">
        <v>130</v>
      </c>
      <c r="E85" s="1224" t="s">
        <v>130</v>
      </c>
      <c r="F85" s="1224" t="s">
        <v>130</v>
      </c>
      <c r="G85" s="1224" t="s">
        <v>130</v>
      </c>
      <c r="H85" s="1224" t="s">
        <v>130</v>
      </c>
      <c r="I85" s="1224" t="s">
        <v>130</v>
      </c>
      <c r="J85" s="1224" t="s">
        <v>130</v>
      </c>
      <c r="K85" s="1224" t="s">
        <v>130</v>
      </c>
      <c r="L85" s="1224" t="s">
        <v>130</v>
      </c>
      <c r="M85" s="1224" t="s">
        <v>130</v>
      </c>
      <c r="N85" s="1224" t="s">
        <v>130</v>
      </c>
      <c r="O85" s="1224" t="s">
        <v>130</v>
      </c>
      <c r="P85" s="1224" t="s">
        <v>130</v>
      </c>
      <c r="Q85" s="1224" t="s">
        <v>130</v>
      </c>
      <c r="R85" s="1224" t="s">
        <v>130</v>
      </c>
      <c r="S85" s="1224" t="s">
        <v>130</v>
      </c>
      <c r="T85" s="1224" t="s">
        <v>130</v>
      </c>
      <c r="U85" s="1224" t="s">
        <v>130</v>
      </c>
      <c r="V85" s="1224" t="s">
        <v>130</v>
      </c>
      <c r="W85" s="1224" t="s">
        <v>130</v>
      </c>
      <c r="X85" s="1224" t="s">
        <v>130</v>
      </c>
      <c r="Y85" s="1224" t="s">
        <v>130</v>
      </c>
      <c r="Z85" s="1224" t="s">
        <v>130</v>
      </c>
      <c r="AA85" s="1224" t="s">
        <v>130</v>
      </c>
      <c r="AB85" s="1224" t="s">
        <v>130</v>
      </c>
      <c r="AC85" s="1224" t="s">
        <v>130</v>
      </c>
      <c r="AD85" s="1224" t="s">
        <v>130</v>
      </c>
      <c r="AE85" s="1224" t="s">
        <v>130</v>
      </c>
      <c r="AF85" s="1224" t="s">
        <v>130</v>
      </c>
      <c r="AG85" s="1224" t="s">
        <v>130</v>
      </c>
      <c r="AH85" s="1224" t="s">
        <v>130</v>
      </c>
      <c r="AI85" s="1224" t="s">
        <v>130</v>
      </c>
      <c r="AJ85" s="1224" t="s">
        <v>130</v>
      </c>
      <c r="AK85" s="1224" t="s">
        <v>130</v>
      </c>
      <c r="AL85" s="1224" t="s">
        <v>130</v>
      </c>
      <c r="AM85" s="1224" t="s">
        <v>130</v>
      </c>
      <c r="AN85" s="1224" t="s">
        <v>130</v>
      </c>
      <c r="AO85" s="1224" t="s">
        <v>130</v>
      </c>
      <c r="AP85" s="1224" t="s">
        <v>130</v>
      </c>
      <c r="AQ85" s="1224" t="s">
        <v>130</v>
      </c>
      <c r="AR85" s="1224" t="s">
        <v>130</v>
      </c>
      <c r="AS85" s="1224" t="s">
        <v>130</v>
      </c>
      <c r="AT85" s="1224" t="s">
        <v>130</v>
      </c>
    </row>
  </sheetData>
  <mergeCells count="64">
    <mergeCell ref="A62:A63"/>
    <mergeCell ref="AO34:AQ34"/>
    <mergeCell ref="A33:AT33"/>
    <mergeCell ref="B34:D34"/>
    <mergeCell ref="E34:G34"/>
    <mergeCell ref="H34:J34"/>
    <mergeCell ref="K34:M34"/>
    <mergeCell ref="N34:P34"/>
    <mergeCell ref="Q34:S34"/>
    <mergeCell ref="T34:V34"/>
    <mergeCell ref="W34:Y34"/>
    <mergeCell ref="Z34:AB34"/>
    <mergeCell ref="AC34:AE34"/>
    <mergeCell ref="AF34:AH34"/>
    <mergeCell ref="AI34:AK34"/>
    <mergeCell ref="AL34:AN34"/>
    <mergeCell ref="B62:D62"/>
    <mergeCell ref="E62:G62"/>
    <mergeCell ref="H62:J62"/>
    <mergeCell ref="K62:M62"/>
    <mergeCell ref="N62:P62"/>
    <mergeCell ref="AR34:AT34"/>
    <mergeCell ref="A55:AT55"/>
    <mergeCell ref="A56:AT56"/>
    <mergeCell ref="A57:AT57"/>
    <mergeCell ref="A61:AT61"/>
    <mergeCell ref="A34:A35"/>
    <mergeCell ref="AI6:AK6"/>
    <mergeCell ref="AL6:AN6"/>
    <mergeCell ref="AO6:AQ6"/>
    <mergeCell ref="A85:AT85"/>
    <mergeCell ref="AI62:AK62"/>
    <mergeCell ref="AL62:AN62"/>
    <mergeCell ref="AO62:AQ62"/>
    <mergeCell ref="AR62:AT62"/>
    <mergeCell ref="A83:AT83"/>
    <mergeCell ref="A84:AT84"/>
    <mergeCell ref="Q62:S62"/>
    <mergeCell ref="T62:V62"/>
    <mergeCell ref="W62:Y62"/>
    <mergeCell ref="Z62:AB62"/>
    <mergeCell ref="AC62:AE62"/>
    <mergeCell ref="AF62:AH62"/>
    <mergeCell ref="T6:V6"/>
    <mergeCell ref="W6:Y6"/>
    <mergeCell ref="Z6:AB6"/>
    <mergeCell ref="AC6:AE6"/>
    <mergeCell ref="AF6:AH6"/>
    <mergeCell ref="A31:AT31"/>
    <mergeCell ref="A59:AT59"/>
    <mergeCell ref="A3:AW3"/>
    <mergeCell ref="A27:AW27"/>
    <mergeCell ref="A28:AW28"/>
    <mergeCell ref="A29:AW29"/>
    <mergeCell ref="AR6:AT6"/>
    <mergeCell ref="AU6:AW6"/>
    <mergeCell ref="A5:AT5"/>
    <mergeCell ref="A6:A7"/>
    <mergeCell ref="B6:D6"/>
    <mergeCell ref="E6:G6"/>
    <mergeCell ref="H6:J6"/>
    <mergeCell ref="K6:M6"/>
    <mergeCell ref="N6:P6"/>
    <mergeCell ref="Q6:S6"/>
  </mergeCells>
  <hyperlinks>
    <hyperlink ref="A1" location="Inhalt!A9" display="Zurück zum Inhalt" xr:uid="{00000000-0004-0000-1600-000000000000}"/>
  </hyperlinks>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Tabelle23"/>
  <dimension ref="A1:BQ110"/>
  <sheetViews>
    <sheetView showGridLines="0" zoomScale="80" zoomScaleNormal="80" workbookViewId="0">
      <pane xSplit="1" topLeftCell="B1" activePane="topRight" state="frozen"/>
      <selection pane="topRight"/>
    </sheetView>
  </sheetViews>
  <sheetFormatPr baseColWidth="10" defaultColWidth="11" defaultRowHeight="14.5"/>
  <cols>
    <col min="1" max="1" width="23.5" style="418" customWidth="1"/>
    <col min="2" max="69" width="11.08203125" style="418" customWidth="1"/>
    <col min="70" max="16384" width="11" style="418"/>
  </cols>
  <sheetData>
    <row r="1" spans="1:69" ht="14.5" customHeight="1">
      <c r="A1" s="963" t="s">
        <v>512</v>
      </c>
    </row>
    <row r="2" spans="1:69" ht="14.5" customHeight="1"/>
    <row r="3" spans="1:69" ht="25" customHeight="1">
      <c r="A3" s="1231">
        <v>2024</v>
      </c>
      <c r="B3" s="1231"/>
      <c r="C3" s="1231"/>
      <c r="D3" s="1231"/>
      <c r="E3" s="1231"/>
      <c r="F3" s="1231"/>
      <c r="G3" s="1231"/>
      <c r="H3" s="1231"/>
      <c r="I3" s="1231"/>
      <c r="J3" s="1231"/>
      <c r="K3" s="1231"/>
      <c r="L3" s="1231"/>
      <c r="M3" s="1231"/>
      <c r="N3" s="1231"/>
      <c r="O3" s="1231"/>
      <c r="P3" s="1231"/>
      <c r="Q3" s="1231"/>
      <c r="R3" s="1231"/>
      <c r="S3" s="1231"/>
      <c r="T3" s="1231"/>
      <c r="U3" s="1231"/>
      <c r="V3" s="1231"/>
      <c r="W3" s="1231"/>
      <c r="X3" s="1231"/>
      <c r="Y3" s="1231"/>
      <c r="Z3" s="1231"/>
      <c r="AA3" s="1231"/>
      <c r="AB3" s="1231"/>
      <c r="AC3" s="1231"/>
      <c r="AD3" s="1231"/>
      <c r="AE3" s="1231"/>
      <c r="AF3" s="1231"/>
      <c r="AG3" s="1231"/>
      <c r="AH3" s="1231"/>
      <c r="AI3" s="1231"/>
      <c r="AJ3" s="1231"/>
      <c r="AK3" s="1231"/>
      <c r="AL3" s="1231"/>
      <c r="AM3" s="1231"/>
      <c r="AN3" s="1231"/>
      <c r="AO3" s="1231"/>
      <c r="AP3" s="1231"/>
      <c r="AQ3" s="1231"/>
      <c r="AR3" s="1231"/>
      <c r="AS3" s="1231"/>
      <c r="AT3" s="1231"/>
      <c r="AU3" s="1231"/>
      <c r="AV3" s="1231"/>
      <c r="AW3" s="1231"/>
      <c r="AX3" s="1231"/>
      <c r="AY3" s="1231"/>
      <c r="AZ3" s="1231"/>
      <c r="BA3" s="1231"/>
      <c r="BB3" s="1231"/>
      <c r="BC3" s="1231"/>
      <c r="BD3" s="1231"/>
      <c r="BE3" s="1231"/>
      <c r="BF3" s="1231"/>
      <c r="BG3" s="1231"/>
      <c r="BH3" s="1231"/>
      <c r="BI3" s="1231"/>
      <c r="BJ3" s="1231"/>
      <c r="BK3" s="1231"/>
      <c r="BL3" s="1231"/>
      <c r="BM3" s="1231"/>
      <c r="BN3" s="1231"/>
      <c r="BO3" s="1231"/>
      <c r="BP3" s="1231"/>
      <c r="BQ3" s="1231"/>
    </row>
    <row r="4" spans="1:69" ht="14.5" customHeight="1"/>
    <row r="5" spans="1:69" ht="14.5" customHeight="1">
      <c r="A5" s="1189" t="s">
        <v>618</v>
      </c>
      <c r="B5" s="1189"/>
      <c r="C5" s="1189"/>
      <c r="D5" s="1189"/>
      <c r="E5" s="1189"/>
      <c r="F5" s="1189"/>
      <c r="G5" s="1189"/>
      <c r="H5" s="1189"/>
      <c r="I5" s="1189"/>
      <c r="J5" s="1189"/>
      <c r="K5" s="1189"/>
      <c r="L5" s="1189"/>
      <c r="M5" s="1189"/>
      <c r="N5" s="1189"/>
      <c r="O5" s="1189"/>
      <c r="P5" s="1189"/>
      <c r="Q5" s="1189"/>
      <c r="R5" s="1189"/>
      <c r="S5" s="1189"/>
      <c r="T5" s="1189"/>
      <c r="U5" s="1189"/>
      <c r="V5" s="1189"/>
      <c r="W5" s="1189"/>
      <c r="X5" s="1189"/>
      <c r="Y5" s="1189"/>
      <c r="Z5" s="1189"/>
      <c r="AA5" s="1189"/>
      <c r="AB5" s="1189"/>
      <c r="AC5" s="1189"/>
      <c r="AD5" s="1189"/>
      <c r="AE5" s="1189"/>
      <c r="AF5" s="1189"/>
      <c r="AG5" s="1189"/>
      <c r="AH5" s="1189"/>
      <c r="AI5" s="1189"/>
      <c r="AJ5" s="1189"/>
      <c r="AK5" s="1189"/>
      <c r="AL5" s="1189"/>
      <c r="AM5" s="1189"/>
      <c r="AN5" s="1189"/>
      <c r="AO5" s="1189"/>
      <c r="AP5" s="1189"/>
      <c r="AQ5" s="1189"/>
      <c r="AR5" s="1189"/>
      <c r="AS5" s="1189"/>
      <c r="AT5" s="1189"/>
    </row>
    <row r="6" spans="1:69" s="419" customFormat="1" ht="47.25" customHeight="1" thickBot="1">
      <c r="A6" s="1229" t="s">
        <v>273</v>
      </c>
      <c r="B6" s="1226" t="s">
        <v>340</v>
      </c>
      <c r="C6" s="1226" t="s">
        <v>112</v>
      </c>
      <c r="D6" s="1226" t="s">
        <v>112</v>
      </c>
      <c r="E6" s="1316" t="s">
        <v>611</v>
      </c>
      <c r="F6" s="1241"/>
      <c r="G6" s="1313"/>
      <c r="H6" s="1316" t="s">
        <v>612</v>
      </c>
      <c r="I6" s="1241"/>
      <c r="J6" s="1313"/>
      <c r="K6" s="1226" t="s">
        <v>342</v>
      </c>
      <c r="L6" s="1226" t="s">
        <v>115</v>
      </c>
      <c r="M6" s="1226" t="s">
        <v>115</v>
      </c>
      <c r="N6" s="1226" t="s">
        <v>343</v>
      </c>
      <c r="O6" s="1226" t="s">
        <v>116</v>
      </c>
      <c r="P6" s="1226" t="s">
        <v>116</v>
      </c>
      <c r="Q6" s="1226" t="s">
        <v>344</v>
      </c>
      <c r="R6" s="1226" t="s">
        <v>117</v>
      </c>
      <c r="S6" s="1226" t="s">
        <v>117</v>
      </c>
      <c r="T6" s="1226" t="s">
        <v>345</v>
      </c>
      <c r="U6" s="1226" t="s">
        <v>118</v>
      </c>
      <c r="V6" s="1226" t="s">
        <v>118</v>
      </c>
      <c r="W6" s="1226" t="s">
        <v>346</v>
      </c>
      <c r="X6" s="1226" t="s">
        <v>119</v>
      </c>
      <c r="Y6" s="1226" t="s">
        <v>119</v>
      </c>
      <c r="Z6" s="1226" t="s">
        <v>347</v>
      </c>
      <c r="AA6" s="1226" t="s">
        <v>120</v>
      </c>
      <c r="AB6" s="1226" t="s">
        <v>120</v>
      </c>
      <c r="AC6" s="1226" t="s">
        <v>348</v>
      </c>
      <c r="AD6" s="1226" t="s">
        <v>121</v>
      </c>
      <c r="AE6" s="1226" t="s">
        <v>121</v>
      </c>
      <c r="AF6" s="1226" t="s">
        <v>349</v>
      </c>
      <c r="AG6" s="1226" t="s">
        <v>122</v>
      </c>
      <c r="AH6" s="1226" t="s">
        <v>122</v>
      </c>
      <c r="AI6" s="1226" t="s">
        <v>350</v>
      </c>
      <c r="AJ6" s="1226" t="s">
        <v>123</v>
      </c>
      <c r="AK6" s="1226" t="s">
        <v>123</v>
      </c>
      <c r="AL6" s="1226" t="s">
        <v>351</v>
      </c>
      <c r="AM6" s="1226" t="s">
        <v>124</v>
      </c>
      <c r="AN6" s="1226" t="s">
        <v>124</v>
      </c>
      <c r="AO6" s="1226" t="s">
        <v>352</v>
      </c>
      <c r="AP6" s="1226" t="s">
        <v>125</v>
      </c>
      <c r="AQ6" s="1226" t="s">
        <v>125</v>
      </c>
      <c r="AR6" s="1226" t="s">
        <v>353</v>
      </c>
      <c r="AS6" s="1226" t="s">
        <v>126</v>
      </c>
      <c r="AT6" s="1227" t="s">
        <v>126</v>
      </c>
      <c r="AU6" s="1312" t="s">
        <v>613</v>
      </c>
      <c r="AV6" s="1241"/>
      <c r="AW6" s="1313"/>
      <c r="AX6" s="1316" t="s">
        <v>614</v>
      </c>
      <c r="AY6" s="1241"/>
      <c r="AZ6" s="1242"/>
    </row>
    <row r="7" spans="1:69" ht="14.5" customHeight="1" thickBot="1">
      <c r="A7" s="1230" t="s">
        <v>273</v>
      </c>
      <c r="B7" s="59" t="s">
        <v>92</v>
      </c>
      <c r="C7" s="59" t="s">
        <v>62</v>
      </c>
      <c r="D7" s="60" t="s">
        <v>63</v>
      </c>
      <c r="E7" s="59" t="s">
        <v>92</v>
      </c>
      <c r="F7" s="59" t="s">
        <v>62</v>
      </c>
      <c r="G7" s="60" t="s">
        <v>63</v>
      </c>
      <c r="H7" s="59" t="s">
        <v>92</v>
      </c>
      <c r="I7" s="59" t="s">
        <v>62</v>
      </c>
      <c r="J7" s="60" t="s">
        <v>63</v>
      </c>
      <c r="K7" s="59" t="s">
        <v>92</v>
      </c>
      <c r="L7" s="59" t="s">
        <v>62</v>
      </c>
      <c r="M7" s="60" t="s">
        <v>63</v>
      </c>
      <c r="N7" s="59" t="s">
        <v>92</v>
      </c>
      <c r="O7" s="59" t="s">
        <v>62</v>
      </c>
      <c r="P7" s="60" t="s">
        <v>63</v>
      </c>
      <c r="Q7" s="59" t="s">
        <v>92</v>
      </c>
      <c r="R7" s="59" t="s">
        <v>62</v>
      </c>
      <c r="S7" s="60" t="s">
        <v>63</v>
      </c>
      <c r="T7" s="59" t="s">
        <v>92</v>
      </c>
      <c r="U7" s="59" t="s">
        <v>62</v>
      </c>
      <c r="V7" s="60" t="s">
        <v>63</v>
      </c>
      <c r="W7" s="59" t="s">
        <v>92</v>
      </c>
      <c r="X7" s="59" t="s">
        <v>62</v>
      </c>
      <c r="Y7" s="60" t="s">
        <v>63</v>
      </c>
      <c r="Z7" s="59" t="s">
        <v>92</v>
      </c>
      <c r="AA7" s="59" t="s">
        <v>62</v>
      </c>
      <c r="AB7" s="60" t="s">
        <v>63</v>
      </c>
      <c r="AC7" s="59" t="s">
        <v>92</v>
      </c>
      <c r="AD7" s="59" t="s">
        <v>62</v>
      </c>
      <c r="AE7" s="60" t="s">
        <v>63</v>
      </c>
      <c r="AF7" s="59" t="s">
        <v>92</v>
      </c>
      <c r="AG7" s="59" t="s">
        <v>62</v>
      </c>
      <c r="AH7" s="60" t="s">
        <v>63</v>
      </c>
      <c r="AI7" s="59" t="s">
        <v>92</v>
      </c>
      <c r="AJ7" s="59" t="s">
        <v>62</v>
      </c>
      <c r="AK7" s="60" t="s">
        <v>63</v>
      </c>
      <c r="AL7" s="59" t="s">
        <v>92</v>
      </c>
      <c r="AM7" s="59" t="s">
        <v>62</v>
      </c>
      <c r="AN7" s="60" t="s">
        <v>63</v>
      </c>
      <c r="AO7" s="59" t="s">
        <v>92</v>
      </c>
      <c r="AP7" s="59" t="s">
        <v>62</v>
      </c>
      <c r="AQ7" s="60" t="s">
        <v>63</v>
      </c>
      <c r="AR7" s="59" t="s">
        <v>92</v>
      </c>
      <c r="AS7" s="59" t="s">
        <v>62</v>
      </c>
      <c r="AT7" s="59" t="s">
        <v>63</v>
      </c>
      <c r="AU7" s="689" t="s">
        <v>92</v>
      </c>
      <c r="AV7" s="689" t="s">
        <v>62</v>
      </c>
      <c r="AW7" s="690" t="s">
        <v>63</v>
      </c>
      <c r="AX7" s="689" t="s">
        <v>92</v>
      </c>
      <c r="AY7" s="689" t="s">
        <v>62</v>
      </c>
      <c r="AZ7" s="689" t="s">
        <v>63</v>
      </c>
    </row>
    <row r="8" spans="1:69" ht="14.5" customHeight="1">
      <c r="A8" s="184" t="s">
        <v>64</v>
      </c>
      <c r="B8" s="692">
        <v>26.320803380192931</v>
      </c>
      <c r="C8" s="94">
        <v>3.8475396922536809</v>
      </c>
      <c r="D8" s="95">
        <v>181</v>
      </c>
      <c r="E8" s="691">
        <v>7.4114111418498556</v>
      </c>
      <c r="F8" s="94">
        <v>2.2790915050299141</v>
      </c>
      <c r="G8" s="95">
        <v>171</v>
      </c>
      <c r="H8" s="692">
        <v>27.656129628167221</v>
      </c>
      <c r="I8" s="94">
        <v>4.2652792069419991</v>
      </c>
      <c r="J8" s="95">
        <v>177</v>
      </c>
      <c r="K8" s="107">
        <v>18.133867043744679</v>
      </c>
      <c r="L8" s="94">
        <v>3.5838779301588959</v>
      </c>
      <c r="M8" s="95">
        <v>176</v>
      </c>
      <c r="N8" s="692">
        <v>32.277923413673662</v>
      </c>
      <c r="O8" s="94">
        <v>3.8469098875956491</v>
      </c>
      <c r="P8" s="95">
        <v>177</v>
      </c>
      <c r="Q8" s="692">
        <v>8.6280736548872934</v>
      </c>
      <c r="R8" s="94">
        <v>2.275573585249421</v>
      </c>
      <c r="S8" s="95">
        <v>175</v>
      </c>
      <c r="T8" s="691">
        <v>19.87785478892204</v>
      </c>
      <c r="U8" s="94">
        <v>3.5957374338285062</v>
      </c>
      <c r="V8" s="95">
        <v>179</v>
      </c>
      <c r="W8" s="692">
        <v>9.7102285775982367</v>
      </c>
      <c r="X8" s="94">
        <v>2.3879988785605799</v>
      </c>
      <c r="Y8" s="95">
        <v>174</v>
      </c>
      <c r="Z8" s="692">
        <v>22.577218143201179</v>
      </c>
      <c r="AA8" s="94">
        <v>3.747109956460331</v>
      </c>
      <c r="AB8" s="95">
        <v>174</v>
      </c>
      <c r="AC8" s="691">
        <v>7.1417667469412498</v>
      </c>
      <c r="AD8" s="94">
        <v>2.2591162749583229</v>
      </c>
      <c r="AE8" s="95">
        <v>175</v>
      </c>
      <c r="AF8" s="692">
        <v>9.9759449130660709</v>
      </c>
      <c r="AG8" s="94">
        <v>2.9618750442577801</v>
      </c>
      <c r="AH8" s="95">
        <v>178</v>
      </c>
      <c r="AI8" s="691">
        <v>47.170782439929773</v>
      </c>
      <c r="AJ8" s="94">
        <v>4.293525806091429</v>
      </c>
      <c r="AK8" s="95">
        <v>188</v>
      </c>
      <c r="AL8" s="692">
        <v>10.90689974966981</v>
      </c>
      <c r="AM8" s="94">
        <v>2.8412948097482191</v>
      </c>
      <c r="AN8" s="95">
        <v>174</v>
      </c>
      <c r="AO8" s="692">
        <v>7.528290538219033</v>
      </c>
      <c r="AP8" s="94">
        <v>2.317101597913954</v>
      </c>
      <c r="AQ8" s="95">
        <v>172</v>
      </c>
      <c r="AR8" s="107">
        <v>38.674223884129702</v>
      </c>
      <c r="AS8" s="94">
        <v>4.5625779898414747</v>
      </c>
      <c r="AT8" s="95">
        <v>161</v>
      </c>
      <c r="AU8" s="102">
        <v>19.48418698014326</v>
      </c>
      <c r="AV8" s="94">
        <v>3.387164324384679</v>
      </c>
      <c r="AW8" s="95">
        <v>177</v>
      </c>
      <c r="AX8" s="102">
        <v>6.0883637631151322</v>
      </c>
      <c r="AY8" s="94">
        <v>1.932960741788073</v>
      </c>
      <c r="AZ8" s="111">
        <v>172</v>
      </c>
    </row>
    <row r="9" spans="1:69" ht="14.5" customHeight="1">
      <c r="A9" s="189" t="s">
        <v>65</v>
      </c>
      <c r="B9" s="696">
        <v>28.863223335685969</v>
      </c>
      <c r="C9" s="96">
        <v>3.4184207246883611</v>
      </c>
      <c r="D9" s="97">
        <v>242</v>
      </c>
      <c r="E9" s="696">
        <v>8.9420790631225593</v>
      </c>
      <c r="F9" s="96">
        <v>2.3609057122780528</v>
      </c>
      <c r="G9" s="97">
        <v>238</v>
      </c>
      <c r="H9" s="696">
        <v>19.144475542637458</v>
      </c>
      <c r="I9" s="96">
        <v>3.4120616675973632</v>
      </c>
      <c r="J9" s="97">
        <v>234</v>
      </c>
      <c r="K9" s="696">
        <v>17.698033868190102</v>
      </c>
      <c r="L9" s="96">
        <v>3.176733690999487</v>
      </c>
      <c r="M9" s="97">
        <v>240</v>
      </c>
      <c r="N9" s="696">
        <v>30.96558815089341</v>
      </c>
      <c r="O9" s="96">
        <v>3.7819815058603559</v>
      </c>
      <c r="P9" s="97">
        <v>241</v>
      </c>
      <c r="Q9" s="696">
        <v>12.77341878006999</v>
      </c>
      <c r="R9" s="96">
        <v>2.7521813068793999</v>
      </c>
      <c r="S9" s="97">
        <v>236</v>
      </c>
      <c r="T9" s="695">
        <v>14.918326324038929</v>
      </c>
      <c r="U9" s="96">
        <v>2.8953775594773719</v>
      </c>
      <c r="V9" s="97">
        <v>239</v>
      </c>
      <c r="W9" s="696">
        <v>11.57505101777414</v>
      </c>
      <c r="X9" s="96">
        <v>2.5402818736381851</v>
      </c>
      <c r="Y9" s="97">
        <v>236</v>
      </c>
      <c r="Z9" s="696">
        <v>19.468157012580271</v>
      </c>
      <c r="AA9" s="96">
        <v>3.1080596078817742</v>
      </c>
      <c r="AB9" s="97">
        <v>238</v>
      </c>
      <c r="AC9" s="694">
        <v>2.0538095016286979</v>
      </c>
      <c r="AD9" s="96">
        <v>0.97145702419308944</v>
      </c>
      <c r="AE9" s="97">
        <v>234</v>
      </c>
      <c r="AF9" s="696">
        <v>16.440247504745571</v>
      </c>
      <c r="AG9" s="96">
        <v>3.5030000741190932</v>
      </c>
      <c r="AH9" s="97">
        <v>236</v>
      </c>
      <c r="AI9" s="695">
        <v>44.195705394387339</v>
      </c>
      <c r="AJ9" s="96">
        <v>4.2770553817352779</v>
      </c>
      <c r="AK9" s="97">
        <v>244</v>
      </c>
      <c r="AL9" s="696">
        <v>12.689985779501731</v>
      </c>
      <c r="AM9" s="96">
        <v>2.8634485140133572</v>
      </c>
      <c r="AN9" s="97">
        <v>236</v>
      </c>
      <c r="AO9" s="696">
        <v>3.3777138735501619</v>
      </c>
      <c r="AP9" s="96">
        <v>1.4523567853891819</v>
      </c>
      <c r="AQ9" s="97">
        <v>234</v>
      </c>
      <c r="AR9" s="696">
        <v>38.216188938032573</v>
      </c>
      <c r="AS9" s="96">
        <v>3.839571861360155</v>
      </c>
      <c r="AT9" s="97">
        <v>229</v>
      </c>
      <c r="AU9" s="103">
        <v>20.10761357236483</v>
      </c>
      <c r="AV9" s="96">
        <v>3.334832886083293</v>
      </c>
      <c r="AW9" s="97">
        <v>237</v>
      </c>
      <c r="AX9" s="103">
        <v>6.1165127786468094</v>
      </c>
      <c r="AY9" s="96">
        <v>2.068116205657375</v>
      </c>
      <c r="AZ9" s="112">
        <v>234</v>
      </c>
    </row>
    <row r="10" spans="1:69" ht="14.5" customHeight="1">
      <c r="A10" s="184" t="s">
        <v>66</v>
      </c>
      <c r="B10" s="692">
        <v>23.53747122245036</v>
      </c>
      <c r="C10" s="94">
        <v>4.150828719176392</v>
      </c>
      <c r="D10" s="95">
        <v>151</v>
      </c>
      <c r="E10" s="692">
        <v>14.40820605330534</v>
      </c>
      <c r="F10" s="94">
        <v>4.524377301559845</v>
      </c>
      <c r="G10" s="95">
        <v>149</v>
      </c>
      <c r="H10" s="692">
        <v>11.2631004519874</v>
      </c>
      <c r="I10" s="94">
        <v>3.0180011602588941</v>
      </c>
      <c r="J10" s="95">
        <v>149</v>
      </c>
      <c r="K10" s="691">
        <v>10.370687757372901</v>
      </c>
      <c r="L10" s="94">
        <v>2.8110868765130159</v>
      </c>
      <c r="M10" s="95">
        <v>147</v>
      </c>
      <c r="N10" s="692">
        <v>22.836694175173491</v>
      </c>
      <c r="O10" s="94">
        <v>4.0622500422078511</v>
      </c>
      <c r="P10" s="95">
        <v>151</v>
      </c>
      <c r="Q10" s="692">
        <v>15.55783413772147</v>
      </c>
      <c r="R10" s="94">
        <v>4.3718102205186229</v>
      </c>
      <c r="S10" s="95">
        <v>149</v>
      </c>
      <c r="T10" s="692">
        <v>25.21946186912324</v>
      </c>
      <c r="U10" s="94">
        <v>4.4643995090351858</v>
      </c>
      <c r="V10" s="95">
        <v>149</v>
      </c>
      <c r="W10" s="107">
        <v>3.633786265658093</v>
      </c>
      <c r="X10" s="94">
        <v>1.666894915639006</v>
      </c>
      <c r="Y10" s="95">
        <v>145</v>
      </c>
      <c r="Z10" s="692">
        <v>15.11123821839568</v>
      </c>
      <c r="AA10" s="94">
        <v>4.0068120451168001</v>
      </c>
      <c r="AB10" s="95">
        <v>146</v>
      </c>
      <c r="AC10" s="692">
        <v>3.3313258499590028</v>
      </c>
      <c r="AD10" s="94">
        <v>1.4328387963694871</v>
      </c>
      <c r="AE10" s="95">
        <v>145</v>
      </c>
      <c r="AF10" s="692">
        <v>27.102851622574949</v>
      </c>
      <c r="AG10" s="94">
        <v>4.721059152472348</v>
      </c>
      <c r="AH10" s="95">
        <v>146</v>
      </c>
      <c r="AI10" s="692">
        <v>35.643431713321711</v>
      </c>
      <c r="AJ10" s="94">
        <v>5.1818413614942074</v>
      </c>
      <c r="AK10" s="95">
        <v>151</v>
      </c>
      <c r="AL10" s="692">
        <v>9.112916118002774</v>
      </c>
      <c r="AM10" s="94">
        <v>2.7782458971332789</v>
      </c>
      <c r="AN10" s="95">
        <v>144</v>
      </c>
      <c r="AO10" s="692">
        <v>3.6585350989327101</v>
      </c>
      <c r="AP10" s="94">
        <v>1.926031778403803</v>
      </c>
      <c r="AQ10" s="95">
        <v>147</v>
      </c>
      <c r="AR10" s="692">
        <v>46.705725013294838</v>
      </c>
      <c r="AS10" s="94">
        <v>5.7444108005039496</v>
      </c>
      <c r="AT10" s="95">
        <v>150</v>
      </c>
      <c r="AU10" s="102">
        <v>16.451991654642391</v>
      </c>
      <c r="AV10" s="94">
        <v>3.6229485877505558</v>
      </c>
      <c r="AW10" s="95">
        <v>145</v>
      </c>
      <c r="AX10" s="102">
        <v>8.8150252493198114</v>
      </c>
      <c r="AY10" s="94">
        <v>3.1620871509103301</v>
      </c>
      <c r="AZ10" s="111">
        <v>146</v>
      </c>
    </row>
    <row r="11" spans="1:69" ht="14.5" customHeight="1">
      <c r="A11" s="189" t="s">
        <v>67</v>
      </c>
      <c r="B11" s="694">
        <v>31.309421701377261</v>
      </c>
      <c r="C11" s="96">
        <v>3.632179315329485</v>
      </c>
      <c r="D11" s="97">
        <v>250</v>
      </c>
      <c r="E11" s="696">
        <v>12.26503203520986</v>
      </c>
      <c r="F11" s="96">
        <v>2.4234522046171691</v>
      </c>
      <c r="G11" s="97">
        <v>243</v>
      </c>
      <c r="H11" s="696">
        <v>24.116563361576389</v>
      </c>
      <c r="I11" s="96">
        <v>3.5352394393688078</v>
      </c>
      <c r="J11" s="97">
        <v>250</v>
      </c>
      <c r="K11" s="696">
        <v>17.378805926545891</v>
      </c>
      <c r="L11" s="96">
        <v>2.7603748693113301</v>
      </c>
      <c r="M11" s="97">
        <v>248</v>
      </c>
      <c r="N11" s="696">
        <v>29.180758094078289</v>
      </c>
      <c r="O11" s="96">
        <v>3.2978705093566938</v>
      </c>
      <c r="P11" s="97">
        <v>249</v>
      </c>
      <c r="Q11" s="696">
        <v>12.778205479944839</v>
      </c>
      <c r="R11" s="96">
        <v>2.5350355884424891</v>
      </c>
      <c r="S11" s="97">
        <v>240</v>
      </c>
      <c r="T11" s="694">
        <v>12.339178397760151</v>
      </c>
      <c r="U11" s="96">
        <v>2.8888979081499579</v>
      </c>
      <c r="V11" s="97">
        <v>242</v>
      </c>
      <c r="W11" s="696">
        <v>8.4452371620471194</v>
      </c>
      <c r="X11" s="96">
        <v>2.0868552491316459</v>
      </c>
      <c r="Y11" s="97">
        <v>240</v>
      </c>
      <c r="Z11" s="696">
        <v>17.313460777280731</v>
      </c>
      <c r="AA11" s="96">
        <v>3.0548216555704042</v>
      </c>
      <c r="AB11" s="97">
        <v>243</v>
      </c>
      <c r="AC11" s="696">
        <v>6.222996219557638</v>
      </c>
      <c r="AD11" s="96">
        <v>2.204926005492494</v>
      </c>
      <c r="AE11" s="97">
        <v>236</v>
      </c>
      <c r="AF11" s="106">
        <v>4.4390740949105414</v>
      </c>
      <c r="AG11" s="96">
        <v>1.498801858763076</v>
      </c>
      <c r="AH11" s="97">
        <v>238</v>
      </c>
      <c r="AI11" s="695">
        <v>44.234185041473403</v>
      </c>
      <c r="AJ11" s="96">
        <v>4.0366787664326358</v>
      </c>
      <c r="AK11" s="97">
        <v>258</v>
      </c>
      <c r="AL11" s="696">
        <v>5.8764315449748628</v>
      </c>
      <c r="AM11" s="96">
        <v>1.80375708133428</v>
      </c>
      <c r="AN11" s="97">
        <v>240</v>
      </c>
      <c r="AO11" s="106">
        <v>3.3936571347180462</v>
      </c>
      <c r="AP11" s="96">
        <v>1.1918774494867299</v>
      </c>
      <c r="AQ11" s="97">
        <v>237</v>
      </c>
      <c r="AR11" s="696">
        <v>44.296182078616333</v>
      </c>
      <c r="AS11" s="96">
        <v>4.2618588031390896</v>
      </c>
      <c r="AT11" s="97">
        <v>230</v>
      </c>
      <c r="AU11" s="103">
        <v>28.198420499856631</v>
      </c>
      <c r="AV11" s="96">
        <v>3.8730161945444279</v>
      </c>
      <c r="AW11" s="97">
        <v>247</v>
      </c>
      <c r="AX11" s="103">
        <v>10.730918817450901</v>
      </c>
      <c r="AY11" s="96">
        <v>2.6541214184802429</v>
      </c>
      <c r="AZ11" s="112">
        <v>238</v>
      </c>
    </row>
    <row r="12" spans="1:69" ht="14.5" customHeight="1">
      <c r="A12" s="184" t="s">
        <v>68</v>
      </c>
      <c r="B12" s="692">
        <v>41.233386316704248</v>
      </c>
      <c r="C12" s="94">
        <v>3.8666340912179411</v>
      </c>
      <c r="D12" s="95">
        <v>127</v>
      </c>
      <c r="E12" s="692">
        <v>13.31616796526561</v>
      </c>
      <c r="F12" s="94">
        <v>3.4538009279307449</v>
      </c>
      <c r="G12" s="95">
        <v>127</v>
      </c>
      <c r="H12" s="692">
        <v>17.158320039793789</v>
      </c>
      <c r="I12" s="94">
        <v>3.820996968265618</v>
      </c>
      <c r="J12" s="95">
        <v>124</v>
      </c>
      <c r="K12" s="692">
        <v>11.49334491586869</v>
      </c>
      <c r="L12" s="94">
        <v>2.8698036112925371</v>
      </c>
      <c r="M12" s="95">
        <v>125</v>
      </c>
      <c r="N12" s="692">
        <v>24.15885600701732</v>
      </c>
      <c r="O12" s="94">
        <v>4.4041522777907733</v>
      </c>
      <c r="P12" s="95">
        <v>126</v>
      </c>
      <c r="Q12" s="692">
        <v>15.73426443278851</v>
      </c>
      <c r="R12" s="94">
        <v>5.83593620551654</v>
      </c>
      <c r="S12" s="95">
        <v>124</v>
      </c>
      <c r="T12" s="107">
        <v>35.389530142523768</v>
      </c>
      <c r="U12" s="94">
        <v>5.7484982129443276</v>
      </c>
      <c r="V12" s="95">
        <v>129</v>
      </c>
      <c r="W12" s="692">
        <v>10.616937415958921</v>
      </c>
      <c r="X12" s="94">
        <v>2.742465533958454</v>
      </c>
      <c r="Y12" s="95">
        <v>125</v>
      </c>
      <c r="Z12" s="692">
        <v>23.29121722147686</v>
      </c>
      <c r="AA12" s="94">
        <v>3.7800218076159839</v>
      </c>
      <c r="AB12" s="95">
        <v>129</v>
      </c>
      <c r="AC12" s="692">
        <v>10.605004407856249</v>
      </c>
      <c r="AD12" s="94">
        <v>2.9779741500173351</v>
      </c>
      <c r="AE12" s="95">
        <v>126</v>
      </c>
      <c r="AF12" s="692">
        <v>18.410201686943442</v>
      </c>
      <c r="AG12" s="94">
        <v>4.7738773591228636</v>
      </c>
      <c r="AH12" s="95">
        <v>125</v>
      </c>
      <c r="AI12" s="107">
        <v>43.71763133451293</v>
      </c>
      <c r="AJ12" s="94">
        <v>5.5167434323437741</v>
      </c>
      <c r="AK12" s="95">
        <v>129</v>
      </c>
      <c r="AL12" s="107">
        <v>5.9103361376427808</v>
      </c>
      <c r="AM12" s="94">
        <v>2.1858381026956231</v>
      </c>
      <c r="AN12" s="95">
        <v>124</v>
      </c>
      <c r="AO12" s="692">
        <v>7.6785711664694754</v>
      </c>
      <c r="AP12" s="94">
        <v>2.496279409542586</v>
      </c>
      <c r="AQ12" s="95">
        <v>126</v>
      </c>
      <c r="AR12" s="692">
        <v>31.398050941388551</v>
      </c>
      <c r="AS12" s="94">
        <v>6.0151468175165634</v>
      </c>
      <c r="AT12" s="95">
        <v>122</v>
      </c>
      <c r="AU12" s="102">
        <v>24.24611375641507</v>
      </c>
      <c r="AV12" s="94">
        <v>4.0045896276713284</v>
      </c>
      <c r="AW12" s="95">
        <v>124</v>
      </c>
      <c r="AX12" s="102">
        <v>8.7333581557230708</v>
      </c>
      <c r="AY12" s="94">
        <v>2.7445423450599691</v>
      </c>
      <c r="AZ12" s="111">
        <v>124</v>
      </c>
    </row>
    <row r="13" spans="1:69" ht="14.5" customHeight="1">
      <c r="A13" s="189" t="s">
        <v>69</v>
      </c>
      <c r="B13" s="696">
        <v>23.657095011717661</v>
      </c>
      <c r="C13" s="96">
        <v>4.1089924990036897</v>
      </c>
      <c r="D13" s="97">
        <v>197</v>
      </c>
      <c r="E13" s="696">
        <v>12.42220368132933</v>
      </c>
      <c r="F13" s="96">
        <v>2.8441179323227148</v>
      </c>
      <c r="G13" s="97">
        <v>198</v>
      </c>
      <c r="H13" s="696">
        <v>10.77311795067012</v>
      </c>
      <c r="I13" s="96">
        <v>2.2101264248977048</v>
      </c>
      <c r="J13" s="97">
        <v>195</v>
      </c>
      <c r="K13" s="696">
        <v>20.083150360235589</v>
      </c>
      <c r="L13" s="96">
        <v>3.7898391928773281</v>
      </c>
      <c r="M13" s="97">
        <v>192</v>
      </c>
      <c r="N13" s="695">
        <v>31.693512540475609</v>
      </c>
      <c r="O13" s="96">
        <v>3.312175625353623</v>
      </c>
      <c r="P13" s="97">
        <v>193</v>
      </c>
      <c r="Q13" s="696">
        <v>14.35891816528027</v>
      </c>
      <c r="R13" s="96">
        <v>2.957662397027562</v>
      </c>
      <c r="S13" s="97">
        <v>192</v>
      </c>
      <c r="T13" s="696">
        <v>22.567466489354199</v>
      </c>
      <c r="U13" s="96">
        <v>3.5032776532037242</v>
      </c>
      <c r="V13" s="97">
        <v>195</v>
      </c>
      <c r="W13" s="696">
        <v>6.1484695106543708</v>
      </c>
      <c r="X13" s="96">
        <v>1.791081960782539</v>
      </c>
      <c r="Y13" s="97">
        <v>192</v>
      </c>
      <c r="Z13" s="106">
        <v>19.377384531543751</v>
      </c>
      <c r="AA13" s="96">
        <v>3.098471821756565</v>
      </c>
      <c r="AB13" s="97">
        <v>195</v>
      </c>
      <c r="AC13" s="696">
        <v>4.9928945911920222</v>
      </c>
      <c r="AD13" s="96">
        <v>1.590512506210449</v>
      </c>
      <c r="AE13" s="97">
        <v>191</v>
      </c>
      <c r="AF13" s="696">
        <v>16.09092330232172</v>
      </c>
      <c r="AG13" s="96">
        <v>3.4852078319122648</v>
      </c>
      <c r="AH13" s="97">
        <v>189</v>
      </c>
      <c r="AI13" s="696">
        <v>27.137066067710151</v>
      </c>
      <c r="AJ13" s="96">
        <v>3.7545183640592139</v>
      </c>
      <c r="AK13" s="97">
        <v>201</v>
      </c>
      <c r="AL13" s="696">
        <v>16.625337513025471</v>
      </c>
      <c r="AM13" s="96">
        <v>3.6751097083853699</v>
      </c>
      <c r="AN13" s="97">
        <v>191</v>
      </c>
      <c r="AO13" s="106">
        <v>1.942933969892205</v>
      </c>
      <c r="AP13" s="96">
        <v>1.169348113918725</v>
      </c>
      <c r="AQ13" s="97">
        <v>192</v>
      </c>
      <c r="AR13" s="696">
        <v>40.385216949181817</v>
      </c>
      <c r="AS13" s="96">
        <v>4.0416881391168316</v>
      </c>
      <c r="AT13" s="97">
        <v>194</v>
      </c>
      <c r="AU13" s="103">
        <v>16.82564634715143</v>
      </c>
      <c r="AV13" s="96">
        <v>3.113676785730036</v>
      </c>
      <c r="AW13" s="97">
        <v>196</v>
      </c>
      <c r="AX13" s="103">
        <v>8.7283168729672376</v>
      </c>
      <c r="AY13" s="96">
        <v>2.3747048600863141</v>
      </c>
      <c r="AZ13" s="112">
        <v>195</v>
      </c>
    </row>
    <row r="14" spans="1:69" ht="14.5" customHeight="1">
      <c r="A14" s="184" t="s">
        <v>70</v>
      </c>
      <c r="B14" s="692">
        <v>23.954471990645519</v>
      </c>
      <c r="C14" s="94">
        <v>2.9502304374146688</v>
      </c>
      <c r="D14" s="95">
        <v>268</v>
      </c>
      <c r="E14" s="691">
        <v>7.3236572184059563</v>
      </c>
      <c r="F14" s="94">
        <v>1.9210859868587991</v>
      </c>
      <c r="G14" s="95">
        <v>266</v>
      </c>
      <c r="H14" s="692">
        <v>18.590244990286621</v>
      </c>
      <c r="I14" s="94">
        <v>2.9610899542778721</v>
      </c>
      <c r="J14" s="95">
        <v>262</v>
      </c>
      <c r="K14" s="691">
        <v>7.2791131731507672</v>
      </c>
      <c r="L14" s="94">
        <v>1.685012862735497</v>
      </c>
      <c r="M14" s="95">
        <v>266</v>
      </c>
      <c r="N14" s="692">
        <v>31.799230416383921</v>
      </c>
      <c r="O14" s="94">
        <v>3.155854698404907</v>
      </c>
      <c r="P14" s="95">
        <v>262</v>
      </c>
      <c r="Q14" s="691">
        <v>11.67820029911841</v>
      </c>
      <c r="R14" s="94">
        <v>2.3777245393113779</v>
      </c>
      <c r="S14" s="95">
        <v>262</v>
      </c>
      <c r="T14" s="692">
        <v>19.619467545105358</v>
      </c>
      <c r="U14" s="94">
        <v>3.0362898142475432</v>
      </c>
      <c r="V14" s="95">
        <v>262</v>
      </c>
      <c r="W14" s="692">
        <v>8.7368989534654524</v>
      </c>
      <c r="X14" s="94">
        <v>2.0102063660832989</v>
      </c>
      <c r="Y14" s="95">
        <v>263</v>
      </c>
      <c r="Z14" s="692">
        <v>20.957960918750459</v>
      </c>
      <c r="AA14" s="94">
        <v>3.2745355942079288</v>
      </c>
      <c r="AB14" s="95">
        <v>258</v>
      </c>
      <c r="AC14" s="692">
        <v>3.2023849938343729</v>
      </c>
      <c r="AD14" s="94">
        <v>1.1022895156870329</v>
      </c>
      <c r="AE14" s="95">
        <v>260</v>
      </c>
      <c r="AF14" s="692">
        <v>22.497512626867351</v>
      </c>
      <c r="AG14" s="94">
        <v>3.0207561045378228</v>
      </c>
      <c r="AH14" s="95">
        <v>263</v>
      </c>
      <c r="AI14" s="693">
        <v>52.66924451088051</v>
      </c>
      <c r="AJ14" s="94">
        <v>3.558366429345551</v>
      </c>
      <c r="AK14" s="95">
        <v>274</v>
      </c>
      <c r="AL14" s="691">
        <v>12.590111477185561</v>
      </c>
      <c r="AM14" s="94">
        <v>2.5257682947234068</v>
      </c>
      <c r="AN14" s="95">
        <v>262</v>
      </c>
      <c r="AO14" s="692">
        <v>5.4785738592440536</v>
      </c>
      <c r="AP14" s="94">
        <v>1.585340630702659</v>
      </c>
      <c r="AQ14" s="95">
        <v>262</v>
      </c>
      <c r="AR14" s="692">
        <v>41.514339678017201</v>
      </c>
      <c r="AS14" s="94">
        <v>3.543457686585199</v>
      </c>
      <c r="AT14" s="95">
        <v>256</v>
      </c>
      <c r="AU14" s="102">
        <v>37.431492889622717</v>
      </c>
      <c r="AV14" s="94">
        <v>3.7531657854779779</v>
      </c>
      <c r="AW14" s="95">
        <v>268</v>
      </c>
      <c r="AX14" s="102">
        <v>7.9927184591992777</v>
      </c>
      <c r="AY14" s="94">
        <v>2.0688537734526879</v>
      </c>
      <c r="AZ14" s="111">
        <v>260</v>
      </c>
    </row>
    <row r="15" spans="1:69" ht="14.5" customHeight="1">
      <c r="A15" s="189" t="s">
        <v>71</v>
      </c>
      <c r="B15" s="696">
        <v>18.585513932535939</v>
      </c>
      <c r="C15" s="96">
        <v>2.9887506056283559</v>
      </c>
      <c r="D15" s="97">
        <v>207</v>
      </c>
      <c r="E15" s="696">
        <v>13.627033457642421</v>
      </c>
      <c r="F15" s="96">
        <v>3.262496727987362</v>
      </c>
      <c r="G15" s="97">
        <v>205</v>
      </c>
      <c r="H15" s="696">
        <v>18.2668562878827</v>
      </c>
      <c r="I15" s="96">
        <v>2.995592879635558</v>
      </c>
      <c r="J15" s="97">
        <v>207</v>
      </c>
      <c r="K15" s="696">
        <v>25.166637673823651</v>
      </c>
      <c r="L15" s="96">
        <v>4.025483870599305</v>
      </c>
      <c r="M15" s="97">
        <v>209</v>
      </c>
      <c r="N15" s="696">
        <v>33.659011470718767</v>
      </c>
      <c r="O15" s="96">
        <v>4.2991128013791977</v>
      </c>
      <c r="P15" s="97">
        <v>208</v>
      </c>
      <c r="Q15" s="695">
        <v>22.68173253742065</v>
      </c>
      <c r="R15" s="96">
        <v>3.7301245509965648</v>
      </c>
      <c r="S15" s="97">
        <v>206</v>
      </c>
      <c r="T15" s="694">
        <v>19.702896398305668</v>
      </c>
      <c r="U15" s="96">
        <v>3.4546722700048051</v>
      </c>
      <c r="V15" s="97">
        <v>201</v>
      </c>
      <c r="W15" s="696">
        <v>7.6915656032163549</v>
      </c>
      <c r="X15" s="96">
        <v>2.1129774316540781</v>
      </c>
      <c r="Y15" s="97">
        <v>201</v>
      </c>
      <c r="Z15" s="106">
        <v>18.68914476439053</v>
      </c>
      <c r="AA15" s="96">
        <v>3.4167740810283318</v>
      </c>
      <c r="AB15" s="97">
        <v>204</v>
      </c>
      <c r="AC15" s="106">
        <v>1.9585154496977391</v>
      </c>
      <c r="AD15" s="96">
        <v>0.93869211077321912</v>
      </c>
      <c r="AE15" s="97">
        <v>199</v>
      </c>
      <c r="AF15" s="106">
        <v>9.0752584116477699</v>
      </c>
      <c r="AG15" s="96">
        <v>2.4402798414229538</v>
      </c>
      <c r="AH15" s="97">
        <v>196</v>
      </c>
      <c r="AI15" s="696">
        <v>48.188560170013908</v>
      </c>
      <c r="AJ15" s="96">
        <v>4.8845220937795082</v>
      </c>
      <c r="AK15" s="97">
        <v>210</v>
      </c>
      <c r="AL15" s="696">
        <v>8.2652211028141949</v>
      </c>
      <c r="AM15" s="96">
        <v>2.2550894803404891</v>
      </c>
      <c r="AN15" s="97">
        <v>201</v>
      </c>
      <c r="AO15" s="106">
        <v>3.1162454363902619</v>
      </c>
      <c r="AP15" s="96">
        <v>1.1667407962009579</v>
      </c>
      <c r="AQ15" s="97">
        <v>200</v>
      </c>
      <c r="AR15" s="695">
        <v>46.954027328924383</v>
      </c>
      <c r="AS15" s="96">
        <v>4.8284178442559087</v>
      </c>
      <c r="AT15" s="97">
        <v>200</v>
      </c>
      <c r="AU15" s="103">
        <v>23.511777079651999</v>
      </c>
      <c r="AV15" s="96">
        <v>3.963947746359628</v>
      </c>
      <c r="AW15" s="97">
        <v>203</v>
      </c>
      <c r="AX15" s="103">
        <v>16.645807963648661</v>
      </c>
      <c r="AY15" s="96">
        <v>3.6572676812662679</v>
      </c>
      <c r="AZ15" s="112">
        <v>200</v>
      </c>
    </row>
    <row r="16" spans="1:69" ht="14.5" customHeight="1">
      <c r="A16" s="184" t="s">
        <v>72</v>
      </c>
      <c r="B16" s="691">
        <v>35.849650620540721</v>
      </c>
      <c r="C16" s="94">
        <v>3.701720569614118</v>
      </c>
      <c r="D16" s="95">
        <v>268</v>
      </c>
      <c r="E16" s="692">
        <v>8.084838240197735</v>
      </c>
      <c r="F16" s="94">
        <v>2.0424655037677231</v>
      </c>
      <c r="G16" s="95">
        <v>262</v>
      </c>
      <c r="H16" s="692">
        <v>21.72658823178757</v>
      </c>
      <c r="I16" s="94">
        <v>3.1334582795874311</v>
      </c>
      <c r="J16" s="95">
        <v>263</v>
      </c>
      <c r="K16" s="691">
        <v>10.527572384238461</v>
      </c>
      <c r="L16" s="94">
        <v>2.2691064416282982</v>
      </c>
      <c r="M16" s="95">
        <v>262</v>
      </c>
      <c r="N16" s="107">
        <v>29.053709703812189</v>
      </c>
      <c r="O16" s="94">
        <v>3.2294060117497629</v>
      </c>
      <c r="P16" s="95">
        <v>267</v>
      </c>
      <c r="Q16" s="692">
        <v>16.454826393279859</v>
      </c>
      <c r="R16" s="94">
        <v>2.8639563705234679</v>
      </c>
      <c r="S16" s="95">
        <v>257</v>
      </c>
      <c r="T16" s="691">
        <v>20.34733001210644</v>
      </c>
      <c r="U16" s="94">
        <v>2.845145426813557</v>
      </c>
      <c r="V16" s="95">
        <v>264</v>
      </c>
      <c r="W16" s="692">
        <v>8.6300591217583591</v>
      </c>
      <c r="X16" s="94">
        <v>2.057196371059419</v>
      </c>
      <c r="Y16" s="95">
        <v>257</v>
      </c>
      <c r="Z16" s="692">
        <v>18.765609112108319</v>
      </c>
      <c r="AA16" s="94">
        <v>3.2002265151404399</v>
      </c>
      <c r="AB16" s="95">
        <v>260</v>
      </c>
      <c r="AC16" s="692">
        <v>4.4221252789986902</v>
      </c>
      <c r="AD16" s="94">
        <v>1.2827980764276261</v>
      </c>
      <c r="AE16" s="95">
        <v>260</v>
      </c>
      <c r="AF16" s="692">
        <v>17.60483888547423</v>
      </c>
      <c r="AG16" s="94">
        <v>3.263381245787464</v>
      </c>
      <c r="AH16" s="95">
        <v>258</v>
      </c>
      <c r="AI16" s="691">
        <v>58.319320665952581</v>
      </c>
      <c r="AJ16" s="94">
        <v>3.4515659900882638</v>
      </c>
      <c r="AK16" s="95">
        <v>273</v>
      </c>
      <c r="AL16" s="691">
        <v>10.46703224301492</v>
      </c>
      <c r="AM16" s="94">
        <v>2.488495644323367</v>
      </c>
      <c r="AN16" s="95">
        <v>260</v>
      </c>
      <c r="AO16" s="107">
        <v>4.5056048092675702</v>
      </c>
      <c r="AP16" s="94">
        <v>1.440346668246955</v>
      </c>
      <c r="AQ16" s="95">
        <v>261</v>
      </c>
      <c r="AR16" s="692">
        <v>40.695960338250359</v>
      </c>
      <c r="AS16" s="94">
        <v>3.9932894957613381</v>
      </c>
      <c r="AT16" s="95">
        <v>247</v>
      </c>
      <c r="AU16" s="102">
        <v>31.592174038876731</v>
      </c>
      <c r="AV16" s="94">
        <v>3.570998562983954</v>
      </c>
      <c r="AW16" s="95">
        <v>264</v>
      </c>
      <c r="AX16" s="102">
        <v>10.26579948543834</v>
      </c>
      <c r="AY16" s="94">
        <v>2.4472646168742029</v>
      </c>
      <c r="AZ16" s="111">
        <v>259</v>
      </c>
    </row>
    <row r="17" spans="1:69" ht="14.5" customHeight="1">
      <c r="A17" s="189" t="s">
        <v>73</v>
      </c>
      <c r="B17" s="696">
        <v>19.110368030329031</v>
      </c>
      <c r="C17" s="96">
        <v>3.3535363596808581</v>
      </c>
      <c r="D17" s="97">
        <v>164</v>
      </c>
      <c r="E17" s="694">
        <v>6.1999620704485734</v>
      </c>
      <c r="F17" s="96">
        <v>2.292117914401036</v>
      </c>
      <c r="G17" s="97">
        <v>162</v>
      </c>
      <c r="H17" s="696">
        <v>23.325320896742031</v>
      </c>
      <c r="I17" s="96">
        <v>3.9958336883733532</v>
      </c>
      <c r="J17" s="97">
        <v>165</v>
      </c>
      <c r="K17" s="694">
        <v>7.5280666600420387</v>
      </c>
      <c r="L17" s="96">
        <v>2.088492948832481</v>
      </c>
      <c r="M17" s="97">
        <v>163</v>
      </c>
      <c r="N17" s="696">
        <v>26.024017698300899</v>
      </c>
      <c r="O17" s="96">
        <v>3.651308007211278</v>
      </c>
      <c r="P17" s="97">
        <v>165</v>
      </c>
      <c r="Q17" s="696">
        <v>11.51598403234</v>
      </c>
      <c r="R17" s="96">
        <v>2.7584816543884769</v>
      </c>
      <c r="S17" s="97">
        <v>162</v>
      </c>
      <c r="T17" s="696">
        <v>22.793543612713499</v>
      </c>
      <c r="U17" s="96">
        <v>3.7540635405657641</v>
      </c>
      <c r="V17" s="97">
        <v>168</v>
      </c>
      <c r="W17" s="696">
        <v>6.6787946688353337</v>
      </c>
      <c r="X17" s="96">
        <v>2.4933425709743382</v>
      </c>
      <c r="Y17" s="97">
        <v>162</v>
      </c>
      <c r="Z17" s="696">
        <v>25.083810442702951</v>
      </c>
      <c r="AA17" s="96">
        <v>3.5591248264615651</v>
      </c>
      <c r="AB17" s="97">
        <v>167</v>
      </c>
      <c r="AC17" s="696">
        <v>7.3249000529456838</v>
      </c>
      <c r="AD17" s="96">
        <v>2.2784514917901251</v>
      </c>
      <c r="AE17" s="97">
        <v>159</v>
      </c>
      <c r="AF17" s="695">
        <v>20.639815805700479</v>
      </c>
      <c r="AG17" s="96">
        <v>3.385922033630866</v>
      </c>
      <c r="AH17" s="97">
        <v>162</v>
      </c>
      <c r="AI17" s="694">
        <v>50.725654665377931</v>
      </c>
      <c r="AJ17" s="96">
        <v>4.3509651927013024</v>
      </c>
      <c r="AK17" s="97">
        <v>172</v>
      </c>
      <c r="AL17" s="696">
        <v>9.1808360865169174</v>
      </c>
      <c r="AM17" s="96">
        <v>2.4837706131988759</v>
      </c>
      <c r="AN17" s="97">
        <v>162</v>
      </c>
      <c r="AO17" s="696">
        <v>5.6048041900496308</v>
      </c>
      <c r="AP17" s="96">
        <v>2.0446593894033338</v>
      </c>
      <c r="AQ17" s="97">
        <v>163</v>
      </c>
      <c r="AR17" s="696">
        <v>33.317258543884542</v>
      </c>
      <c r="AS17" s="96">
        <v>4.1831447366586128</v>
      </c>
      <c r="AT17" s="97">
        <v>156</v>
      </c>
      <c r="AU17" s="103">
        <v>17.941018790941879</v>
      </c>
      <c r="AV17" s="96">
        <v>3.4773117018468702</v>
      </c>
      <c r="AW17" s="97">
        <v>163</v>
      </c>
      <c r="AX17" s="103">
        <v>7.7749216461203634</v>
      </c>
      <c r="AY17" s="96">
        <v>2.3324665002265501</v>
      </c>
      <c r="AZ17" s="112">
        <v>163</v>
      </c>
    </row>
    <row r="18" spans="1:69" ht="14.5" customHeight="1">
      <c r="A18" s="184" t="s">
        <v>74</v>
      </c>
      <c r="B18" s="691">
        <v>23.787562426942781</v>
      </c>
      <c r="C18" s="94">
        <v>3.743225548466433</v>
      </c>
      <c r="D18" s="95">
        <v>184</v>
      </c>
      <c r="E18" s="692">
        <v>8.3874487724307158</v>
      </c>
      <c r="F18" s="94">
        <v>2.8041731462523369</v>
      </c>
      <c r="G18" s="95">
        <v>182</v>
      </c>
      <c r="H18" s="692">
        <v>13.65134525733329</v>
      </c>
      <c r="I18" s="94">
        <v>2.9696495767261029</v>
      </c>
      <c r="J18" s="95">
        <v>179</v>
      </c>
      <c r="K18" s="692">
        <v>10.492705205744331</v>
      </c>
      <c r="L18" s="94">
        <v>2.308180473613588</v>
      </c>
      <c r="M18" s="95">
        <v>183</v>
      </c>
      <c r="N18" s="692">
        <v>31.324956718654519</v>
      </c>
      <c r="O18" s="94">
        <v>3.914735109594961</v>
      </c>
      <c r="P18" s="95">
        <v>186</v>
      </c>
      <c r="Q18" s="691">
        <v>11.917688553700801</v>
      </c>
      <c r="R18" s="94">
        <v>2.865936431243763</v>
      </c>
      <c r="S18" s="95">
        <v>179</v>
      </c>
      <c r="T18" s="692">
        <v>22.083335573445481</v>
      </c>
      <c r="U18" s="94">
        <v>4.1488446525978588</v>
      </c>
      <c r="V18" s="95">
        <v>181</v>
      </c>
      <c r="W18" s="692">
        <v>14.685918468226239</v>
      </c>
      <c r="X18" s="94">
        <v>3.6738030375475179</v>
      </c>
      <c r="Y18" s="95">
        <v>181</v>
      </c>
      <c r="Z18" s="692">
        <v>22.776991126819119</v>
      </c>
      <c r="AA18" s="94">
        <v>3.8147586940400489</v>
      </c>
      <c r="AB18" s="95">
        <v>180</v>
      </c>
      <c r="AC18" s="692">
        <v>3.317784512572004</v>
      </c>
      <c r="AD18" s="94">
        <v>1.5688040842534809</v>
      </c>
      <c r="AE18" s="95">
        <v>177</v>
      </c>
      <c r="AF18" s="692">
        <v>11.17216004715536</v>
      </c>
      <c r="AG18" s="94">
        <v>3.0049380190798378</v>
      </c>
      <c r="AH18" s="95">
        <v>179</v>
      </c>
      <c r="AI18" s="693">
        <v>44.711643340607417</v>
      </c>
      <c r="AJ18" s="94">
        <v>4.1955749672839362</v>
      </c>
      <c r="AK18" s="95">
        <v>188</v>
      </c>
      <c r="AL18" s="692">
        <v>7.5056096487265096</v>
      </c>
      <c r="AM18" s="94">
        <v>2.3102143743377548</v>
      </c>
      <c r="AN18" s="95">
        <v>178</v>
      </c>
      <c r="AO18" s="691">
        <v>11.41094780305705</v>
      </c>
      <c r="AP18" s="94">
        <v>2.8223442240357319</v>
      </c>
      <c r="AQ18" s="95">
        <v>176</v>
      </c>
      <c r="AR18" s="692">
        <v>42.880319073628627</v>
      </c>
      <c r="AS18" s="94">
        <v>4.3657645223900667</v>
      </c>
      <c r="AT18" s="95">
        <v>169</v>
      </c>
      <c r="AU18" s="102">
        <v>27.189887308500069</v>
      </c>
      <c r="AV18" s="94">
        <v>3.78533657946809</v>
      </c>
      <c r="AW18" s="95">
        <v>182</v>
      </c>
      <c r="AX18" s="102">
        <v>5.5482917985144997</v>
      </c>
      <c r="AY18" s="94">
        <v>2.0615299072876692</v>
      </c>
      <c r="AZ18" s="111">
        <v>176</v>
      </c>
    </row>
    <row r="19" spans="1:69" ht="14.5" customHeight="1">
      <c r="A19" s="189" t="s">
        <v>75</v>
      </c>
      <c r="B19" s="696">
        <v>21.113674095562448</v>
      </c>
      <c r="C19" s="96">
        <v>3.5485944779658989</v>
      </c>
      <c r="D19" s="97">
        <v>158</v>
      </c>
      <c r="E19" s="696">
        <v>9.2729878749286154</v>
      </c>
      <c r="F19" s="96">
        <v>2.6981768558403778</v>
      </c>
      <c r="G19" s="97">
        <v>158</v>
      </c>
      <c r="H19" s="696">
        <v>16.714804371093891</v>
      </c>
      <c r="I19" s="96">
        <v>3.3852224392307639</v>
      </c>
      <c r="J19" s="97">
        <v>157</v>
      </c>
      <c r="K19" s="696">
        <v>11.129148620507671</v>
      </c>
      <c r="L19" s="96">
        <v>2.970026662193948</v>
      </c>
      <c r="M19" s="97">
        <v>155</v>
      </c>
      <c r="N19" s="696">
        <v>30.39103206922303</v>
      </c>
      <c r="O19" s="96">
        <v>4.0602307967948912</v>
      </c>
      <c r="P19" s="97">
        <v>161</v>
      </c>
      <c r="Q19" s="695">
        <v>16.20296472345494</v>
      </c>
      <c r="R19" s="96">
        <v>3.7953243101026088</v>
      </c>
      <c r="S19" s="97">
        <v>155</v>
      </c>
      <c r="T19" s="696">
        <v>31.574795298234431</v>
      </c>
      <c r="U19" s="96">
        <v>4.2558371340804442</v>
      </c>
      <c r="V19" s="97">
        <v>157</v>
      </c>
      <c r="W19" s="696">
        <v>10.73230651144428</v>
      </c>
      <c r="X19" s="96">
        <v>2.9493891796167349</v>
      </c>
      <c r="Y19" s="97">
        <v>157</v>
      </c>
      <c r="Z19" s="696">
        <v>19.773930082620279</v>
      </c>
      <c r="AA19" s="96">
        <v>3.4700756110973701</v>
      </c>
      <c r="AB19" s="97">
        <v>156</v>
      </c>
      <c r="AC19" s="696">
        <v>3.515669969582123</v>
      </c>
      <c r="AD19" s="96">
        <v>1.818617962694987</v>
      </c>
      <c r="AE19" s="97">
        <v>153</v>
      </c>
      <c r="AF19" s="696">
        <v>9.977936734105338</v>
      </c>
      <c r="AG19" s="96">
        <v>3.047520500666657</v>
      </c>
      <c r="AH19" s="97">
        <v>155</v>
      </c>
      <c r="AI19" s="696">
        <v>40.422032285173067</v>
      </c>
      <c r="AJ19" s="96">
        <v>4.9564412489206902</v>
      </c>
      <c r="AK19" s="97">
        <v>163</v>
      </c>
      <c r="AL19" s="106">
        <v>3.5718674660817311</v>
      </c>
      <c r="AM19" s="96">
        <v>1.480102829614983</v>
      </c>
      <c r="AN19" s="97">
        <v>153</v>
      </c>
      <c r="AO19" s="696">
        <v>3.0146056846221478</v>
      </c>
      <c r="AP19" s="96">
        <v>1.603459716409225</v>
      </c>
      <c r="AQ19" s="97">
        <v>156</v>
      </c>
      <c r="AR19" s="106">
        <v>48.550729342160167</v>
      </c>
      <c r="AS19" s="96">
        <v>4.3043330447486357</v>
      </c>
      <c r="AT19" s="97">
        <v>163</v>
      </c>
      <c r="AU19" s="103">
        <v>34.45999510573062</v>
      </c>
      <c r="AV19" s="96">
        <v>4.4736153829900438</v>
      </c>
      <c r="AW19" s="97">
        <v>160</v>
      </c>
      <c r="AX19" s="103">
        <v>8.7476463306515964</v>
      </c>
      <c r="AY19" s="96">
        <v>2.8882136857857672</v>
      </c>
      <c r="AZ19" s="112">
        <v>154</v>
      </c>
    </row>
    <row r="20" spans="1:69" ht="14.5" customHeight="1">
      <c r="A20" s="184" t="s">
        <v>76</v>
      </c>
      <c r="B20" s="692">
        <v>20.71093275109682</v>
      </c>
      <c r="C20" s="94">
        <v>3.0483451894841211</v>
      </c>
      <c r="D20" s="95">
        <v>246</v>
      </c>
      <c r="E20" s="693">
        <v>8.6855556939975163</v>
      </c>
      <c r="F20" s="94">
        <v>2.3164136936270729</v>
      </c>
      <c r="G20" s="95">
        <v>242</v>
      </c>
      <c r="H20" s="692">
        <v>20.768826120660378</v>
      </c>
      <c r="I20" s="94">
        <v>3.1963169567014211</v>
      </c>
      <c r="J20" s="95">
        <v>248</v>
      </c>
      <c r="K20" s="692">
        <v>12.88250700167889</v>
      </c>
      <c r="L20" s="94">
        <v>2.5903165725878541</v>
      </c>
      <c r="M20" s="95">
        <v>246</v>
      </c>
      <c r="N20" s="692">
        <v>40.047097926909103</v>
      </c>
      <c r="O20" s="94">
        <v>3.6385648450107011</v>
      </c>
      <c r="P20" s="95">
        <v>254</v>
      </c>
      <c r="Q20" s="107">
        <v>7.9232718678317022</v>
      </c>
      <c r="R20" s="94">
        <v>2.10113788353646</v>
      </c>
      <c r="S20" s="95">
        <v>246</v>
      </c>
      <c r="T20" s="692">
        <v>24.583752004497079</v>
      </c>
      <c r="U20" s="94">
        <v>3.7380368208686319</v>
      </c>
      <c r="V20" s="95">
        <v>246</v>
      </c>
      <c r="W20" s="692">
        <v>5.7430277994139152</v>
      </c>
      <c r="X20" s="94">
        <v>1.6402195504673649</v>
      </c>
      <c r="Y20" s="95">
        <v>244</v>
      </c>
      <c r="Z20" s="692">
        <v>16.96599082797616</v>
      </c>
      <c r="AA20" s="94">
        <v>3.096460740893161</v>
      </c>
      <c r="AB20" s="95">
        <v>245</v>
      </c>
      <c r="AC20" s="692">
        <v>4.1880586599229952</v>
      </c>
      <c r="AD20" s="94">
        <v>1.4954996213553819</v>
      </c>
      <c r="AE20" s="95">
        <v>241</v>
      </c>
      <c r="AF20" s="692">
        <v>11.347897337746691</v>
      </c>
      <c r="AG20" s="94">
        <v>2.5650339705719851</v>
      </c>
      <c r="AH20" s="95">
        <v>243</v>
      </c>
      <c r="AI20" s="693">
        <v>58.400132119138704</v>
      </c>
      <c r="AJ20" s="94">
        <v>4.187855779517438</v>
      </c>
      <c r="AK20" s="95">
        <v>259</v>
      </c>
      <c r="AL20" s="691">
        <v>6.2369765930541892</v>
      </c>
      <c r="AM20" s="94">
        <v>1.773871367892188</v>
      </c>
      <c r="AN20" s="95">
        <v>242</v>
      </c>
      <c r="AO20" s="107">
        <v>1.4198082166423069</v>
      </c>
      <c r="AP20" s="94">
        <v>0.82127369703990116</v>
      </c>
      <c r="AQ20" s="95">
        <v>241</v>
      </c>
      <c r="AR20" s="692">
        <v>43.25128360065716</v>
      </c>
      <c r="AS20" s="94">
        <v>3.983003315938368</v>
      </c>
      <c r="AT20" s="95">
        <v>236</v>
      </c>
      <c r="AU20" s="102">
        <v>31.53269823712581</v>
      </c>
      <c r="AV20" s="94">
        <v>3.9915376535981379</v>
      </c>
      <c r="AW20" s="95">
        <v>248</v>
      </c>
      <c r="AX20" s="102">
        <v>4.9584385129131858</v>
      </c>
      <c r="AY20" s="94">
        <v>1.8645172313619689</v>
      </c>
      <c r="AZ20" s="111">
        <v>238</v>
      </c>
    </row>
    <row r="21" spans="1:69" ht="14.5" customHeight="1">
      <c r="A21" s="189" t="s">
        <v>77</v>
      </c>
      <c r="B21" s="696">
        <v>25.58805010587043</v>
      </c>
      <c r="C21" s="96">
        <v>3.1263169042682191</v>
      </c>
      <c r="D21" s="97">
        <v>237</v>
      </c>
      <c r="E21" s="696">
        <v>19.559595584846068</v>
      </c>
      <c r="F21" s="96">
        <v>3.2245717083133578</v>
      </c>
      <c r="G21" s="97">
        <v>236</v>
      </c>
      <c r="H21" s="696">
        <v>20.651574578559959</v>
      </c>
      <c r="I21" s="96">
        <v>3.317725441658482</v>
      </c>
      <c r="J21" s="97">
        <v>236</v>
      </c>
      <c r="K21" s="696">
        <v>12.003637027150051</v>
      </c>
      <c r="L21" s="96">
        <v>2.503852575890178</v>
      </c>
      <c r="M21" s="97">
        <v>234</v>
      </c>
      <c r="N21" s="694">
        <v>24.16735314946499</v>
      </c>
      <c r="O21" s="96">
        <v>3.5218430762326332</v>
      </c>
      <c r="P21" s="97">
        <v>238</v>
      </c>
      <c r="Q21" s="696">
        <v>7.9165929266119122</v>
      </c>
      <c r="R21" s="96">
        <v>2.0596136353314649</v>
      </c>
      <c r="S21" s="97">
        <v>234</v>
      </c>
      <c r="T21" s="696">
        <v>18.003521367812301</v>
      </c>
      <c r="U21" s="96">
        <v>2.870377956721839</v>
      </c>
      <c r="V21" s="97">
        <v>238</v>
      </c>
      <c r="W21" s="696">
        <v>13.38532633761533</v>
      </c>
      <c r="X21" s="96">
        <v>2.5974271631404191</v>
      </c>
      <c r="Y21" s="97">
        <v>237</v>
      </c>
      <c r="Z21" s="106">
        <v>15.830583392128361</v>
      </c>
      <c r="AA21" s="96">
        <v>2.7921173516663571</v>
      </c>
      <c r="AB21" s="97">
        <v>236</v>
      </c>
      <c r="AC21" s="696">
        <v>0.77506907814733372</v>
      </c>
      <c r="AD21" s="96">
        <v>0.48799414555732329</v>
      </c>
      <c r="AE21" s="97">
        <v>233</v>
      </c>
      <c r="AF21" s="696">
        <v>12.8841699106171</v>
      </c>
      <c r="AG21" s="96">
        <v>2.8078702244742382</v>
      </c>
      <c r="AH21" s="97">
        <v>236</v>
      </c>
      <c r="AI21" s="694">
        <v>42.645558467923877</v>
      </c>
      <c r="AJ21" s="96">
        <v>3.984276216461295</v>
      </c>
      <c r="AK21" s="97">
        <v>242</v>
      </c>
      <c r="AL21" s="695">
        <v>5.1763097261970596</v>
      </c>
      <c r="AM21" s="96">
        <v>1.476054744369131</v>
      </c>
      <c r="AN21" s="97">
        <v>229</v>
      </c>
      <c r="AO21" s="696">
        <v>4.9311889628180641</v>
      </c>
      <c r="AP21" s="96">
        <v>1.774739421231442</v>
      </c>
      <c r="AQ21" s="97">
        <v>231</v>
      </c>
      <c r="AR21" s="696">
        <v>44.299567169349153</v>
      </c>
      <c r="AS21" s="96">
        <v>3.980912408099615</v>
      </c>
      <c r="AT21" s="97">
        <v>227</v>
      </c>
      <c r="AU21" s="103">
        <v>24.580713504033589</v>
      </c>
      <c r="AV21" s="96">
        <v>3.1809440836557861</v>
      </c>
      <c r="AW21" s="97">
        <v>239</v>
      </c>
      <c r="AX21" s="103">
        <v>5.2331469862480287</v>
      </c>
      <c r="AY21" s="96">
        <v>1.6633371801024459</v>
      </c>
      <c r="AZ21" s="112">
        <v>228</v>
      </c>
    </row>
    <row r="22" spans="1:69" ht="14.5" customHeight="1">
      <c r="A22" s="184" t="s">
        <v>78</v>
      </c>
      <c r="B22" s="693">
        <v>43.01895314888462</v>
      </c>
      <c r="C22" s="94">
        <v>3.8312335927457388</v>
      </c>
      <c r="D22" s="95">
        <v>299</v>
      </c>
      <c r="E22" s="692">
        <v>5.4855202490925912</v>
      </c>
      <c r="F22" s="94">
        <v>1.9517947368514199</v>
      </c>
      <c r="G22" s="95">
        <v>288</v>
      </c>
      <c r="H22" s="692">
        <v>20.152249592139668</v>
      </c>
      <c r="I22" s="94">
        <v>2.9984860656697578</v>
      </c>
      <c r="J22" s="95">
        <v>292</v>
      </c>
      <c r="K22" s="692">
        <v>9.1313081909093441</v>
      </c>
      <c r="L22" s="94">
        <v>2.0655461752036182</v>
      </c>
      <c r="M22" s="95">
        <v>287</v>
      </c>
      <c r="N22" s="107">
        <v>28.918631268434599</v>
      </c>
      <c r="O22" s="94">
        <v>3.2898100231053462</v>
      </c>
      <c r="P22" s="95">
        <v>296</v>
      </c>
      <c r="Q22" s="692">
        <v>11.408965266641991</v>
      </c>
      <c r="R22" s="94">
        <v>2.4828748433465821</v>
      </c>
      <c r="S22" s="95">
        <v>289</v>
      </c>
      <c r="T22" s="693">
        <v>13.42037626116584</v>
      </c>
      <c r="U22" s="94">
        <v>2.5958835699669591</v>
      </c>
      <c r="V22" s="95">
        <v>289</v>
      </c>
      <c r="W22" s="692">
        <v>7.8237233506089003</v>
      </c>
      <c r="X22" s="94">
        <v>1.829882476719852</v>
      </c>
      <c r="Y22" s="95">
        <v>288</v>
      </c>
      <c r="Z22" s="107">
        <v>14.081817871815201</v>
      </c>
      <c r="AA22" s="94">
        <v>2.6879949642070669</v>
      </c>
      <c r="AB22" s="95">
        <v>289</v>
      </c>
      <c r="AC22" s="692">
        <v>3.0705738942120351</v>
      </c>
      <c r="AD22" s="94">
        <v>1.223420532175953</v>
      </c>
      <c r="AE22" s="95">
        <v>287</v>
      </c>
      <c r="AF22" s="692">
        <v>14.252680728075299</v>
      </c>
      <c r="AG22" s="94">
        <v>2.4227379111581842</v>
      </c>
      <c r="AH22" s="95">
        <v>293</v>
      </c>
      <c r="AI22" s="692">
        <v>32.017438431763651</v>
      </c>
      <c r="AJ22" s="94">
        <v>3.8340775558040092</v>
      </c>
      <c r="AK22" s="95">
        <v>290</v>
      </c>
      <c r="AL22" s="107">
        <v>7.8075060298316696</v>
      </c>
      <c r="AM22" s="94">
        <v>1.8560943249062489</v>
      </c>
      <c r="AN22" s="95">
        <v>290</v>
      </c>
      <c r="AO22" s="107">
        <v>1.188735653508036</v>
      </c>
      <c r="AP22" s="94">
        <v>0.61181889687093061</v>
      </c>
      <c r="AQ22" s="95">
        <v>287</v>
      </c>
      <c r="AR22" s="692">
        <v>42.514281637173092</v>
      </c>
      <c r="AS22" s="94">
        <v>3.6404901413052762</v>
      </c>
      <c r="AT22" s="95">
        <v>275</v>
      </c>
      <c r="AU22" s="102">
        <v>21.033879731244831</v>
      </c>
      <c r="AV22" s="94">
        <v>3.154837719202563</v>
      </c>
      <c r="AW22" s="95">
        <v>289</v>
      </c>
      <c r="AX22" s="102">
        <v>3.5463305687264519</v>
      </c>
      <c r="AY22" s="94">
        <v>1.19913704992837</v>
      </c>
      <c r="AZ22" s="111">
        <v>286</v>
      </c>
    </row>
    <row r="23" spans="1:69" ht="14.5" customHeight="1" thickBot="1">
      <c r="A23" s="194" t="s">
        <v>79</v>
      </c>
      <c r="B23" s="698">
        <v>18.996739021830361</v>
      </c>
      <c r="C23" s="98">
        <v>2.593722525875175</v>
      </c>
      <c r="D23" s="99">
        <v>260</v>
      </c>
      <c r="E23" s="698">
        <v>13.003674098285339</v>
      </c>
      <c r="F23" s="98">
        <v>2.499595559556214</v>
      </c>
      <c r="G23" s="99">
        <v>256</v>
      </c>
      <c r="H23" s="698">
        <v>22.87779298983013</v>
      </c>
      <c r="I23" s="98">
        <v>3.3560259177289908</v>
      </c>
      <c r="J23" s="99">
        <v>259</v>
      </c>
      <c r="K23" s="698">
        <v>15.27540747512445</v>
      </c>
      <c r="L23" s="98">
        <v>2.8208155846710872</v>
      </c>
      <c r="M23" s="99">
        <v>252</v>
      </c>
      <c r="N23" s="698">
        <v>30.921536391831889</v>
      </c>
      <c r="O23" s="98">
        <v>3.396885073269476</v>
      </c>
      <c r="P23" s="99">
        <v>257</v>
      </c>
      <c r="Q23" s="698">
        <v>13.049987374924831</v>
      </c>
      <c r="R23" s="98">
        <v>2.4515350801828841</v>
      </c>
      <c r="S23" s="99">
        <v>253</v>
      </c>
      <c r="T23" s="698">
        <v>25.156849581312301</v>
      </c>
      <c r="U23" s="98">
        <v>3.37878740003028</v>
      </c>
      <c r="V23" s="99">
        <v>260</v>
      </c>
      <c r="W23" s="698">
        <v>12.62013916486041</v>
      </c>
      <c r="X23" s="98">
        <v>2.7646229304573251</v>
      </c>
      <c r="Y23" s="99">
        <v>256</v>
      </c>
      <c r="Z23" s="698">
        <v>17.218445975227841</v>
      </c>
      <c r="AA23" s="98">
        <v>3.269917492397135</v>
      </c>
      <c r="AB23" s="99">
        <v>255</v>
      </c>
      <c r="AC23" s="697">
        <v>1.6989480780138451</v>
      </c>
      <c r="AD23" s="98">
        <v>0.7527366105875456</v>
      </c>
      <c r="AE23" s="99">
        <v>253</v>
      </c>
      <c r="AF23" s="698">
        <v>18.252056296829231</v>
      </c>
      <c r="AG23" s="98">
        <v>3.5939307044611448</v>
      </c>
      <c r="AH23" s="99">
        <v>253</v>
      </c>
      <c r="AI23" s="700">
        <v>61.307257164583874</v>
      </c>
      <c r="AJ23" s="98">
        <v>3.804306415344207</v>
      </c>
      <c r="AK23" s="99">
        <v>274</v>
      </c>
      <c r="AL23" s="698">
        <v>7.8925879814386564</v>
      </c>
      <c r="AM23" s="98">
        <v>2.1661435126761708</v>
      </c>
      <c r="AN23" s="99">
        <v>256</v>
      </c>
      <c r="AO23" s="698">
        <v>1.6806891962037529</v>
      </c>
      <c r="AP23" s="98">
        <v>0.86167771716304764</v>
      </c>
      <c r="AQ23" s="99">
        <v>251</v>
      </c>
      <c r="AR23" s="698">
        <v>34.597187696008049</v>
      </c>
      <c r="AS23" s="98">
        <v>3.75585713908441</v>
      </c>
      <c r="AT23" s="99">
        <v>233</v>
      </c>
      <c r="AU23" s="104">
        <v>36.248685077201131</v>
      </c>
      <c r="AV23" s="98">
        <v>3.8012429697553478</v>
      </c>
      <c r="AW23" s="99">
        <v>262</v>
      </c>
      <c r="AX23" s="104">
        <v>7.4802963492384684</v>
      </c>
      <c r="AY23" s="98">
        <v>2.0023367975540332</v>
      </c>
      <c r="AZ23" s="113">
        <v>253</v>
      </c>
    </row>
    <row r="24" spans="1:69" ht="14.5" customHeight="1">
      <c r="A24" s="199" t="s">
        <v>80</v>
      </c>
      <c r="B24" s="702">
        <v>26.965222406909199</v>
      </c>
      <c r="C24" s="100">
        <v>1.3746275381617259</v>
      </c>
      <c r="D24" s="101">
        <v>2088</v>
      </c>
      <c r="E24" s="701">
        <v>7.6774658136308753</v>
      </c>
      <c r="F24" s="100">
        <v>0.87186511085688112</v>
      </c>
      <c r="G24" s="101">
        <v>2052</v>
      </c>
      <c r="H24" s="702">
        <v>21.237759804121751</v>
      </c>
      <c r="I24" s="100">
        <v>1.438034271343821</v>
      </c>
      <c r="J24" s="101">
        <v>2048</v>
      </c>
      <c r="K24" s="708">
        <v>12.35696420424672</v>
      </c>
      <c r="L24" s="100">
        <v>1.0837397256386989</v>
      </c>
      <c r="M24" s="101">
        <v>2049</v>
      </c>
      <c r="N24" s="108">
        <v>29.994626510245169</v>
      </c>
      <c r="O24" s="100">
        <v>1.407415097672833</v>
      </c>
      <c r="P24" s="101">
        <v>2074</v>
      </c>
      <c r="Q24" s="701">
        <v>12.0063433516864</v>
      </c>
      <c r="R24" s="100">
        <v>1.016505137572757</v>
      </c>
      <c r="S24" s="101">
        <v>2031</v>
      </c>
      <c r="T24" s="708">
        <v>19.825377504219961</v>
      </c>
      <c r="U24" s="100">
        <v>1.3166308806014639</v>
      </c>
      <c r="V24" s="101">
        <v>2063</v>
      </c>
      <c r="W24" s="702">
        <v>9.5047856355008875</v>
      </c>
      <c r="X24" s="100">
        <v>0.95124476558012794</v>
      </c>
      <c r="Y24" s="101">
        <v>2035</v>
      </c>
      <c r="Z24" s="702">
        <v>21.328356509011069</v>
      </c>
      <c r="AA24" s="100">
        <v>1.334914557031855</v>
      </c>
      <c r="AB24" s="101">
        <v>2046</v>
      </c>
      <c r="AC24" s="702">
        <v>4.8219031478407688</v>
      </c>
      <c r="AD24" s="100">
        <v>0.69746115996338787</v>
      </c>
      <c r="AE24" s="101">
        <v>2022</v>
      </c>
      <c r="AF24" s="702">
        <v>16.21452436115597</v>
      </c>
      <c r="AG24" s="100">
        <v>1.2371537356032041</v>
      </c>
      <c r="AH24" s="101">
        <v>2038</v>
      </c>
      <c r="AI24" s="701">
        <v>48.033750234401182</v>
      </c>
      <c r="AJ24" s="100">
        <v>1.602359283429033</v>
      </c>
      <c r="AK24" s="101">
        <v>2122</v>
      </c>
      <c r="AL24" s="708">
        <v>10.53835421977527</v>
      </c>
      <c r="AM24" s="100">
        <v>1.020735591695382</v>
      </c>
      <c r="AN24" s="101">
        <v>2030</v>
      </c>
      <c r="AO24" s="701">
        <v>5.6553709384105471</v>
      </c>
      <c r="AP24" s="100">
        <v>0.75364886975885081</v>
      </c>
      <c r="AQ24" s="101">
        <v>2029</v>
      </c>
      <c r="AR24" s="108">
        <v>38.883239515737429</v>
      </c>
      <c r="AS24" s="100">
        <v>1.585818213833923</v>
      </c>
      <c r="AT24" s="101">
        <v>1972</v>
      </c>
      <c r="AU24" s="105">
        <v>24.20840877853346</v>
      </c>
      <c r="AV24" s="100">
        <v>1.348428396111305</v>
      </c>
      <c r="AW24" s="101">
        <v>2060</v>
      </c>
      <c r="AX24" s="105">
        <v>7.1325458854358086</v>
      </c>
      <c r="AY24" s="100">
        <v>0.8285586849921931</v>
      </c>
      <c r="AZ24" s="179">
        <v>2023</v>
      </c>
    </row>
    <row r="25" spans="1:69" ht="14.5" customHeight="1">
      <c r="A25" s="199" t="s">
        <v>81</v>
      </c>
      <c r="B25" s="708">
        <v>23.47637861027858</v>
      </c>
      <c r="C25" s="100">
        <v>1.479851988259254</v>
      </c>
      <c r="D25" s="101">
        <v>1351</v>
      </c>
      <c r="E25" s="702">
        <v>12.91577853069389</v>
      </c>
      <c r="F25" s="100">
        <v>1.351456030880559</v>
      </c>
      <c r="G25" s="101">
        <v>1331</v>
      </c>
      <c r="H25" s="702">
        <v>19.57510849594377</v>
      </c>
      <c r="I25" s="100">
        <v>1.421913115451902</v>
      </c>
      <c r="J25" s="101">
        <v>1349</v>
      </c>
      <c r="K25" s="708">
        <v>14.356833050016171</v>
      </c>
      <c r="L25" s="100">
        <v>1.2058498849920209</v>
      </c>
      <c r="M25" s="101">
        <v>1336</v>
      </c>
      <c r="N25" s="702">
        <v>30.904539601659408</v>
      </c>
      <c r="O25" s="100">
        <v>1.6447142011353679</v>
      </c>
      <c r="P25" s="101">
        <v>1357</v>
      </c>
      <c r="Q25" s="701">
        <v>12.145391900201201</v>
      </c>
      <c r="R25" s="100">
        <v>1.2674521279976749</v>
      </c>
      <c r="S25" s="101">
        <v>1328</v>
      </c>
      <c r="T25" s="701">
        <v>21.347894048029769</v>
      </c>
      <c r="U25" s="100">
        <v>1.6123106538851211</v>
      </c>
      <c r="V25" s="101">
        <v>1336</v>
      </c>
      <c r="W25" s="708">
        <v>7.9283592803599294</v>
      </c>
      <c r="X25" s="100">
        <v>0.87217607720453771</v>
      </c>
      <c r="Y25" s="101">
        <v>1323</v>
      </c>
      <c r="Z25" s="701">
        <v>16.675045913329029</v>
      </c>
      <c r="AA25" s="100">
        <v>1.4358855223094009</v>
      </c>
      <c r="AB25" s="101">
        <v>1329</v>
      </c>
      <c r="AC25" s="108">
        <v>3.4157965919913509</v>
      </c>
      <c r="AD25" s="100">
        <v>0.65579920274750692</v>
      </c>
      <c r="AE25" s="101">
        <v>1307</v>
      </c>
      <c r="AF25" s="108">
        <v>14.2362044106845</v>
      </c>
      <c r="AG25" s="100">
        <v>1.3879908795439411</v>
      </c>
      <c r="AH25" s="101">
        <v>1312</v>
      </c>
      <c r="AI25" s="701">
        <v>48.970133499353423</v>
      </c>
      <c r="AJ25" s="100">
        <v>1.9099335959198751</v>
      </c>
      <c r="AK25" s="101">
        <v>1394</v>
      </c>
      <c r="AL25" s="108">
        <v>6.9888851886209604</v>
      </c>
      <c r="AM25" s="100">
        <v>0.89908439794127859</v>
      </c>
      <c r="AN25" s="101">
        <v>1312</v>
      </c>
      <c r="AO25" s="108">
        <v>2.8579396184527992</v>
      </c>
      <c r="AP25" s="100">
        <v>0.57378115019400289</v>
      </c>
      <c r="AQ25" s="101">
        <v>1307</v>
      </c>
      <c r="AR25" s="702">
        <v>43.473925375014119</v>
      </c>
      <c r="AS25" s="100">
        <v>1.9641901738227441</v>
      </c>
      <c r="AT25" s="101">
        <v>1276</v>
      </c>
      <c r="AU25" s="105">
        <v>27.080168468649511</v>
      </c>
      <c r="AV25" s="100">
        <v>1.69642373946355</v>
      </c>
      <c r="AW25" s="101">
        <v>1344</v>
      </c>
      <c r="AX25" s="105">
        <v>8.043442688363367</v>
      </c>
      <c r="AY25" s="100">
        <v>1.050562293359341</v>
      </c>
      <c r="AZ25" s="179">
        <v>1303</v>
      </c>
    </row>
    <row r="26" spans="1:69" ht="14.5" customHeight="1">
      <c r="A26" s="204" t="s">
        <v>82</v>
      </c>
      <c r="B26" s="978">
        <v>26.305301710068111</v>
      </c>
      <c r="C26" s="114">
        <v>1.1490763191766309</v>
      </c>
      <c r="D26" s="110">
        <v>3439</v>
      </c>
      <c r="E26" s="974">
        <v>8.6836868828206573</v>
      </c>
      <c r="F26" s="114">
        <v>0.75119541746027274</v>
      </c>
      <c r="G26" s="110">
        <v>3383</v>
      </c>
      <c r="H26" s="975">
        <v>20.9179386264647</v>
      </c>
      <c r="I26" s="114">
        <v>1.193728632528452</v>
      </c>
      <c r="J26" s="110">
        <v>3397</v>
      </c>
      <c r="K26" s="978">
        <v>12.736640835322071</v>
      </c>
      <c r="L26" s="114">
        <v>0.90695435147998238</v>
      </c>
      <c r="M26" s="110">
        <v>3385</v>
      </c>
      <c r="N26" s="974">
        <v>30.170896596696711</v>
      </c>
      <c r="O26" s="114">
        <v>1.178894868741081</v>
      </c>
      <c r="P26" s="110">
        <v>3431</v>
      </c>
      <c r="Q26" s="974">
        <v>12.032939401887189</v>
      </c>
      <c r="R26" s="114">
        <v>0.85706739530497633</v>
      </c>
      <c r="S26" s="110">
        <v>3359</v>
      </c>
      <c r="T26" s="974">
        <v>20.114499675900621</v>
      </c>
      <c r="U26" s="114">
        <v>1.109885389594961</v>
      </c>
      <c r="V26" s="110">
        <v>3399</v>
      </c>
      <c r="W26" s="975">
        <v>9.2043344834952965</v>
      </c>
      <c r="X26" s="114">
        <v>0.78782749178639766</v>
      </c>
      <c r="Y26" s="110">
        <v>3358</v>
      </c>
      <c r="Z26" s="181">
        <v>20.4460736823258</v>
      </c>
      <c r="AA26" s="114">
        <v>1.1155088493040179</v>
      </c>
      <c r="AB26" s="110">
        <v>3375</v>
      </c>
      <c r="AC26" s="975">
        <v>4.5558639235295351</v>
      </c>
      <c r="AD26" s="114">
        <v>0.57870346776119996</v>
      </c>
      <c r="AE26" s="110">
        <v>3329</v>
      </c>
      <c r="AF26" s="181">
        <v>15.841365675030969</v>
      </c>
      <c r="AG26" s="114">
        <v>1.038072529292638</v>
      </c>
      <c r="AH26" s="110">
        <v>3350</v>
      </c>
      <c r="AI26" s="974">
        <v>48.212648085500213</v>
      </c>
      <c r="AJ26" s="114">
        <v>1.346488889768471</v>
      </c>
      <c r="AK26" s="110">
        <v>3516</v>
      </c>
      <c r="AL26" s="978">
        <v>9.8685128088619614</v>
      </c>
      <c r="AM26" s="114">
        <v>0.8463500575669074</v>
      </c>
      <c r="AN26" s="110">
        <v>3342</v>
      </c>
      <c r="AO26" s="974">
        <v>5.1257961986277811</v>
      </c>
      <c r="AP26" s="114">
        <v>0.62103342895247293</v>
      </c>
      <c r="AQ26" s="110">
        <v>3336</v>
      </c>
      <c r="AR26" s="181">
        <v>39.766344181484911</v>
      </c>
      <c r="AS26" s="114">
        <v>1.335342537381961</v>
      </c>
      <c r="AT26" s="110">
        <v>3248</v>
      </c>
      <c r="AU26" s="109">
        <v>24.756509774200929</v>
      </c>
      <c r="AV26" s="114">
        <v>1.138504173238124</v>
      </c>
      <c r="AW26" s="110">
        <v>3404</v>
      </c>
      <c r="AX26" s="109">
        <v>7.3047348741113671</v>
      </c>
      <c r="AY26" s="114">
        <v>0.70071803808671418</v>
      </c>
      <c r="AZ26" s="115">
        <v>3326</v>
      </c>
    </row>
    <row r="27" spans="1:69" ht="14.5" customHeight="1">
      <c r="A27" s="1234" t="s">
        <v>615</v>
      </c>
      <c r="B27" s="1235"/>
      <c r="C27" s="1235"/>
      <c r="D27" s="1235"/>
      <c r="E27" s="1235"/>
      <c r="F27" s="1235"/>
      <c r="G27" s="1235"/>
      <c r="H27" s="1235"/>
      <c r="I27" s="1235"/>
      <c r="J27" s="1235"/>
      <c r="K27" s="1235"/>
      <c r="L27" s="1235"/>
      <c r="M27" s="1235"/>
      <c r="N27" s="1235"/>
      <c r="O27" s="1235"/>
      <c r="P27" s="1235"/>
      <c r="Q27" s="1235"/>
      <c r="R27" s="1235"/>
      <c r="S27" s="1235"/>
      <c r="T27" s="1235"/>
      <c r="U27" s="1235"/>
      <c r="V27" s="1235"/>
      <c r="W27" s="1235"/>
      <c r="X27" s="1235"/>
      <c r="Y27" s="1235"/>
      <c r="Z27" s="1235"/>
      <c r="AA27" s="1235"/>
      <c r="AB27" s="1235"/>
      <c r="AC27" s="1235"/>
      <c r="AD27" s="1235"/>
      <c r="AE27" s="1235"/>
      <c r="AF27" s="1235"/>
      <c r="AG27" s="1235"/>
      <c r="AH27" s="1235"/>
      <c r="AI27" s="1235"/>
      <c r="AJ27" s="1235"/>
      <c r="AK27" s="1235"/>
      <c r="AL27" s="1235"/>
      <c r="AM27" s="1235"/>
      <c r="AN27" s="1235"/>
      <c r="AO27" s="1235"/>
      <c r="AP27" s="1235"/>
      <c r="AQ27" s="1235"/>
      <c r="AR27" s="1235"/>
      <c r="AS27" s="1235"/>
      <c r="AT27" s="1235"/>
      <c r="AU27" s="1235"/>
      <c r="AV27" s="1235"/>
      <c r="AW27" s="1235"/>
      <c r="AX27" s="1235"/>
      <c r="AY27" s="1235"/>
      <c r="AZ27" s="1235"/>
    </row>
    <row r="28" spans="1:69" ht="14.5" customHeight="1">
      <c r="A28" s="1234" t="s">
        <v>616</v>
      </c>
      <c r="B28" s="1235"/>
      <c r="C28" s="1235"/>
      <c r="D28" s="1235"/>
      <c r="E28" s="1235"/>
      <c r="F28" s="1235"/>
      <c r="G28" s="1235"/>
      <c r="H28" s="1235"/>
      <c r="I28" s="1235"/>
      <c r="J28" s="1235"/>
      <c r="K28" s="1235"/>
      <c r="L28" s="1235"/>
      <c r="M28" s="1235"/>
      <c r="N28" s="1235"/>
      <c r="O28" s="1235"/>
      <c r="P28" s="1235"/>
      <c r="Q28" s="1235"/>
      <c r="R28" s="1235"/>
      <c r="S28" s="1235"/>
      <c r="T28" s="1235"/>
      <c r="U28" s="1235"/>
      <c r="V28" s="1235"/>
      <c r="W28" s="1235"/>
      <c r="X28" s="1235"/>
      <c r="Y28" s="1235"/>
      <c r="Z28" s="1235"/>
      <c r="AA28" s="1235"/>
      <c r="AB28" s="1235"/>
      <c r="AC28" s="1235"/>
      <c r="AD28" s="1235"/>
      <c r="AE28" s="1235"/>
      <c r="AF28" s="1235"/>
      <c r="AG28" s="1235"/>
      <c r="AH28" s="1235"/>
      <c r="AI28" s="1235"/>
      <c r="AJ28" s="1235"/>
      <c r="AK28" s="1235"/>
      <c r="AL28" s="1235"/>
      <c r="AM28" s="1235"/>
      <c r="AN28" s="1235"/>
      <c r="AO28" s="1235"/>
      <c r="AP28" s="1235"/>
      <c r="AQ28" s="1235"/>
      <c r="AR28" s="1235"/>
      <c r="AS28" s="1235"/>
      <c r="AT28" s="1235"/>
      <c r="AU28" s="1235"/>
      <c r="AV28" s="1235"/>
      <c r="AW28" s="1235"/>
      <c r="AX28" s="1235"/>
      <c r="AY28" s="1235"/>
      <c r="AZ28" s="1235"/>
    </row>
    <row r="29" spans="1:69" ht="14.5" customHeight="1">
      <c r="A29" s="1234" t="s">
        <v>605</v>
      </c>
      <c r="B29" s="1235"/>
      <c r="C29" s="1235"/>
      <c r="D29" s="1235"/>
      <c r="E29" s="1235"/>
      <c r="F29" s="1235"/>
      <c r="G29" s="1235"/>
      <c r="H29" s="1235"/>
      <c r="I29" s="1235"/>
      <c r="J29" s="1235"/>
      <c r="K29" s="1235"/>
      <c r="L29" s="1235"/>
      <c r="M29" s="1235"/>
      <c r="N29" s="1235"/>
      <c r="O29" s="1235"/>
      <c r="P29" s="1235"/>
      <c r="Q29" s="1235"/>
      <c r="R29" s="1235"/>
      <c r="S29" s="1235"/>
      <c r="T29" s="1235"/>
      <c r="U29" s="1235"/>
      <c r="V29" s="1235"/>
      <c r="W29" s="1235"/>
      <c r="X29" s="1235"/>
      <c r="Y29" s="1235"/>
      <c r="Z29" s="1235"/>
      <c r="AA29" s="1235"/>
      <c r="AB29" s="1235"/>
      <c r="AC29" s="1235"/>
      <c r="AD29" s="1235"/>
      <c r="AE29" s="1235"/>
      <c r="AF29" s="1235"/>
      <c r="AG29" s="1235"/>
      <c r="AH29" s="1235"/>
      <c r="AI29" s="1235"/>
      <c r="AJ29" s="1235"/>
      <c r="AK29" s="1235"/>
      <c r="AL29" s="1235"/>
      <c r="AM29" s="1235"/>
      <c r="AN29" s="1235"/>
      <c r="AO29" s="1235"/>
      <c r="AP29" s="1235"/>
      <c r="AQ29" s="1235"/>
      <c r="AR29" s="1235"/>
      <c r="AS29" s="1235"/>
      <c r="AT29" s="1235"/>
      <c r="AU29" s="1235"/>
      <c r="AV29" s="1235"/>
      <c r="AW29" s="1235"/>
      <c r="AX29" s="1235"/>
      <c r="AY29" s="1235"/>
      <c r="AZ29" s="1235"/>
    </row>
    <row r="30" spans="1:69" ht="14.5" customHeight="1">
      <c r="A30" s="685"/>
      <c r="B30" s="685"/>
      <c r="C30" s="685"/>
      <c r="D30" s="685"/>
      <c r="E30" s="685"/>
      <c r="F30" s="685"/>
      <c r="G30" s="685"/>
      <c r="H30" s="685"/>
      <c r="I30" s="685"/>
      <c r="J30" s="685"/>
      <c r="K30" s="685"/>
      <c r="L30" s="685"/>
      <c r="M30" s="685"/>
      <c r="N30" s="685"/>
      <c r="O30" s="685"/>
      <c r="P30" s="685"/>
      <c r="Q30" s="685"/>
      <c r="R30" s="685"/>
      <c r="S30" s="685"/>
      <c r="T30" s="685"/>
      <c r="U30" s="685"/>
      <c r="V30" s="685"/>
      <c r="W30" s="685"/>
      <c r="X30" s="685"/>
      <c r="Y30" s="685"/>
      <c r="Z30" s="685"/>
      <c r="AA30" s="685"/>
      <c r="AB30" s="685"/>
      <c r="AC30" s="685"/>
      <c r="AD30" s="685"/>
      <c r="AE30" s="685"/>
      <c r="AF30" s="685"/>
      <c r="AG30" s="685"/>
      <c r="AH30" s="685"/>
      <c r="AI30" s="685"/>
      <c r="AJ30" s="685"/>
      <c r="AK30" s="685"/>
      <c r="AL30" s="685"/>
      <c r="AM30" s="685"/>
      <c r="AN30" s="685"/>
      <c r="AO30" s="685"/>
      <c r="AP30" s="685"/>
      <c r="AQ30" s="685"/>
      <c r="AR30" s="685"/>
      <c r="AS30" s="685"/>
      <c r="AT30" s="685"/>
    </row>
    <row r="31" spans="1:69" ht="14.5" customHeight="1">
      <c r="A31" s="1317" t="s">
        <v>871</v>
      </c>
      <c r="B31" s="1317"/>
      <c r="C31" s="1317"/>
      <c r="D31" s="1317"/>
      <c r="E31" s="1317"/>
      <c r="F31" s="1317"/>
      <c r="G31" s="1317"/>
      <c r="H31" s="1317"/>
      <c r="I31" s="1317"/>
      <c r="J31" s="1317"/>
      <c r="K31" s="1317"/>
      <c r="L31" s="1317"/>
      <c r="M31" s="1317"/>
      <c r="N31" s="1317"/>
      <c r="O31" s="1317"/>
      <c r="P31" s="1317"/>
      <c r="Q31" s="1317"/>
      <c r="R31" s="1317"/>
      <c r="S31" s="1317"/>
      <c r="T31" s="1317"/>
      <c r="U31" s="1317"/>
      <c r="V31" s="1317"/>
      <c r="W31" s="1317"/>
      <c r="X31" s="1317"/>
      <c r="Y31" s="1317"/>
      <c r="Z31" s="1317"/>
      <c r="AA31" s="1317"/>
      <c r="AB31" s="1317"/>
      <c r="AC31" s="1317"/>
      <c r="AD31" s="1317"/>
      <c r="AE31" s="1317"/>
      <c r="AF31" s="1317"/>
      <c r="AG31" s="1317"/>
      <c r="AH31" s="1317"/>
      <c r="AI31" s="1317"/>
      <c r="AJ31" s="1317"/>
      <c r="AK31" s="1317"/>
      <c r="AL31" s="1317"/>
      <c r="AM31" s="1317"/>
      <c r="AN31" s="1317"/>
      <c r="AO31" s="1317"/>
      <c r="AP31" s="1317"/>
      <c r="AQ31" s="1317"/>
      <c r="AR31" s="1317"/>
      <c r="AS31" s="1317"/>
      <c r="AT31" s="1317"/>
      <c r="AU31" s="1317"/>
      <c r="AV31" s="1317"/>
      <c r="AW31" s="1317"/>
      <c r="AX31" s="1317"/>
      <c r="AY31" s="1317"/>
      <c r="AZ31" s="1317"/>
      <c r="BA31" s="1317"/>
      <c r="BB31" s="1317"/>
      <c r="BC31" s="1317"/>
      <c r="BD31" s="1317"/>
      <c r="BE31" s="1317"/>
      <c r="BF31" s="1317"/>
      <c r="BG31" s="1317"/>
      <c r="BH31" s="1317"/>
      <c r="BI31" s="1317"/>
      <c r="BJ31" s="1317"/>
      <c r="BK31" s="1317"/>
      <c r="BL31" s="1317"/>
      <c r="BM31" s="1317"/>
      <c r="BN31" s="1317"/>
      <c r="BO31" s="1317"/>
      <c r="BP31" s="1317"/>
      <c r="BQ31" s="1317"/>
    </row>
    <row r="32" spans="1:69" s="709" customFormat="1" ht="30" customHeight="1" thickBot="1">
      <c r="A32" s="1314" t="s">
        <v>273</v>
      </c>
      <c r="B32" s="1236" t="s">
        <v>807</v>
      </c>
      <c r="C32" s="1236"/>
      <c r="D32" s="1236" t="s">
        <v>807</v>
      </c>
      <c r="E32" s="1236" t="s">
        <v>807</v>
      </c>
      <c r="F32" s="1236" t="s">
        <v>611</v>
      </c>
      <c r="G32" s="1236"/>
      <c r="H32" s="1236" t="s">
        <v>611</v>
      </c>
      <c r="I32" s="1236" t="s">
        <v>611</v>
      </c>
      <c r="J32" s="1236" t="s">
        <v>612</v>
      </c>
      <c r="K32" s="1236"/>
      <c r="L32" s="1236" t="s">
        <v>612</v>
      </c>
      <c r="M32" s="1236" t="s">
        <v>612</v>
      </c>
      <c r="N32" s="1236" t="s">
        <v>342</v>
      </c>
      <c r="O32" s="1236"/>
      <c r="P32" s="1236" t="s">
        <v>342</v>
      </c>
      <c r="Q32" s="1236" t="s">
        <v>342</v>
      </c>
      <c r="R32" s="1236" t="s">
        <v>343</v>
      </c>
      <c r="S32" s="1236"/>
      <c r="T32" s="1236" t="s">
        <v>343</v>
      </c>
      <c r="U32" s="1236" t="s">
        <v>343</v>
      </c>
      <c r="V32" s="1236" t="s">
        <v>344</v>
      </c>
      <c r="W32" s="1236"/>
      <c r="X32" s="1236" t="s">
        <v>344</v>
      </c>
      <c r="Y32" s="1236" t="s">
        <v>344</v>
      </c>
      <c r="Z32" s="1236" t="s">
        <v>345</v>
      </c>
      <c r="AA32" s="1236"/>
      <c r="AB32" s="1236" t="s">
        <v>345</v>
      </c>
      <c r="AC32" s="1236" t="s">
        <v>345</v>
      </c>
      <c r="AD32" s="1236" t="s">
        <v>346</v>
      </c>
      <c r="AE32" s="1236"/>
      <c r="AF32" s="1236" t="s">
        <v>346</v>
      </c>
      <c r="AG32" s="1236" t="s">
        <v>346</v>
      </c>
      <c r="AH32" s="1236" t="s">
        <v>347</v>
      </c>
      <c r="AI32" s="1236"/>
      <c r="AJ32" s="1236" t="s">
        <v>347</v>
      </c>
      <c r="AK32" s="1236" t="s">
        <v>347</v>
      </c>
      <c r="AL32" s="1236" t="s">
        <v>808</v>
      </c>
      <c r="AM32" s="1236"/>
      <c r="AN32" s="1236" t="s">
        <v>808</v>
      </c>
      <c r="AO32" s="1236" t="s">
        <v>808</v>
      </c>
      <c r="AP32" s="1236" t="s">
        <v>349</v>
      </c>
      <c r="AQ32" s="1236"/>
      <c r="AR32" s="1236" t="s">
        <v>349</v>
      </c>
      <c r="AS32" s="1236" t="s">
        <v>349</v>
      </c>
      <c r="AT32" s="1236" t="s">
        <v>350</v>
      </c>
      <c r="AU32" s="1236"/>
      <c r="AV32" s="1236" t="s">
        <v>350</v>
      </c>
      <c r="AW32" s="1236" t="s">
        <v>350</v>
      </c>
      <c r="AX32" s="1236" t="s">
        <v>351</v>
      </c>
      <c r="AY32" s="1236"/>
      <c r="AZ32" s="1236" t="s">
        <v>351</v>
      </c>
      <c r="BA32" s="1236" t="s">
        <v>351</v>
      </c>
      <c r="BB32" s="1236" t="s">
        <v>352</v>
      </c>
      <c r="BC32" s="1236"/>
      <c r="BD32" s="1236" t="s">
        <v>352</v>
      </c>
      <c r="BE32" s="1236" t="s">
        <v>352</v>
      </c>
      <c r="BF32" s="1236" t="s">
        <v>353</v>
      </c>
      <c r="BG32" s="1236"/>
      <c r="BH32" s="1236" t="s">
        <v>353</v>
      </c>
      <c r="BI32" s="1236" t="s">
        <v>353</v>
      </c>
      <c r="BJ32" s="1236" t="s">
        <v>613</v>
      </c>
      <c r="BK32" s="1236"/>
      <c r="BL32" s="1236" t="s">
        <v>613</v>
      </c>
      <c r="BM32" s="1236" t="s">
        <v>613</v>
      </c>
      <c r="BN32" s="1236" t="s">
        <v>614</v>
      </c>
      <c r="BO32" s="1236"/>
      <c r="BP32" s="1236" t="s">
        <v>614</v>
      </c>
      <c r="BQ32" s="1237" t="s">
        <v>614</v>
      </c>
    </row>
    <row r="33" spans="1:69" customFormat="1" ht="14.5" customHeight="1" thickBot="1">
      <c r="A33" s="1315" t="s">
        <v>273</v>
      </c>
      <c r="B33" s="989" t="s">
        <v>471</v>
      </c>
      <c r="C33" s="689" t="s">
        <v>21</v>
      </c>
      <c r="D33" s="689" t="s">
        <v>62</v>
      </c>
      <c r="E33" s="690" t="s">
        <v>63</v>
      </c>
      <c r="F33" s="892" t="s">
        <v>471</v>
      </c>
      <c r="G33" s="689" t="s">
        <v>21</v>
      </c>
      <c r="H33" s="689" t="s">
        <v>62</v>
      </c>
      <c r="I33" s="690" t="s">
        <v>63</v>
      </c>
      <c r="J33" s="892" t="s">
        <v>471</v>
      </c>
      <c r="K33" s="689" t="s">
        <v>21</v>
      </c>
      <c r="L33" s="689" t="s">
        <v>62</v>
      </c>
      <c r="M33" s="690" t="s">
        <v>63</v>
      </c>
      <c r="N33" s="892" t="s">
        <v>471</v>
      </c>
      <c r="O33" s="689" t="s">
        <v>21</v>
      </c>
      <c r="P33" s="689" t="s">
        <v>62</v>
      </c>
      <c r="Q33" s="690" t="s">
        <v>63</v>
      </c>
      <c r="R33" s="892" t="s">
        <v>471</v>
      </c>
      <c r="S33" s="689" t="s">
        <v>21</v>
      </c>
      <c r="T33" s="689" t="s">
        <v>62</v>
      </c>
      <c r="U33" s="690" t="s">
        <v>63</v>
      </c>
      <c r="V33" s="892" t="s">
        <v>471</v>
      </c>
      <c r="W33" s="689" t="s">
        <v>21</v>
      </c>
      <c r="X33" s="689" t="s">
        <v>62</v>
      </c>
      <c r="Y33" s="690" t="s">
        <v>63</v>
      </c>
      <c r="Z33" s="892" t="s">
        <v>471</v>
      </c>
      <c r="AA33" s="689" t="s">
        <v>21</v>
      </c>
      <c r="AB33" s="689" t="s">
        <v>62</v>
      </c>
      <c r="AC33" s="690" t="s">
        <v>63</v>
      </c>
      <c r="AD33" s="892" t="s">
        <v>471</v>
      </c>
      <c r="AE33" s="689" t="s">
        <v>21</v>
      </c>
      <c r="AF33" s="689" t="s">
        <v>62</v>
      </c>
      <c r="AG33" s="690" t="s">
        <v>63</v>
      </c>
      <c r="AH33" s="892" t="s">
        <v>471</v>
      </c>
      <c r="AI33" s="689" t="s">
        <v>21</v>
      </c>
      <c r="AJ33" s="689" t="s">
        <v>62</v>
      </c>
      <c r="AK33" s="690" t="s">
        <v>63</v>
      </c>
      <c r="AL33" s="892" t="s">
        <v>471</v>
      </c>
      <c r="AM33" s="689" t="s">
        <v>21</v>
      </c>
      <c r="AN33" s="689" t="s">
        <v>62</v>
      </c>
      <c r="AO33" s="690" t="s">
        <v>63</v>
      </c>
      <c r="AP33" s="892" t="s">
        <v>471</v>
      </c>
      <c r="AQ33" s="689" t="s">
        <v>21</v>
      </c>
      <c r="AR33" s="689" t="s">
        <v>62</v>
      </c>
      <c r="AS33" s="690" t="s">
        <v>63</v>
      </c>
      <c r="AT33" s="892" t="s">
        <v>471</v>
      </c>
      <c r="AU33" s="689" t="s">
        <v>21</v>
      </c>
      <c r="AV33" s="689" t="s">
        <v>62</v>
      </c>
      <c r="AW33" s="690" t="s">
        <v>63</v>
      </c>
      <c r="AX33" s="892" t="s">
        <v>471</v>
      </c>
      <c r="AY33" s="689" t="s">
        <v>21</v>
      </c>
      <c r="AZ33" s="689" t="s">
        <v>62</v>
      </c>
      <c r="BA33" s="690" t="s">
        <v>63</v>
      </c>
      <c r="BB33" s="892" t="s">
        <v>471</v>
      </c>
      <c r="BC33" s="689" t="s">
        <v>21</v>
      </c>
      <c r="BD33" s="689" t="s">
        <v>62</v>
      </c>
      <c r="BE33" s="690" t="s">
        <v>63</v>
      </c>
      <c r="BF33" s="892" t="s">
        <v>471</v>
      </c>
      <c r="BG33" s="689" t="s">
        <v>21</v>
      </c>
      <c r="BH33" s="689" t="s">
        <v>62</v>
      </c>
      <c r="BI33" s="690" t="s">
        <v>63</v>
      </c>
      <c r="BJ33" s="892" t="s">
        <v>471</v>
      </c>
      <c r="BK33" s="689" t="s">
        <v>21</v>
      </c>
      <c r="BL33" s="689" t="s">
        <v>62</v>
      </c>
      <c r="BM33" s="690" t="s">
        <v>63</v>
      </c>
      <c r="BN33" s="892" t="s">
        <v>471</v>
      </c>
      <c r="BO33" s="689" t="s">
        <v>21</v>
      </c>
      <c r="BP33" s="689" t="s">
        <v>62</v>
      </c>
      <c r="BQ33" s="689" t="s">
        <v>63</v>
      </c>
    </row>
    <row r="34" spans="1:69" customFormat="1" ht="14.5" customHeight="1">
      <c r="A34" s="969" t="s">
        <v>64</v>
      </c>
      <c r="B34" s="713">
        <v>2</v>
      </c>
      <c r="C34" s="713">
        <v>4.6425800923177905</v>
      </c>
      <c r="D34" s="94">
        <v>0.89862646236063659</v>
      </c>
      <c r="E34" s="95">
        <v>49</v>
      </c>
      <c r="F34" s="713">
        <v>1</v>
      </c>
      <c r="G34" s="713">
        <v>2.4168627125149134</v>
      </c>
      <c r="H34" s="94">
        <v>0.78753752574505032</v>
      </c>
      <c r="I34" s="95">
        <v>13</v>
      </c>
      <c r="J34" s="713">
        <v>1</v>
      </c>
      <c r="K34" s="713">
        <v>1.7869282468443803</v>
      </c>
      <c r="L34" s="94">
        <v>0.28670487073444317</v>
      </c>
      <c r="M34" s="95">
        <v>41</v>
      </c>
      <c r="N34" s="713">
        <v>1</v>
      </c>
      <c r="O34" s="713">
        <v>1.7809213152289962</v>
      </c>
      <c r="P34" s="94">
        <v>0.36149041831349826</v>
      </c>
      <c r="Q34" s="95">
        <v>28</v>
      </c>
      <c r="R34" s="713">
        <v>1</v>
      </c>
      <c r="S34" s="713">
        <v>2.3562253341474593</v>
      </c>
      <c r="T34" s="94">
        <v>0.65365259128943376</v>
      </c>
      <c r="U34" s="95">
        <v>61</v>
      </c>
      <c r="V34" s="713">
        <v>1</v>
      </c>
      <c r="W34" s="713">
        <v>1.3152342585581946</v>
      </c>
      <c r="X34" s="94">
        <v>0.18789000574624168</v>
      </c>
      <c r="Y34" s="95">
        <v>15</v>
      </c>
      <c r="Z34" s="713">
        <v>1</v>
      </c>
      <c r="AA34" s="713">
        <v>1.4835522927336988</v>
      </c>
      <c r="AB34" s="94">
        <v>0.15772489530720854</v>
      </c>
      <c r="AC34" s="95">
        <v>33</v>
      </c>
      <c r="AD34" s="713">
        <v>2</v>
      </c>
      <c r="AE34" s="713">
        <v>4.6402395854317362</v>
      </c>
      <c r="AF34" s="94">
        <v>1.6553781911439585</v>
      </c>
      <c r="AG34" s="95">
        <v>18</v>
      </c>
      <c r="AH34" s="713">
        <v>1</v>
      </c>
      <c r="AI34" s="713">
        <v>1.4358962763664502</v>
      </c>
      <c r="AJ34" s="94">
        <v>0.20444612050218278</v>
      </c>
      <c r="AK34" s="95">
        <v>33</v>
      </c>
      <c r="AL34" s="713">
        <v>1</v>
      </c>
      <c r="AM34" s="713">
        <v>1.2404297828903623</v>
      </c>
      <c r="AN34" s="94">
        <v>0.33812109704091337</v>
      </c>
      <c r="AO34" s="95">
        <v>10</v>
      </c>
      <c r="AP34" s="713">
        <v>1</v>
      </c>
      <c r="AQ34" s="713">
        <v>2.5562976339424366</v>
      </c>
      <c r="AR34" s="94">
        <v>0.74664367557427014</v>
      </c>
      <c r="AS34" s="95">
        <v>16</v>
      </c>
      <c r="AT34" s="713">
        <v>1</v>
      </c>
      <c r="AU34" s="713">
        <v>1.529463036964547</v>
      </c>
      <c r="AV34" s="94">
        <v>0.16368538902574281</v>
      </c>
      <c r="AW34" s="95">
        <v>82</v>
      </c>
      <c r="AX34" s="713">
        <v>1</v>
      </c>
      <c r="AY34" s="713">
        <v>2.2073012130556862</v>
      </c>
      <c r="AZ34" s="94">
        <v>0.69002351241378823</v>
      </c>
      <c r="BA34" s="95">
        <v>15</v>
      </c>
      <c r="BB34" s="713">
        <v>6</v>
      </c>
      <c r="BC34" s="713">
        <v>12.682547402878843</v>
      </c>
      <c r="BD34" s="94">
        <v>5.8038702074892461</v>
      </c>
      <c r="BE34" s="95">
        <v>8</v>
      </c>
      <c r="BF34" s="713">
        <v>2</v>
      </c>
      <c r="BG34" s="713">
        <v>2.4436929543369534</v>
      </c>
      <c r="BH34" s="94">
        <v>0.45342012513097951</v>
      </c>
      <c r="BI34" s="95">
        <v>59</v>
      </c>
      <c r="BJ34" s="713">
        <v>1</v>
      </c>
      <c r="BK34" s="713">
        <v>1.7348797087035794</v>
      </c>
      <c r="BL34" s="94">
        <v>0.36256781507384439</v>
      </c>
      <c r="BM34" s="95">
        <v>28</v>
      </c>
      <c r="BN34" s="713">
        <v>1</v>
      </c>
      <c r="BO34" s="713">
        <v>1.0754714518521593</v>
      </c>
      <c r="BP34" s="94">
        <v>0.10686153120929612</v>
      </c>
      <c r="BQ34" s="111">
        <v>11</v>
      </c>
    </row>
    <row r="35" spans="1:69" customFormat="1" ht="14.5" customHeight="1">
      <c r="A35" s="970" t="s">
        <v>65</v>
      </c>
      <c r="B35" s="715">
        <v>2</v>
      </c>
      <c r="C35" s="715">
        <v>2.8522106477137044</v>
      </c>
      <c r="D35" s="96">
        <v>0.52258889838909595</v>
      </c>
      <c r="E35" s="97">
        <v>65</v>
      </c>
      <c r="F35" s="715">
        <v>1</v>
      </c>
      <c r="G35" s="715">
        <v>1.7234686516016635</v>
      </c>
      <c r="H35" s="96">
        <v>0.39573324300381613</v>
      </c>
      <c r="I35" s="97">
        <v>21</v>
      </c>
      <c r="J35" s="715">
        <v>1</v>
      </c>
      <c r="K35" s="715">
        <v>1.6764269137428063</v>
      </c>
      <c r="L35" s="96">
        <v>0.28734218196870193</v>
      </c>
      <c r="M35" s="97">
        <v>36</v>
      </c>
      <c r="N35" s="715">
        <v>1</v>
      </c>
      <c r="O35" s="715">
        <v>1.2872095135973287</v>
      </c>
      <c r="P35" s="96">
        <v>0.13340122585142369</v>
      </c>
      <c r="Q35" s="97">
        <v>42</v>
      </c>
      <c r="R35" s="715">
        <v>1</v>
      </c>
      <c r="S35" s="715">
        <v>2.163047961180586</v>
      </c>
      <c r="T35" s="96">
        <v>0.39055893574272549</v>
      </c>
      <c r="U35" s="97">
        <v>71</v>
      </c>
      <c r="V35" s="715">
        <v>1</v>
      </c>
      <c r="W35" s="715">
        <v>2.1158142366598263</v>
      </c>
      <c r="X35" s="96">
        <v>0.58861099154169927</v>
      </c>
      <c r="Y35" s="97">
        <v>22</v>
      </c>
      <c r="Z35" s="715">
        <v>1</v>
      </c>
      <c r="AA35" s="715">
        <v>1.406427339795066</v>
      </c>
      <c r="AB35" s="96">
        <v>0.14609982453607903</v>
      </c>
      <c r="AC35" s="97">
        <v>31</v>
      </c>
      <c r="AD35" s="715">
        <v>2</v>
      </c>
      <c r="AE35" s="715">
        <v>4.2924700039756454</v>
      </c>
      <c r="AF35" s="96">
        <v>1.2621511196535964</v>
      </c>
      <c r="AG35" s="97">
        <v>24</v>
      </c>
      <c r="AH35" s="715">
        <v>1</v>
      </c>
      <c r="AI35" s="715">
        <v>1.383896701910311</v>
      </c>
      <c r="AJ35" s="96">
        <v>0.15354291954405525</v>
      </c>
      <c r="AK35" s="97">
        <v>40</v>
      </c>
      <c r="AL35" s="715">
        <v>1</v>
      </c>
      <c r="AM35" s="715">
        <v>0.90461948221233013</v>
      </c>
      <c r="AN35" s="96">
        <v>0.11756173128559762</v>
      </c>
      <c r="AO35" s="97">
        <v>3</v>
      </c>
      <c r="AP35" s="715">
        <v>1</v>
      </c>
      <c r="AQ35" s="715">
        <v>2.849509511681068</v>
      </c>
      <c r="AR35" s="96">
        <v>0.91082196140155269</v>
      </c>
      <c r="AS35" s="97">
        <v>32</v>
      </c>
      <c r="AT35" s="715">
        <v>1</v>
      </c>
      <c r="AU35" s="715">
        <v>1.5525831835944754</v>
      </c>
      <c r="AV35" s="96">
        <v>0.17715135479756558</v>
      </c>
      <c r="AW35" s="97">
        <v>94</v>
      </c>
      <c r="AX35" s="715">
        <v>1</v>
      </c>
      <c r="AY35" s="715">
        <v>1.3646945643467916</v>
      </c>
      <c r="AZ35" s="96">
        <v>0.17138791726054084</v>
      </c>
      <c r="BA35" s="97">
        <v>26</v>
      </c>
      <c r="BB35" s="715">
        <v>1</v>
      </c>
      <c r="BC35" s="715">
        <v>2.1967223537607787</v>
      </c>
      <c r="BD35" s="96">
        <v>1.0553019567419959</v>
      </c>
      <c r="BE35" s="97">
        <v>8</v>
      </c>
      <c r="BF35" s="715">
        <v>2</v>
      </c>
      <c r="BG35" s="715">
        <v>3.4632632991575396</v>
      </c>
      <c r="BH35" s="96">
        <v>0.60417882149347457</v>
      </c>
      <c r="BI35" s="97">
        <v>94</v>
      </c>
      <c r="BJ35" s="715">
        <v>1</v>
      </c>
      <c r="BK35" s="715">
        <v>1.4962947445698653</v>
      </c>
      <c r="BL35" s="96">
        <v>0.19532627253681828</v>
      </c>
      <c r="BM35" s="97">
        <v>43</v>
      </c>
      <c r="BN35" s="715">
        <v>2</v>
      </c>
      <c r="BO35" s="715">
        <v>4.703247353049548</v>
      </c>
      <c r="BP35" s="96">
        <v>2.4908832284968643</v>
      </c>
      <c r="BQ35" s="112">
        <v>9</v>
      </c>
    </row>
    <row r="36" spans="1:69" customFormat="1" ht="14.5" customHeight="1">
      <c r="A36" s="969" t="s">
        <v>66</v>
      </c>
      <c r="B36" s="713">
        <v>2</v>
      </c>
      <c r="C36" s="713">
        <v>3.5346560828151357</v>
      </c>
      <c r="D36" s="94">
        <v>0.99873519437477698</v>
      </c>
      <c r="E36" s="95">
        <v>33</v>
      </c>
      <c r="F36" s="713">
        <v>1</v>
      </c>
      <c r="G36" s="713">
        <v>3.3599476779737114</v>
      </c>
      <c r="H36" s="94">
        <v>1.6703897035685873</v>
      </c>
      <c r="I36" s="95">
        <v>19</v>
      </c>
      <c r="J36" s="713">
        <v>2</v>
      </c>
      <c r="K36" s="713">
        <v>3.0391155734810695</v>
      </c>
      <c r="L36" s="94">
        <v>1.1491583077412271</v>
      </c>
      <c r="M36" s="95">
        <v>18</v>
      </c>
      <c r="N36" s="713">
        <v>2</v>
      </c>
      <c r="O36" s="713">
        <v>1.6246622058861595</v>
      </c>
      <c r="P36" s="94">
        <v>0.20504796390610405</v>
      </c>
      <c r="Q36" s="95">
        <v>16</v>
      </c>
      <c r="R36" s="713">
        <v>2</v>
      </c>
      <c r="S36" s="713">
        <v>2.3489421159460147</v>
      </c>
      <c r="T36" s="94">
        <v>0.37091333265738924</v>
      </c>
      <c r="U36" s="95">
        <v>36</v>
      </c>
      <c r="V36" s="713">
        <v>2</v>
      </c>
      <c r="W36" s="713">
        <v>1.7539921087721955</v>
      </c>
      <c r="X36" s="94">
        <v>0.20518579740763929</v>
      </c>
      <c r="Y36" s="95">
        <v>21</v>
      </c>
      <c r="Z36" s="713">
        <v>2</v>
      </c>
      <c r="AA36" s="713">
        <v>1.7359861809008605</v>
      </c>
      <c r="AB36" s="94">
        <v>0.25969297743440795</v>
      </c>
      <c r="AC36" s="95">
        <v>32</v>
      </c>
      <c r="AD36" s="713">
        <v>1</v>
      </c>
      <c r="AE36" s="713">
        <v>1.0615463145755368</v>
      </c>
      <c r="AF36" s="94">
        <v>0.36991720127823152</v>
      </c>
      <c r="AG36" s="95">
        <v>5</v>
      </c>
      <c r="AH36" s="713">
        <v>1</v>
      </c>
      <c r="AI36" s="713">
        <v>1.7555924927523632</v>
      </c>
      <c r="AJ36" s="94">
        <v>0.31811701946279747</v>
      </c>
      <c r="AK36" s="95">
        <v>19</v>
      </c>
      <c r="AL36" s="713">
        <v>3</v>
      </c>
      <c r="AM36" s="713">
        <v>2.1874013745536063</v>
      </c>
      <c r="AN36" s="94">
        <v>0.51813052920829072</v>
      </c>
      <c r="AO36" s="95">
        <v>5</v>
      </c>
      <c r="AP36" s="713">
        <v>2</v>
      </c>
      <c r="AQ36" s="713">
        <v>4.072189798620677</v>
      </c>
      <c r="AR36" s="94">
        <v>1.7876888813330689</v>
      </c>
      <c r="AS36" s="95">
        <v>34</v>
      </c>
      <c r="AT36" s="713">
        <v>1.5</v>
      </c>
      <c r="AU36" s="713">
        <v>2.4888239308083411</v>
      </c>
      <c r="AV36" s="94">
        <v>0.41499135245503127</v>
      </c>
      <c r="AW36" s="95">
        <v>49</v>
      </c>
      <c r="AX36" s="713">
        <v>2</v>
      </c>
      <c r="AY36" s="713">
        <v>3.5477586234243925</v>
      </c>
      <c r="AZ36" s="94">
        <v>1.5872344049694389</v>
      </c>
      <c r="BA36" s="95">
        <v>15</v>
      </c>
      <c r="BB36" s="713">
        <v>3</v>
      </c>
      <c r="BC36" s="713">
        <v>2.5054373788422173</v>
      </c>
      <c r="BD36" s="94">
        <v>0.71533061274467791</v>
      </c>
      <c r="BE36" s="95">
        <v>3</v>
      </c>
      <c r="BF36" s="713">
        <v>2</v>
      </c>
      <c r="BG36" s="713">
        <v>3.8125722831611633</v>
      </c>
      <c r="BH36" s="94">
        <v>0.85500207416266616</v>
      </c>
      <c r="BI36" s="95">
        <v>67</v>
      </c>
      <c r="BJ36" s="713">
        <v>1</v>
      </c>
      <c r="BK36" s="713">
        <v>1.6162388407324637</v>
      </c>
      <c r="BL36" s="94">
        <v>0.28687999286197452</v>
      </c>
      <c r="BM36" s="95">
        <v>25</v>
      </c>
      <c r="BN36" s="713">
        <v>2</v>
      </c>
      <c r="BO36" s="713">
        <v>1.9523513699328485</v>
      </c>
      <c r="BP36" s="94">
        <v>0.39740479478178253</v>
      </c>
      <c r="BQ36" s="111">
        <v>11</v>
      </c>
    </row>
    <row r="37" spans="1:69" customFormat="1" ht="14.5" customHeight="1">
      <c r="A37" s="970" t="s">
        <v>67</v>
      </c>
      <c r="B37" s="715">
        <v>1</v>
      </c>
      <c r="C37" s="715">
        <v>2.92766361304278</v>
      </c>
      <c r="D37" s="96">
        <v>0.53780903691880244</v>
      </c>
      <c r="E37" s="97">
        <v>76</v>
      </c>
      <c r="F37" s="715">
        <v>1</v>
      </c>
      <c r="G37" s="715">
        <v>1.5496314175889856</v>
      </c>
      <c r="H37" s="96">
        <v>0.20417843997231078</v>
      </c>
      <c r="I37" s="97">
        <v>36</v>
      </c>
      <c r="J37" s="715">
        <v>1</v>
      </c>
      <c r="K37" s="715">
        <v>1.8884259386170748</v>
      </c>
      <c r="L37" s="96">
        <v>0.56164828749692697</v>
      </c>
      <c r="M37" s="97">
        <v>52</v>
      </c>
      <c r="N37" s="715">
        <v>1</v>
      </c>
      <c r="O37" s="715">
        <v>1.7919617469819149</v>
      </c>
      <c r="P37" s="96">
        <v>0.40706573609674446</v>
      </c>
      <c r="Q37" s="97">
        <v>47</v>
      </c>
      <c r="R37" s="715">
        <v>1</v>
      </c>
      <c r="S37" s="715">
        <v>2.0193458530112403</v>
      </c>
      <c r="T37" s="96">
        <v>0.44899191048605963</v>
      </c>
      <c r="U37" s="97">
        <v>68</v>
      </c>
      <c r="V37" s="715">
        <v>1</v>
      </c>
      <c r="W37" s="715">
        <v>1.4543280218047636</v>
      </c>
      <c r="X37" s="96">
        <v>0.31628886791707039</v>
      </c>
      <c r="Y37" s="97">
        <v>32</v>
      </c>
      <c r="Z37" s="715">
        <v>1</v>
      </c>
      <c r="AA37" s="715">
        <v>1.6660260093300285</v>
      </c>
      <c r="AB37" s="96">
        <v>0.31249965852261297</v>
      </c>
      <c r="AC37" s="97">
        <v>29</v>
      </c>
      <c r="AD37" s="715">
        <v>2</v>
      </c>
      <c r="AE37" s="715">
        <v>4.3996693324016016</v>
      </c>
      <c r="AF37" s="96">
        <v>1.4063467449745091</v>
      </c>
      <c r="AG37" s="97">
        <v>19</v>
      </c>
      <c r="AH37" s="715">
        <v>1</v>
      </c>
      <c r="AI37" s="715">
        <v>2.3965372091274606</v>
      </c>
      <c r="AJ37" s="96">
        <v>0.64777796241254582</v>
      </c>
      <c r="AK37" s="97">
        <v>39</v>
      </c>
      <c r="AL37" s="715">
        <v>1</v>
      </c>
      <c r="AM37" s="715">
        <v>1.3622854942064044</v>
      </c>
      <c r="AN37" s="96">
        <v>0.19124530746321755</v>
      </c>
      <c r="AO37" s="97">
        <v>10</v>
      </c>
      <c r="AP37" s="715">
        <v>1</v>
      </c>
      <c r="AQ37" s="715">
        <v>3.8618612724132788</v>
      </c>
      <c r="AR37" s="96">
        <v>2.2884689168129571</v>
      </c>
      <c r="AS37" s="97">
        <v>9</v>
      </c>
      <c r="AT37" s="715">
        <v>1</v>
      </c>
      <c r="AU37" s="715">
        <v>2.6264442101551615</v>
      </c>
      <c r="AV37" s="96">
        <v>0.46304690278548416</v>
      </c>
      <c r="AW37" s="97">
        <v>105</v>
      </c>
      <c r="AX37" s="715">
        <v>1</v>
      </c>
      <c r="AY37" s="715">
        <v>2.0424681433698177</v>
      </c>
      <c r="AZ37" s="96">
        <v>0.5303390060080021</v>
      </c>
      <c r="BA37" s="97">
        <v>15</v>
      </c>
      <c r="BB37" s="715">
        <v>4</v>
      </c>
      <c r="BC37" s="715">
        <v>5.6640176979664432</v>
      </c>
      <c r="BD37" s="96">
        <v>1.8391945842423032</v>
      </c>
      <c r="BE37" s="97">
        <v>7</v>
      </c>
      <c r="BF37" s="715">
        <v>2</v>
      </c>
      <c r="BG37" s="715">
        <v>3.1552835421440824</v>
      </c>
      <c r="BH37" s="96">
        <v>0.4546168437568035</v>
      </c>
      <c r="BI37" s="97">
        <v>93</v>
      </c>
      <c r="BJ37" s="715">
        <v>1</v>
      </c>
      <c r="BK37" s="715">
        <v>2.5191186107856463</v>
      </c>
      <c r="BL37" s="96">
        <v>0.65025490744582204</v>
      </c>
      <c r="BM37" s="97">
        <v>64</v>
      </c>
      <c r="BN37" s="715">
        <v>0.5</v>
      </c>
      <c r="BO37" s="715">
        <v>0.92613257762667434</v>
      </c>
      <c r="BP37" s="96">
        <v>0.17025287985156951</v>
      </c>
      <c r="BQ37" s="112">
        <v>20</v>
      </c>
    </row>
    <row r="38" spans="1:69" customFormat="1" ht="14.5" customHeight="1">
      <c r="A38" s="969" t="s">
        <v>68</v>
      </c>
      <c r="B38" s="713">
        <v>1</v>
      </c>
      <c r="C38" s="713">
        <v>2.4836555436368104</v>
      </c>
      <c r="D38" s="94">
        <v>0.37094815820079335</v>
      </c>
      <c r="E38" s="95">
        <v>50</v>
      </c>
      <c r="F38" s="713">
        <v>1</v>
      </c>
      <c r="G38" s="713">
        <v>1.152838752328508</v>
      </c>
      <c r="H38" s="94">
        <v>0.12149849876896351</v>
      </c>
      <c r="I38" s="95">
        <v>16</v>
      </c>
      <c r="J38" s="713">
        <v>3</v>
      </c>
      <c r="K38" s="713">
        <v>5.0917669523693245</v>
      </c>
      <c r="L38" s="94">
        <v>1.3758310930755357</v>
      </c>
      <c r="M38" s="95">
        <v>20</v>
      </c>
      <c r="N38" s="713">
        <v>2</v>
      </c>
      <c r="O38" s="713">
        <v>3.4972499711604765</v>
      </c>
      <c r="P38" s="94">
        <v>0.65764253300644715</v>
      </c>
      <c r="Q38" s="95">
        <v>15</v>
      </c>
      <c r="R38" s="713">
        <v>1</v>
      </c>
      <c r="S38" s="713">
        <v>2.4086903180877055</v>
      </c>
      <c r="T38" s="94">
        <v>0.6675152225056834</v>
      </c>
      <c r="U38" s="95">
        <v>31</v>
      </c>
      <c r="V38" s="713">
        <v>1</v>
      </c>
      <c r="W38" s="713">
        <v>2.9857249255266112</v>
      </c>
      <c r="X38" s="94">
        <v>1.2641840297405829</v>
      </c>
      <c r="Y38" s="95">
        <v>17</v>
      </c>
      <c r="Z38" s="713">
        <v>1</v>
      </c>
      <c r="AA38" s="713">
        <v>3.083984895003522</v>
      </c>
      <c r="AB38" s="94">
        <v>1.0601530527901928</v>
      </c>
      <c r="AC38" s="95">
        <v>42</v>
      </c>
      <c r="AD38" s="713">
        <v>1</v>
      </c>
      <c r="AE38" s="713">
        <v>1.8686913513948231</v>
      </c>
      <c r="AF38" s="94">
        <v>0.56850946816979808</v>
      </c>
      <c r="AG38" s="95">
        <v>11</v>
      </c>
      <c r="AH38" s="713">
        <v>1</v>
      </c>
      <c r="AI38" s="713">
        <v>3.4802261337255103</v>
      </c>
      <c r="AJ38" s="94">
        <v>1.0333357091667554</v>
      </c>
      <c r="AK38" s="95">
        <v>31</v>
      </c>
      <c r="AL38" s="713">
        <v>1</v>
      </c>
      <c r="AM38" s="713">
        <v>1.8342875925379745</v>
      </c>
      <c r="AN38" s="94">
        <v>0.47380854324621441</v>
      </c>
      <c r="AO38" s="95">
        <v>11</v>
      </c>
      <c r="AP38" s="713">
        <v>1</v>
      </c>
      <c r="AQ38" s="713">
        <v>2.1788629526426928</v>
      </c>
      <c r="AR38" s="94">
        <v>0.63028775086250488</v>
      </c>
      <c r="AS38" s="95">
        <v>19</v>
      </c>
      <c r="AT38" s="713">
        <v>1</v>
      </c>
      <c r="AU38" s="713">
        <v>2.4572591004899556</v>
      </c>
      <c r="AV38" s="94">
        <v>0.34021828391517894</v>
      </c>
      <c r="AW38" s="95">
        <v>51</v>
      </c>
      <c r="AX38" s="713">
        <v>1</v>
      </c>
      <c r="AY38" s="713">
        <v>1.907495463431591</v>
      </c>
      <c r="AZ38" s="94">
        <v>0.64864537484667528</v>
      </c>
      <c r="BA38" s="95">
        <v>8</v>
      </c>
      <c r="BB38" s="713">
        <v>3</v>
      </c>
      <c r="BC38" s="713">
        <v>8.0616085966828948</v>
      </c>
      <c r="BD38" s="94">
        <v>3.4566041718466369</v>
      </c>
      <c r="BE38" s="95">
        <v>8</v>
      </c>
      <c r="BF38" s="713">
        <v>3</v>
      </c>
      <c r="BG38" s="713">
        <v>5.3276650682439932</v>
      </c>
      <c r="BH38" s="94">
        <v>1.2726380069266328</v>
      </c>
      <c r="BI38" s="95">
        <v>35</v>
      </c>
      <c r="BJ38" s="713">
        <v>1</v>
      </c>
      <c r="BK38" s="713">
        <v>2.3810852873168828</v>
      </c>
      <c r="BL38" s="94">
        <v>0.60670630346757171</v>
      </c>
      <c r="BM38" s="95">
        <v>27</v>
      </c>
      <c r="BN38" s="713">
        <v>1</v>
      </c>
      <c r="BO38" s="713">
        <v>2.0334410376215364</v>
      </c>
      <c r="BP38" s="94">
        <v>1.1169356819093368</v>
      </c>
      <c r="BQ38" s="111">
        <v>9</v>
      </c>
    </row>
    <row r="39" spans="1:69" customFormat="1" ht="14.5" customHeight="1">
      <c r="A39" s="970" t="s">
        <v>69</v>
      </c>
      <c r="B39" s="715">
        <v>1</v>
      </c>
      <c r="C39" s="715">
        <v>3.5074064030858199</v>
      </c>
      <c r="D39" s="96">
        <v>1.7309758790166982</v>
      </c>
      <c r="E39" s="97">
        <v>48</v>
      </c>
      <c r="F39" s="715">
        <v>1</v>
      </c>
      <c r="G39" s="715">
        <v>1.8416208877056759</v>
      </c>
      <c r="H39" s="96">
        <v>0.41230015603801368</v>
      </c>
      <c r="I39" s="97">
        <v>23</v>
      </c>
      <c r="J39" s="715">
        <v>1</v>
      </c>
      <c r="K39" s="715">
        <v>1.7875778584853506</v>
      </c>
      <c r="L39" s="96">
        <v>0.30801348934055861</v>
      </c>
      <c r="M39" s="97">
        <v>22</v>
      </c>
      <c r="N39" s="715">
        <v>1</v>
      </c>
      <c r="O39" s="715">
        <v>1.7443155804493531</v>
      </c>
      <c r="P39" s="96">
        <v>0.24476759373041881</v>
      </c>
      <c r="Q39" s="97">
        <v>31</v>
      </c>
      <c r="R39" s="715">
        <v>1</v>
      </c>
      <c r="S39" s="715">
        <v>2.0799674515884949</v>
      </c>
      <c r="T39" s="96">
        <v>0.34021310984750786</v>
      </c>
      <c r="U39" s="97">
        <v>59</v>
      </c>
      <c r="V39" s="715">
        <v>1</v>
      </c>
      <c r="W39" s="715">
        <v>2.6873848451445475</v>
      </c>
      <c r="X39" s="96">
        <v>0.76913301819165558</v>
      </c>
      <c r="Y39" s="97">
        <v>22</v>
      </c>
      <c r="Z39" s="715">
        <v>1</v>
      </c>
      <c r="AA39" s="715">
        <v>1.7013380713724413</v>
      </c>
      <c r="AB39" s="96">
        <v>0.31021911208023556</v>
      </c>
      <c r="AC39" s="97">
        <v>45</v>
      </c>
      <c r="AD39" s="715">
        <v>1</v>
      </c>
      <c r="AE39" s="715">
        <v>3.7473491614417713</v>
      </c>
      <c r="AF39" s="96">
        <v>2.6011605178000057</v>
      </c>
      <c r="AG39" s="97">
        <v>15</v>
      </c>
      <c r="AH39" s="715">
        <v>1</v>
      </c>
      <c r="AI39" s="715">
        <v>2.4949555986689704</v>
      </c>
      <c r="AJ39" s="96">
        <v>0.56093152396384593</v>
      </c>
      <c r="AK39" s="97">
        <v>40</v>
      </c>
      <c r="AL39" s="715">
        <v>1</v>
      </c>
      <c r="AM39" s="715">
        <v>1.9016623188777952</v>
      </c>
      <c r="AN39" s="96">
        <v>0.47668387527034395</v>
      </c>
      <c r="AO39" s="97">
        <v>11</v>
      </c>
      <c r="AP39" s="715">
        <v>1</v>
      </c>
      <c r="AQ39" s="715">
        <v>2.4802880210726963</v>
      </c>
      <c r="AR39" s="96">
        <v>0.49884193189396758</v>
      </c>
      <c r="AS39" s="97">
        <v>24</v>
      </c>
      <c r="AT39" s="715">
        <v>1</v>
      </c>
      <c r="AU39" s="715">
        <v>2.1859393342085673</v>
      </c>
      <c r="AV39" s="96">
        <v>0.56955630924935607</v>
      </c>
      <c r="AW39" s="97">
        <v>53</v>
      </c>
      <c r="AX39" s="715">
        <v>1</v>
      </c>
      <c r="AY39" s="715">
        <v>1.6307184232603149</v>
      </c>
      <c r="AZ39" s="96">
        <v>0.4631669422759383</v>
      </c>
      <c r="BA39" s="97">
        <v>25</v>
      </c>
      <c r="BB39" s="715">
        <v>2</v>
      </c>
      <c r="BC39" s="715">
        <v>1.6733667025422563</v>
      </c>
      <c r="BD39" s="96">
        <v>0.32994527025793657</v>
      </c>
      <c r="BE39" s="97">
        <v>3</v>
      </c>
      <c r="BF39" s="715">
        <v>2</v>
      </c>
      <c r="BG39" s="715">
        <v>4.0139579021019749</v>
      </c>
      <c r="BH39" s="96">
        <v>0.90092565987385165</v>
      </c>
      <c r="BI39" s="97">
        <v>68</v>
      </c>
      <c r="BJ39" s="715">
        <v>1</v>
      </c>
      <c r="BK39" s="715">
        <v>2.1961928500035466</v>
      </c>
      <c r="BL39" s="96">
        <v>0.56516074105653313</v>
      </c>
      <c r="BM39" s="97">
        <v>31</v>
      </c>
      <c r="BN39" s="715">
        <v>2</v>
      </c>
      <c r="BO39" s="715">
        <v>2.7641107524643749</v>
      </c>
      <c r="BP39" s="96">
        <v>0.66125256289952439</v>
      </c>
      <c r="BQ39" s="112">
        <v>15</v>
      </c>
    </row>
    <row r="40" spans="1:69" customFormat="1" ht="14.5" customHeight="1">
      <c r="A40" s="969" t="s">
        <v>70</v>
      </c>
      <c r="B40" s="713">
        <v>2</v>
      </c>
      <c r="C40" s="713">
        <v>2.7630868902975108</v>
      </c>
      <c r="D40" s="94">
        <v>0.33454485932667211</v>
      </c>
      <c r="E40" s="95">
        <v>63</v>
      </c>
      <c r="F40" s="713">
        <v>1</v>
      </c>
      <c r="G40" s="713">
        <v>2.1233211230441982</v>
      </c>
      <c r="H40" s="94">
        <v>0.56803169686923805</v>
      </c>
      <c r="I40" s="95">
        <v>17</v>
      </c>
      <c r="J40" s="713">
        <v>2</v>
      </c>
      <c r="K40" s="713">
        <v>2.3175086404497414</v>
      </c>
      <c r="L40" s="94">
        <v>0.6001225427205843</v>
      </c>
      <c r="M40" s="95">
        <v>47</v>
      </c>
      <c r="N40" s="713">
        <v>1</v>
      </c>
      <c r="O40" s="713">
        <v>1.5010271868505085</v>
      </c>
      <c r="P40" s="94">
        <v>0.2956026781666557</v>
      </c>
      <c r="Q40" s="95">
        <v>21</v>
      </c>
      <c r="R40" s="713">
        <v>2</v>
      </c>
      <c r="S40" s="713">
        <v>2.1441611727678356</v>
      </c>
      <c r="T40" s="94">
        <v>0.24127478787851961</v>
      </c>
      <c r="U40" s="95">
        <v>85</v>
      </c>
      <c r="V40" s="713">
        <v>1</v>
      </c>
      <c r="W40" s="713">
        <v>2.2951801448746396</v>
      </c>
      <c r="X40" s="94">
        <v>0.82115679265380104</v>
      </c>
      <c r="Y40" s="95">
        <v>27</v>
      </c>
      <c r="Z40" s="713">
        <v>1</v>
      </c>
      <c r="AA40" s="713">
        <v>1.7775298076617494</v>
      </c>
      <c r="AB40" s="94">
        <v>0.22282503780055285</v>
      </c>
      <c r="AC40" s="95">
        <v>47</v>
      </c>
      <c r="AD40" s="713">
        <v>2</v>
      </c>
      <c r="AE40" s="713">
        <v>5.084191273716927</v>
      </c>
      <c r="AF40" s="94">
        <v>2.0106759935500067</v>
      </c>
      <c r="AG40" s="95">
        <v>22</v>
      </c>
      <c r="AH40" s="713">
        <v>1</v>
      </c>
      <c r="AI40" s="713">
        <v>2.043102094755247</v>
      </c>
      <c r="AJ40" s="94">
        <v>0.27216139722695509</v>
      </c>
      <c r="AK40" s="95">
        <v>53</v>
      </c>
      <c r="AL40" s="713">
        <v>2</v>
      </c>
      <c r="AM40" s="713">
        <v>2.0767765739876456</v>
      </c>
      <c r="AN40" s="94">
        <v>0.56306480952972759</v>
      </c>
      <c r="AO40" s="95">
        <v>9</v>
      </c>
      <c r="AP40" s="713">
        <v>2</v>
      </c>
      <c r="AQ40" s="713">
        <v>1.9712366703581805</v>
      </c>
      <c r="AR40" s="94">
        <v>0.21866197352157804</v>
      </c>
      <c r="AS40" s="95">
        <v>53</v>
      </c>
      <c r="AT40" s="713">
        <v>2</v>
      </c>
      <c r="AU40" s="713">
        <v>1.9814796853842251</v>
      </c>
      <c r="AV40" s="94">
        <v>0.14036648398256912</v>
      </c>
      <c r="AW40" s="95">
        <v>140</v>
      </c>
      <c r="AX40" s="713">
        <v>1</v>
      </c>
      <c r="AY40" s="713">
        <v>2.7288445987339762</v>
      </c>
      <c r="AZ40" s="94">
        <v>0.75670237302229271</v>
      </c>
      <c r="BA40" s="95">
        <v>32</v>
      </c>
      <c r="BB40" s="713">
        <v>4</v>
      </c>
      <c r="BC40" s="713">
        <v>6.914043800960691</v>
      </c>
      <c r="BD40" s="94">
        <v>1.7122223268131063</v>
      </c>
      <c r="BE40" s="95">
        <v>12</v>
      </c>
      <c r="BF40" s="713">
        <v>2</v>
      </c>
      <c r="BG40" s="713">
        <v>3.2076710472068419</v>
      </c>
      <c r="BH40" s="94">
        <v>0.32889881083698591</v>
      </c>
      <c r="BI40" s="95">
        <v>109</v>
      </c>
      <c r="BJ40" s="713">
        <v>1</v>
      </c>
      <c r="BK40" s="713">
        <v>1.7886366785085648</v>
      </c>
      <c r="BL40" s="94">
        <v>0.15049507348864102</v>
      </c>
      <c r="BM40" s="95">
        <v>100</v>
      </c>
      <c r="BN40" s="713">
        <v>1</v>
      </c>
      <c r="BO40" s="713">
        <v>1.3477937493352374</v>
      </c>
      <c r="BP40" s="94">
        <v>0.21834553594705744</v>
      </c>
      <c r="BQ40" s="111">
        <v>19</v>
      </c>
    </row>
    <row r="41" spans="1:69" customFormat="1" ht="14.5" customHeight="1">
      <c r="A41" s="970" t="s">
        <v>71</v>
      </c>
      <c r="B41" s="715">
        <v>1</v>
      </c>
      <c r="C41" s="715">
        <v>1.9550548533158643</v>
      </c>
      <c r="D41" s="96">
        <v>0.46770816542335142</v>
      </c>
      <c r="E41" s="97">
        <v>41</v>
      </c>
      <c r="F41" s="715">
        <v>1</v>
      </c>
      <c r="G41" s="715">
        <v>5.5284576428027075</v>
      </c>
      <c r="H41" s="96">
        <v>3.714005095542757</v>
      </c>
      <c r="I41" s="97">
        <v>25</v>
      </c>
      <c r="J41" s="715">
        <v>1</v>
      </c>
      <c r="K41" s="715">
        <v>1.7269544185977153</v>
      </c>
      <c r="L41" s="96">
        <v>0.36906060298038401</v>
      </c>
      <c r="M41" s="97">
        <v>42</v>
      </c>
      <c r="N41" s="715">
        <v>1</v>
      </c>
      <c r="O41" s="715">
        <v>1.1944182410455442</v>
      </c>
      <c r="P41" s="96">
        <v>0.1455348927028205</v>
      </c>
      <c r="Q41" s="97">
        <v>50</v>
      </c>
      <c r="R41" s="715">
        <v>1</v>
      </c>
      <c r="S41" s="715">
        <v>1.7934314198616512</v>
      </c>
      <c r="T41" s="96">
        <v>0.33357687202003727</v>
      </c>
      <c r="U41" s="97">
        <v>68</v>
      </c>
      <c r="V41" s="715">
        <v>1</v>
      </c>
      <c r="W41" s="715">
        <v>1.5075640210548431</v>
      </c>
      <c r="X41" s="96">
        <v>0.32882451919459688</v>
      </c>
      <c r="Y41" s="97">
        <v>43</v>
      </c>
      <c r="Z41" s="715">
        <v>1</v>
      </c>
      <c r="AA41" s="715">
        <v>1.2099315119795586</v>
      </c>
      <c r="AB41" s="96">
        <v>0.2088581893084184</v>
      </c>
      <c r="AC41" s="97">
        <v>39</v>
      </c>
      <c r="AD41" s="715">
        <v>1</v>
      </c>
      <c r="AE41" s="715">
        <v>3.25422164399555</v>
      </c>
      <c r="AF41" s="96">
        <v>1.3448653252862974</v>
      </c>
      <c r="AG41" s="97">
        <v>16</v>
      </c>
      <c r="AH41" s="715">
        <v>1</v>
      </c>
      <c r="AI41" s="715">
        <v>1.590005587336411</v>
      </c>
      <c r="AJ41" s="96">
        <v>0.39865966844094131</v>
      </c>
      <c r="AK41" s="97">
        <v>36</v>
      </c>
      <c r="AL41" s="715">
        <v>1</v>
      </c>
      <c r="AM41" s="715">
        <v>1</v>
      </c>
      <c r="AN41" s="96"/>
      <c r="AO41" s="97">
        <v>3</v>
      </c>
      <c r="AP41" s="715">
        <v>1</v>
      </c>
      <c r="AQ41" s="715">
        <v>1.2317475577774437</v>
      </c>
      <c r="AR41" s="96">
        <v>0.41224833280888706</v>
      </c>
      <c r="AS41" s="97">
        <v>15</v>
      </c>
      <c r="AT41" s="715">
        <v>1</v>
      </c>
      <c r="AU41" s="715">
        <v>1.4172488144883384</v>
      </c>
      <c r="AV41" s="96">
        <v>0.2349181091301345</v>
      </c>
      <c r="AW41" s="97">
        <v>100</v>
      </c>
      <c r="AX41" s="715">
        <v>1</v>
      </c>
      <c r="AY41" s="715">
        <v>0.93106915450980454</v>
      </c>
      <c r="AZ41" s="96">
        <v>8.0201641257076919E-2</v>
      </c>
      <c r="BA41" s="97">
        <v>16</v>
      </c>
      <c r="BB41" s="715">
        <v>2</v>
      </c>
      <c r="BC41" s="715">
        <v>8.0858055912339299</v>
      </c>
      <c r="BD41" s="96">
        <v>3.7060439705082504</v>
      </c>
      <c r="BE41" s="97">
        <v>7</v>
      </c>
      <c r="BF41" s="715">
        <v>1</v>
      </c>
      <c r="BG41" s="715">
        <v>2.220105541038738</v>
      </c>
      <c r="BH41" s="96">
        <v>0.65283660666380239</v>
      </c>
      <c r="BI41" s="97">
        <v>83</v>
      </c>
      <c r="BJ41" s="715">
        <v>1</v>
      </c>
      <c r="BK41" s="715">
        <v>1.3134451572302412</v>
      </c>
      <c r="BL41" s="96">
        <v>0.24227408210376117</v>
      </c>
      <c r="BM41" s="97">
        <v>47</v>
      </c>
      <c r="BN41" s="715">
        <v>1</v>
      </c>
      <c r="BO41" s="715">
        <v>1.018829666878958</v>
      </c>
      <c r="BP41" s="96">
        <v>0.14341027039958024</v>
      </c>
      <c r="BQ41" s="112">
        <v>25</v>
      </c>
    </row>
    <row r="42" spans="1:69" customFormat="1" ht="14.5" customHeight="1">
      <c r="A42" s="969" t="s">
        <v>72</v>
      </c>
      <c r="B42" s="713">
        <v>2</v>
      </c>
      <c r="C42" s="713">
        <v>3.3915954169461839</v>
      </c>
      <c r="D42" s="94">
        <v>0.45443982082272621</v>
      </c>
      <c r="E42" s="95">
        <v>89</v>
      </c>
      <c r="F42" s="713">
        <v>1</v>
      </c>
      <c r="G42" s="713">
        <v>1.5657822495577929</v>
      </c>
      <c r="H42" s="94">
        <v>0.20510121029069656</v>
      </c>
      <c r="I42" s="95">
        <v>21</v>
      </c>
      <c r="J42" s="713">
        <v>1</v>
      </c>
      <c r="K42" s="713">
        <v>2.0792692462264419</v>
      </c>
      <c r="L42" s="94">
        <v>0.37789859126389785</v>
      </c>
      <c r="M42" s="95">
        <v>49</v>
      </c>
      <c r="N42" s="713">
        <v>1</v>
      </c>
      <c r="O42" s="713">
        <v>1.7428911620152676</v>
      </c>
      <c r="P42" s="94">
        <v>0.25029380122079881</v>
      </c>
      <c r="Q42" s="95">
        <v>29</v>
      </c>
      <c r="R42" s="713">
        <v>1</v>
      </c>
      <c r="S42" s="713">
        <v>1.4010593252685566</v>
      </c>
      <c r="T42" s="94">
        <v>0.11573009953072863</v>
      </c>
      <c r="U42" s="95">
        <v>81</v>
      </c>
      <c r="V42" s="713">
        <v>1</v>
      </c>
      <c r="W42" s="713">
        <v>1.5514083397990828</v>
      </c>
      <c r="X42" s="94">
        <v>0.21391097308968887</v>
      </c>
      <c r="Y42" s="95">
        <v>33</v>
      </c>
      <c r="Z42" s="713">
        <v>1</v>
      </c>
      <c r="AA42" s="713">
        <v>1.8384757469659605</v>
      </c>
      <c r="AB42" s="94">
        <v>0.22308893945700972</v>
      </c>
      <c r="AC42" s="95">
        <v>47</v>
      </c>
      <c r="AD42" s="713">
        <v>2</v>
      </c>
      <c r="AE42" s="713">
        <v>2.785278551986468</v>
      </c>
      <c r="AF42" s="94">
        <v>0.89590713353297013</v>
      </c>
      <c r="AG42" s="95">
        <v>18</v>
      </c>
      <c r="AH42" s="713">
        <v>1</v>
      </c>
      <c r="AI42" s="713">
        <v>2.4042382963238649</v>
      </c>
      <c r="AJ42" s="94">
        <v>0.45103619908372922</v>
      </c>
      <c r="AK42" s="95">
        <v>48</v>
      </c>
      <c r="AL42" s="713">
        <v>2</v>
      </c>
      <c r="AM42" s="713">
        <v>2.8834672141705733</v>
      </c>
      <c r="AN42" s="94">
        <v>0.73705186632462061</v>
      </c>
      <c r="AO42" s="95">
        <v>13</v>
      </c>
      <c r="AP42" s="713">
        <v>2</v>
      </c>
      <c r="AQ42" s="713">
        <v>6.8359515257622414</v>
      </c>
      <c r="AR42" s="94">
        <v>1.9336296544513769</v>
      </c>
      <c r="AS42" s="95">
        <v>32</v>
      </c>
      <c r="AT42" s="713">
        <v>1</v>
      </c>
      <c r="AU42" s="713">
        <v>2.1342732089344016</v>
      </c>
      <c r="AV42" s="94">
        <v>0.30126038624226303</v>
      </c>
      <c r="AW42" s="95">
        <v>147</v>
      </c>
      <c r="AX42" s="713">
        <v>2</v>
      </c>
      <c r="AY42" s="713">
        <v>1.7596936532829803</v>
      </c>
      <c r="AZ42" s="94">
        <v>0.35504346181881269</v>
      </c>
      <c r="BA42" s="95">
        <v>19</v>
      </c>
      <c r="BB42" s="713">
        <v>2</v>
      </c>
      <c r="BC42" s="713">
        <v>4.5185103387902492</v>
      </c>
      <c r="BD42" s="94">
        <v>1.3617680033275179</v>
      </c>
      <c r="BE42" s="95">
        <v>8</v>
      </c>
      <c r="BF42" s="713">
        <v>2</v>
      </c>
      <c r="BG42" s="713">
        <v>6.391588068693995</v>
      </c>
      <c r="BH42" s="94">
        <v>1.3889259831790979</v>
      </c>
      <c r="BI42" s="95">
        <v>89</v>
      </c>
      <c r="BJ42" s="713">
        <v>1</v>
      </c>
      <c r="BK42" s="713">
        <v>1.7064927467534807</v>
      </c>
      <c r="BL42" s="94">
        <v>0.23983667111153295</v>
      </c>
      <c r="BM42" s="95">
        <v>77</v>
      </c>
      <c r="BN42" s="713">
        <v>1</v>
      </c>
      <c r="BO42" s="713">
        <v>1.343916832733036</v>
      </c>
      <c r="BP42" s="94">
        <v>0.17210656693888265</v>
      </c>
      <c r="BQ42" s="111">
        <v>20</v>
      </c>
    </row>
    <row r="43" spans="1:69" customFormat="1" ht="14.5" customHeight="1">
      <c r="A43" s="970" t="s">
        <v>73</v>
      </c>
      <c r="B43" s="715">
        <v>1.5</v>
      </c>
      <c r="C43" s="715">
        <v>2.7911795002801076</v>
      </c>
      <c r="D43" s="96">
        <v>0.58141719250654122</v>
      </c>
      <c r="E43" s="97">
        <v>31</v>
      </c>
      <c r="F43" s="715">
        <v>1</v>
      </c>
      <c r="G43" s="715">
        <v>1.5609483228959935</v>
      </c>
      <c r="H43" s="96">
        <v>0.44853092251613025</v>
      </c>
      <c r="I43" s="97">
        <v>7</v>
      </c>
      <c r="J43" s="715">
        <v>2</v>
      </c>
      <c r="K43" s="715">
        <v>2.7602868530019968</v>
      </c>
      <c r="L43" s="96">
        <v>0.54324888356082091</v>
      </c>
      <c r="M43" s="97">
        <v>31</v>
      </c>
      <c r="N43" s="715">
        <v>1</v>
      </c>
      <c r="O43" s="715">
        <v>2.36618136127088</v>
      </c>
      <c r="P43" s="96">
        <v>0.60980729968049407</v>
      </c>
      <c r="Q43" s="97">
        <v>12</v>
      </c>
      <c r="R43" s="715">
        <v>1</v>
      </c>
      <c r="S43" s="715">
        <v>1.9147576664927892</v>
      </c>
      <c r="T43" s="96">
        <v>0.22859649788191924</v>
      </c>
      <c r="U43" s="97">
        <v>45</v>
      </c>
      <c r="V43" s="715">
        <v>1</v>
      </c>
      <c r="W43" s="715">
        <v>1.341366498829961</v>
      </c>
      <c r="X43" s="96">
        <v>0.18862170981712031</v>
      </c>
      <c r="Y43" s="97">
        <v>17</v>
      </c>
      <c r="Z43" s="715">
        <v>1</v>
      </c>
      <c r="AA43" s="715">
        <v>1.8138636641316552</v>
      </c>
      <c r="AB43" s="96">
        <v>0.21464323932623708</v>
      </c>
      <c r="AC43" s="97">
        <v>37</v>
      </c>
      <c r="AD43" s="715">
        <v>1</v>
      </c>
      <c r="AE43" s="715">
        <v>1.7067986728478468</v>
      </c>
      <c r="AF43" s="96">
        <v>0.47661350014302345</v>
      </c>
      <c r="AG43" s="97">
        <v>9</v>
      </c>
      <c r="AH43" s="715">
        <v>2</v>
      </c>
      <c r="AI43" s="715">
        <v>2.5749456586664974</v>
      </c>
      <c r="AJ43" s="96">
        <v>0.45346259153716506</v>
      </c>
      <c r="AK43" s="97">
        <v>39</v>
      </c>
      <c r="AL43" s="715">
        <v>1</v>
      </c>
      <c r="AM43" s="715">
        <v>1.9600912811456048</v>
      </c>
      <c r="AN43" s="96">
        <v>0.55864279858410693</v>
      </c>
      <c r="AO43" s="97">
        <v>10</v>
      </c>
      <c r="AP43" s="715">
        <v>1</v>
      </c>
      <c r="AQ43" s="715">
        <v>3.1850655025236541</v>
      </c>
      <c r="AR43" s="96">
        <v>0.80647155796158942</v>
      </c>
      <c r="AS43" s="97">
        <v>34</v>
      </c>
      <c r="AT43" s="715">
        <v>1</v>
      </c>
      <c r="AU43" s="715">
        <v>1.4757621780810801</v>
      </c>
      <c r="AV43" s="96">
        <v>0.14697930972789292</v>
      </c>
      <c r="AW43" s="97">
        <v>83</v>
      </c>
      <c r="AX43" s="715">
        <v>1</v>
      </c>
      <c r="AY43" s="715">
        <v>1.6078607449248916</v>
      </c>
      <c r="AZ43" s="96">
        <v>0.31623831842645655</v>
      </c>
      <c r="BA43" s="97">
        <v>13</v>
      </c>
      <c r="BB43" s="715">
        <v>2</v>
      </c>
      <c r="BC43" s="715">
        <v>7.0551358373702815</v>
      </c>
      <c r="BD43" s="96">
        <v>4.9308236257705262</v>
      </c>
      <c r="BE43" s="97">
        <v>5</v>
      </c>
      <c r="BF43" s="715">
        <v>3</v>
      </c>
      <c r="BG43" s="715">
        <v>3.8867947917585624</v>
      </c>
      <c r="BH43" s="96">
        <v>0.75809836536599917</v>
      </c>
      <c r="BI43" s="97">
        <v>50</v>
      </c>
      <c r="BJ43" s="715">
        <v>1</v>
      </c>
      <c r="BK43" s="715">
        <v>1.2685492281657982</v>
      </c>
      <c r="BL43" s="96">
        <v>0.16951910053151964</v>
      </c>
      <c r="BM43" s="97">
        <v>29</v>
      </c>
      <c r="BN43" s="715">
        <v>1</v>
      </c>
      <c r="BO43" s="715">
        <v>1.6537995370273333</v>
      </c>
      <c r="BP43" s="96">
        <v>0.76844402030328485</v>
      </c>
      <c r="BQ43" s="112">
        <v>11</v>
      </c>
    </row>
    <row r="44" spans="1:69" customFormat="1" ht="14.5" customHeight="1">
      <c r="A44" s="969" t="s">
        <v>74</v>
      </c>
      <c r="B44" s="713">
        <v>2</v>
      </c>
      <c r="C44" s="713">
        <v>3.5053686983736183</v>
      </c>
      <c r="D44" s="94">
        <v>0.55092538833617721</v>
      </c>
      <c r="E44" s="95">
        <v>40</v>
      </c>
      <c r="F44" s="713">
        <v>1</v>
      </c>
      <c r="G44" s="713">
        <v>1.613589593928209</v>
      </c>
      <c r="H44" s="94">
        <v>0.26880469409230495</v>
      </c>
      <c r="I44" s="95">
        <v>13</v>
      </c>
      <c r="J44" s="713">
        <v>1</v>
      </c>
      <c r="K44" s="713">
        <v>2.0077341247026297</v>
      </c>
      <c r="L44" s="94">
        <v>0.33271055018788026</v>
      </c>
      <c r="M44" s="95">
        <v>19</v>
      </c>
      <c r="N44" s="713">
        <v>1</v>
      </c>
      <c r="O44" s="713">
        <v>1.3365318553146135</v>
      </c>
      <c r="P44" s="94">
        <v>0.18349076583357818</v>
      </c>
      <c r="Q44" s="95">
        <v>18</v>
      </c>
      <c r="R44" s="713">
        <v>2</v>
      </c>
      <c r="S44" s="713">
        <v>2.4267364337079509</v>
      </c>
      <c r="T44" s="94">
        <v>0.45480670365229608</v>
      </c>
      <c r="U44" s="95">
        <v>54</v>
      </c>
      <c r="V44" s="713">
        <v>1</v>
      </c>
      <c r="W44" s="713">
        <v>1.5213084082002506</v>
      </c>
      <c r="X44" s="94">
        <v>0.34103269970706868</v>
      </c>
      <c r="Y44" s="95">
        <v>16</v>
      </c>
      <c r="Z44" s="713">
        <v>2</v>
      </c>
      <c r="AA44" s="713">
        <v>1.9119461714579893</v>
      </c>
      <c r="AB44" s="94">
        <v>0.2906048937432158</v>
      </c>
      <c r="AC44" s="95">
        <v>30</v>
      </c>
      <c r="AD44" s="713">
        <v>4</v>
      </c>
      <c r="AE44" s="713">
        <v>7.4712431878927621</v>
      </c>
      <c r="AF44" s="94">
        <v>2.4612764528035838</v>
      </c>
      <c r="AG44" s="95">
        <v>17</v>
      </c>
      <c r="AH44" s="713">
        <v>1</v>
      </c>
      <c r="AI44" s="713">
        <v>2.1600863852495755</v>
      </c>
      <c r="AJ44" s="94">
        <v>0.37195362172018781</v>
      </c>
      <c r="AK44" s="95">
        <v>29</v>
      </c>
      <c r="AL44" s="713">
        <v>1</v>
      </c>
      <c r="AM44" s="713">
        <v>1.6152229435371515</v>
      </c>
      <c r="AN44" s="94">
        <v>0.41753245589449894</v>
      </c>
      <c r="AO44" s="95">
        <v>5</v>
      </c>
      <c r="AP44" s="713">
        <v>1</v>
      </c>
      <c r="AQ44" s="713">
        <v>1.3721990246580276</v>
      </c>
      <c r="AR44" s="94">
        <v>0.29908495858764056</v>
      </c>
      <c r="AS44" s="95">
        <v>14</v>
      </c>
      <c r="AT44" s="713">
        <v>1</v>
      </c>
      <c r="AU44" s="713">
        <v>1.6204281321450251</v>
      </c>
      <c r="AV44" s="94">
        <v>0.16146866141697336</v>
      </c>
      <c r="AW44" s="95">
        <v>70</v>
      </c>
      <c r="AX44" s="713">
        <v>2</v>
      </c>
      <c r="AY44" s="713">
        <v>1.7706459858231103</v>
      </c>
      <c r="AZ44" s="94">
        <v>0.29517258319021794</v>
      </c>
      <c r="BA44" s="95">
        <v>7</v>
      </c>
      <c r="BB44" s="713">
        <v>6</v>
      </c>
      <c r="BC44" s="713">
        <v>6.46547525921053</v>
      </c>
      <c r="BD44" s="94">
        <v>0.97965572575674231</v>
      </c>
      <c r="BE44" s="95">
        <v>15</v>
      </c>
      <c r="BF44" s="713">
        <v>3</v>
      </c>
      <c r="BG44" s="713">
        <v>5.0578037657591262</v>
      </c>
      <c r="BH44" s="94">
        <v>0.70708578218045515</v>
      </c>
      <c r="BI44" s="95">
        <v>70</v>
      </c>
      <c r="BJ44" s="713">
        <v>2</v>
      </c>
      <c r="BK44" s="713">
        <v>1.8995061507512243</v>
      </c>
      <c r="BL44" s="94">
        <v>0.26832326856221606</v>
      </c>
      <c r="BM44" s="95">
        <v>42</v>
      </c>
      <c r="BN44" s="713">
        <v>2</v>
      </c>
      <c r="BO44" s="713">
        <v>1.8599015932636849</v>
      </c>
      <c r="BP44" s="94">
        <v>0.33908774575379108</v>
      </c>
      <c r="BQ44" s="111">
        <v>8</v>
      </c>
    </row>
    <row r="45" spans="1:69" customFormat="1" ht="14.5" customHeight="1">
      <c r="A45" s="970" t="s">
        <v>75</v>
      </c>
      <c r="B45" s="715">
        <v>2</v>
      </c>
      <c r="C45" s="715">
        <v>3.046875525766263</v>
      </c>
      <c r="D45" s="96">
        <v>0.61796845871620332</v>
      </c>
      <c r="E45" s="97">
        <v>34</v>
      </c>
      <c r="F45" s="715">
        <v>1</v>
      </c>
      <c r="G45" s="715">
        <v>1.4935199220464437</v>
      </c>
      <c r="H45" s="96">
        <v>0.32406579666578383</v>
      </c>
      <c r="I45" s="97">
        <v>16</v>
      </c>
      <c r="J45" s="715">
        <v>1</v>
      </c>
      <c r="K45" s="715">
        <v>1.6035426715684116</v>
      </c>
      <c r="L45" s="96">
        <v>0.27915092331308838</v>
      </c>
      <c r="M45" s="97">
        <v>24</v>
      </c>
      <c r="N45" s="715">
        <v>1</v>
      </c>
      <c r="O45" s="715">
        <v>2.1008294617614909</v>
      </c>
      <c r="P45" s="96">
        <v>0.49233419247797555</v>
      </c>
      <c r="Q45" s="97">
        <v>16</v>
      </c>
      <c r="R45" s="715">
        <v>2</v>
      </c>
      <c r="S45" s="715">
        <v>2.2753591786341172</v>
      </c>
      <c r="T45" s="96">
        <v>0.33551092457752985</v>
      </c>
      <c r="U45" s="97">
        <v>49</v>
      </c>
      <c r="V45" s="715">
        <v>1</v>
      </c>
      <c r="W45" s="715">
        <v>1.6130688325364175</v>
      </c>
      <c r="X45" s="96">
        <v>0.43409310588462796</v>
      </c>
      <c r="Y45" s="97">
        <v>22</v>
      </c>
      <c r="Z45" s="715">
        <v>1</v>
      </c>
      <c r="AA45" s="715">
        <v>1.9380320166977227</v>
      </c>
      <c r="AB45" s="96">
        <v>0.39539904317137425</v>
      </c>
      <c r="AC45" s="97">
        <v>45</v>
      </c>
      <c r="AD45" s="715">
        <v>1</v>
      </c>
      <c r="AE45" s="715">
        <v>1.9094862690646786</v>
      </c>
      <c r="AF45" s="96">
        <v>0.41565165617102207</v>
      </c>
      <c r="AG45" s="97">
        <v>15</v>
      </c>
      <c r="AH45" s="715">
        <v>1</v>
      </c>
      <c r="AI45" s="715">
        <v>2.0932154954677022</v>
      </c>
      <c r="AJ45" s="96">
        <v>0.48717292980514487</v>
      </c>
      <c r="AK45" s="97">
        <v>31</v>
      </c>
      <c r="AL45" s="715">
        <v>2</v>
      </c>
      <c r="AM45" s="715">
        <v>3.7616493936806368</v>
      </c>
      <c r="AN45" s="96">
        <v>2.0154142202938403</v>
      </c>
      <c r="AO45" s="97">
        <v>4</v>
      </c>
      <c r="AP45" s="715">
        <v>2</v>
      </c>
      <c r="AQ45" s="715">
        <v>3.8756141338747456</v>
      </c>
      <c r="AR45" s="96">
        <v>1.2858535611943021</v>
      </c>
      <c r="AS45" s="97">
        <v>13</v>
      </c>
      <c r="AT45" s="715">
        <v>1</v>
      </c>
      <c r="AU45" s="715">
        <v>1.6985262159233292</v>
      </c>
      <c r="AV45" s="96">
        <v>0.27115961119554044</v>
      </c>
      <c r="AW45" s="97">
        <v>64</v>
      </c>
      <c r="AX45" s="715">
        <v>2</v>
      </c>
      <c r="AY45" s="715">
        <v>2.8195289213512291</v>
      </c>
      <c r="AZ45" s="96">
        <v>1.1275216648093465</v>
      </c>
      <c r="BA45" s="97">
        <v>6</v>
      </c>
      <c r="BB45" s="715">
        <v>1</v>
      </c>
      <c r="BC45" s="715">
        <v>3.5240681721915199</v>
      </c>
      <c r="BD45" s="96">
        <v>2.7527904835350161</v>
      </c>
      <c r="BE45" s="97">
        <v>3</v>
      </c>
      <c r="BF45" s="715">
        <v>2</v>
      </c>
      <c r="BG45" s="715">
        <v>3.7783475701318174</v>
      </c>
      <c r="BH45" s="96">
        <v>0.64124413670857794</v>
      </c>
      <c r="BI45" s="97">
        <v>75</v>
      </c>
      <c r="BJ45" s="715">
        <v>1</v>
      </c>
      <c r="BK45" s="715">
        <v>3.1416768159033075</v>
      </c>
      <c r="BL45" s="96">
        <v>1.2904024721854868</v>
      </c>
      <c r="BM45" s="97">
        <v>52</v>
      </c>
      <c r="BN45" s="715">
        <v>1</v>
      </c>
      <c r="BO45" s="715">
        <v>2.0532699170110242</v>
      </c>
      <c r="BP45" s="96">
        <v>0.71463973324459218</v>
      </c>
      <c r="BQ45" s="112">
        <v>11</v>
      </c>
    </row>
    <row r="46" spans="1:69" customFormat="1" ht="14.5" customHeight="1">
      <c r="A46" s="969" t="s">
        <v>76</v>
      </c>
      <c r="B46" s="713">
        <v>1</v>
      </c>
      <c r="C46" s="713">
        <v>2.2002941948707559</v>
      </c>
      <c r="D46" s="94">
        <v>0.25898066343878523</v>
      </c>
      <c r="E46" s="95">
        <v>50</v>
      </c>
      <c r="F46" s="713">
        <v>1</v>
      </c>
      <c r="G46" s="713">
        <v>1.5637932512368182</v>
      </c>
      <c r="H46" s="94">
        <v>0.25999561792384224</v>
      </c>
      <c r="I46" s="95">
        <v>21</v>
      </c>
      <c r="J46" s="713">
        <v>1</v>
      </c>
      <c r="K46" s="713">
        <v>1.4325488923319016</v>
      </c>
      <c r="L46" s="94">
        <v>0.1785656124953918</v>
      </c>
      <c r="M46" s="95">
        <v>50</v>
      </c>
      <c r="N46" s="713">
        <v>1</v>
      </c>
      <c r="O46" s="713">
        <v>1.2955440820028203</v>
      </c>
      <c r="P46" s="94">
        <v>0.21631303974235708</v>
      </c>
      <c r="Q46" s="95">
        <v>28</v>
      </c>
      <c r="R46" s="713">
        <v>1</v>
      </c>
      <c r="S46" s="713">
        <v>1.5803141474124689</v>
      </c>
      <c r="T46" s="94">
        <v>0.14697336399501065</v>
      </c>
      <c r="U46" s="95">
        <v>88</v>
      </c>
      <c r="V46" s="713">
        <v>1</v>
      </c>
      <c r="W46" s="713">
        <v>0.85665633325298574</v>
      </c>
      <c r="X46" s="94">
        <v>9.0864306673849649E-2</v>
      </c>
      <c r="Y46" s="95">
        <v>16</v>
      </c>
      <c r="Z46" s="713">
        <v>1</v>
      </c>
      <c r="AA46" s="713">
        <v>1.7357783075639976</v>
      </c>
      <c r="AB46" s="94">
        <v>0.25494839391049701</v>
      </c>
      <c r="AC46" s="95">
        <v>49</v>
      </c>
      <c r="AD46" s="713">
        <v>1</v>
      </c>
      <c r="AE46" s="713">
        <v>3.507818036851845</v>
      </c>
      <c r="AF46" s="94">
        <v>1.0056882288808626</v>
      </c>
      <c r="AG46" s="95">
        <v>14</v>
      </c>
      <c r="AH46" s="713">
        <v>1</v>
      </c>
      <c r="AI46" s="713">
        <v>1.2153865547341549</v>
      </c>
      <c r="AJ46" s="94">
        <v>0.13445799647000242</v>
      </c>
      <c r="AK46" s="95">
        <v>37</v>
      </c>
      <c r="AL46" s="713">
        <v>1</v>
      </c>
      <c r="AM46" s="713">
        <v>1.2795146280142804</v>
      </c>
      <c r="AN46" s="94">
        <v>0.17096349347011375</v>
      </c>
      <c r="AO46" s="95">
        <v>9</v>
      </c>
      <c r="AP46" s="713">
        <v>1</v>
      </c>
      <c r="AQ46" s="713">
        <v>1.8077124515604119</v>
      </c>
      <c r="AR46" s="94">
        <v>0.66052034994066378</v>
      </c>
      <c r="AS46" s="95">
        <v>24</v>
      </c>
      <c r="AT46" s="713">
        <v>1</v>
      </c>
      <c r="AU46" s="713">
        <v>1.9283029479008829</v>
      </c>
      <c r="AV46" s="94">
        <v>0.18037447606068102</v>
      </c>
      <c r="AW46" s="95">
        <v>140</v>
      </c>
      <c r="AX46" s="713">
        <v>1</v>
      </c>
      <c r="AY46" s="713">
        <v>1.1407710263767123</v>
      </c>
      <c r="AZ46" s="94">
        <v>0.21015248010481163</v>
      </c>
      <c r="BA46" s="95">
        <v>16</v>
      </c>
      <c r="BB46" s="713">
        <v>16</v>
      </c>
      <c r="BC46" s="713">
        <v>14.55928062710962</v>
      </c>
      <c r="BD46" s="94">
        <v>4.0495008271425306</v>
      </c>
      <c r="BE46" s="95">
        <v>3</v>
      </c>
      <c r="BF46" s="713">
        <v>2</v>
      </c>
      <c r="BG46" s="713">
        <v>2.3232131779878582</v>
      </c>
      <c r="BH46" s="94">
        <v>0.20322119549027756</v>
      </c>
      <c r="BI46" s="95">
        <v>99</v>
      </c>
      <c r="BJ46" s="713">
        <v>1</v>
      </c>
      <c r="BK46" s="713">
        <v>1.6287995228922474</v>
      </c>
      <c r="BL46" s="94">
        <v>0.21916239069061541</v>
      </c>
      <c r="BM46" s="95">
        <v>58</v>
      </c>
      <c r="BN46" s="713">
        <v>1</v>
      </c>
      <c r="BO46" s="713">
        <v>1.7591892249826047</v>
      </c>
      <c r="BP46" s="94">
        <v>0.7635314770781485</v>
      </c>
      <c r="BQ46" s="111">
        <v>7</v>
      </c>
    </row>
    <row r="47" spans="1:69" customFormat="1" ht="14.5" customHeight="1">
      <c r="A47" s="970" t="s">
        <v>77</v>
      </c>
      <c r="B47" s="715">
        <v>1</v>
      </c>
      <c r="C47" s="715">
        <v>2.1298389564140727</v>
      </c>
      <c r="D47" s="96">
        <v>0.2600169148682186</v>
      </c>
      <c r="E47" s="97">
        <v>62</v>
      </c>
      <c r="F47" s="715">
        <v>1</v>
      </c>
      <c r="G47" s="715">
        <v>1.7434207740533481</v>
      </c>
      <c r="H47" s="96">
        <v>0.33012914814234501</v>
      </c>
      <c r="I47" s="97">
        <v>41</v>
      </c>
      <c r="J47" s="715">
        <v>1</v>
      </c>
      <c r="K47" s="715">
        <v>1.7039940455799298</v>
      </c>
      <c r="L47" s="96">
        <v>0.35232960613396658</v>
      </c>
      <c r="M47" s="97">
        <v>43</v>
      </c>
      <c r="N47" s="715">
        <v>1</v>
      </c>
      <c r="O47" s="715">
        <v>1.7738793326337283</v>
      </c>
      <c r="P47" s="96">
        <v>0.4769692259605951</v>
      </c>
      <c r="Q47" s="97">
        <v>26</v>
      </c>
      <c r="R47" s="715">
        <v>1</v>
      </c>
      <c r="S47" s="715">
        <v>1.419503035109811</v>
      </c>
      <c r="T47" s="96">
        <v>0.21515427525564659</v>
      </c>
      <c r="U47" s="97">
        <v>56</v>
      </c>
      <c r="V47" s="715">
        <v>1</v>
      </c>
      <c r="W47" s="715">
        <v>1.2441402937609607</v>
      </c>
      <c r="X47" s="96">
        <v>0.24448220522077801</v>
      </c>
      <c r="Y47" s="97">
        <v>18</v>
      </c>
      <c r="Z47" s="715">
        <v>1</v>
      </c>
      <c r="AA47" s="715">
        <v>1.5180494033400933</v>
      </c>
      <c r="AB47" s="96">
        <v>0.2052464939072596</v>
      </c>
      <c r="AC47" s="97">
        <v>41</v>
      </c>
      <c r="AD47" s="715">
        <v>1</v>
      </c>
      <c r="AE47" s="715">
        <v>2.0454610591719189</v>
      </c>
      <c r="AF47" s="96">
        <v>0.63000005646220292</v>
      </c>
      <c r="AG47" s="97">
        <v>26</v>
      </c>
      <c r="AH47" s="715">
        <v>1</v>
      </c>
      <c r="AI47" s="715">
        <v>1.3365190381921768</v>
      </c>
      <c r="AJ47" s="96">
        <v>0.18418662923289295</v>
      </c>
      <c r="AK47" s="97">
        <v>34</v>
      </c>
      <c r="AL47" s="715">
        <v>1</v>
      </c>
      <c r="AM47" s="715">
        <v>1.3764297705952597</v>
      </c>
      <c r="AN47" s="96">
        <v>0.41482780486706466</v>
      </c>
      <c r="AO47" s="97">
        <v>3</v>
      </c>
      <c r="AP47" s="715">
        <v>1</v>
      </c>
      <c r="AQ47" s="715">
        <v>1.6263501430948886</v>
      </c>
      <c r="AR47" s="96">
        <v>0.44245830648016149</v>
      </c>
      <c r="AS47" s="97">
        <v>22</v>
      </c>
      <c r="AT47" s="715">
        <v>1</v>
      </c>
      <c r="AU47" s="715">
        <v>2.1695834325240395</v>
      </c>
      <c r="AV47" s="96">
        <v>0.30220356670738313</v>
      </c>
      <c r="AW47" s="97">
        <v>92</v>
      </c>
      <c r="AX47" s="715">
        <v>1</v>
      </c>
      <c r="AY47" s="715">
        <v>1.3745353136400786</v>
      </c>
      <c r="AZ47" s="96">
        <v>0.28179559867847642</v>
      </c>
      <c r="BA47" s="97">
        <v>13</v>
      </c>
      <c r="BB47" s="715">
        <v>2</v>
      </c>
      <c r="BC47" s="715">
        <v>4.1347081865258994</v>
      </c>
      <c r="BD47" s="96">
        <v>1.2896400481172159</v>
      </c>
      <c r="BE47" s="97">
        <v>8</v>
      </c>
      <c r="BF47" s="715">
        <v>1</v>
      </c>
      <c r="BG47" s="715">
        <v>2.3456884881170392</v>
      </c>
      <c r="BH47" s="96">
        <v>0.35705285571538065</v>
      </c>
      <c r="BI47" s="97">
        <v>88</v>
      </c>
      <c r="BJ47" s="715">
        <v>1</v>
      </c>
      <c r="BK47" s="715">
        <v>1.5417411194712496</v>
      </c>
      <c r="BL47" s="96">
        <v>0.17285209242777508</v>
      </c>
      <c r="BM47" s="97">
        <v>54</v>
      </c>
      <c r="BN47" s="715">
        <v>1</v>
      </c>
      <c r="BO47" s="715">
        <v>1.2651052646239567</v>
      </c>
      <c r="BP47" s="96">
        <v>0.35543036351332097</v>
      </c>
      <c r="BQ47" s="112">
        <v>12</v>
      </c>
    </row>
    <row r="48" spans="1:69" customFormat="1" ht="14.5" customHeight="1">
      <c r="A48" s="969" t="s">
        <v>78</v>
      </c>
      <c r="B48" s="713">
        <v>5</v>
      </c>
      <c r="C48" s="713">
        <v>6.6103296984227837</v>
      </c>
      <c r="D48" s="94">
        <v>1.0629971937253859</v>
      </c>
      <c r="E48" s="95">
        <v>125</v>
      </c>
      <c r="F48" s="713">
        <v>1</v>
      </c>
      <c r="G48" s="713">
        <v>1.6244673989217395</v>
      </c>
      <c r="H48" s="94">
        <v>0.48463071954803466</v>
      </c>
      <c r="I48" s="95">
        <v>12</v>
      </c>
      <c r="J48" s="713">
        <v>1</v>
      </c>
      <c r="K48" s="713">
        <v>1.9222096096047583</v>
      </c>
      <c r="L48" s="94">
        <v>0.27075021728449483</v>
      </c>
      <c r="M48" s="95">
        <v>59</v>
      </c>
      <c r="N48" s="713">
        <v>1</v>
      </c>
      <c r="O48" s="713">
        <v>2.2850411123893095</v>
      </c>
      <c r="P48" s="94">
        <v>0.53843567724626695</v>
      </c>
      <c r="Q48" s="95">
        <v>29</v>
      </c>
      <c r="R48" s="713">
        <v>1</v>
      </c>
      <c r="S48" s="713">
        <v>1.5648540954628907</v>
      </c>
      <c r="T48" s="94">
        <v>0.16386105283795346</v>
      </c>
      <c r="U48" s="95">
        <v>81</v>
      </c>
      <c r="V48" s="713">
        <v>1</v>
      </c>
      <c r="W48" s="713">
        <v>1.4628459402074434</v>
      </c>
      <c r="X48" s="94">
        <v>0.1520531575886345</v>
      </c>
      <c r="Y48" s="95">
        <v>33</v>
      </c>
      <c r="Z48" s="713">
        <v>2</v>
      </c>
      <c r="AA48" s="713">
        <v>2.244614763483658</v>
      </c>
      <c r="AB48" s="94">
        <v>0.31385310576531611</v>
      </c>
      <c r="AC48" s="95">
        <v>31</v>
      </c>
      <c r="AD48" s="713">
        <v>2</v>
      </c>
      <c r="AE48" s="713">
        <v>3.3654847136115902</v>
      </c>
      <c r="AF48" s="94">
        <v>1.1370199968266639</v>
      </c>
      <c r="AG48" s="95">
        <v>21</v>
      </c>
      <c r="AH48" s="713">
        <v>1</v>
      </c>
      <c r="AI48" s="713">
        <v>1.4041671591383134</v>
      </c>
      <c r="AJ48" s="94">
        <v>0.18043254941126666</v>
      </c>
      <c r="AK48" s="95">
        <v>39</v>
      </c>
      <c r="AL48" s="713">
        <v>1</v>
      </c>
      <c r="AM48" s="713">
        <v>1.7026395556398188</v>
      </c>
      <c r="AN48" s="94">
        <v>0.67252818439184203</v>
      </c>
      <c r="AO48" s="95">
        <v>7</v>
      </c>
      <c r="AP48" s="713">
        <v>2</v>
      </c>
      <c r="AQ48" s="713">
        <v>2.5594422194637803</v>
      </c>
      <c r="AR48" s="94">
        <v>0.45339031232986765</v>
      </c>
      <c r="AS48" s="95">
        <v>39</v>
      </c>
      <c r="AT48" s="713">
        <v>1</v>
      </c>
      <c r="AU48" s="713">
        <v>2.0268571180327695</v>
      </c>
      <c r="AV48" s="94">
        <v>0.34153466183735759</v>
      </c>
      <c r="AW48" s="95">
        <v>81</v>
      </c>
      <c r="AX48" s="713">
        <v>1</v>
      </c>
      <c r="AY48" s="713">
        <v>1.726007379115178</v>
      </c>
      <c r="AZ48" s="94">
        <v>0.42278267385466106</v>
      </c>
      <c r="BA48" s="95">
        <v>22</v>
      </c>
      <c r="BB48" s="713">
        <v>3</v>
      </c>
      <c r="BC48" s="713">
        <v>3.1458333339104008</v>
      </c>
      <c r="BD48" s="94">
        <v>1.3922358273709636</v>
      </c>
      <c r="BE48" s="95">
        <v>3</v>
      </c>
      <c r="BF48" s="713">
        <v>2</v>
      </c>
      <c r="BG48" s="713">
        <v>3.4036832583630563</v>
      </c>
      <c r="BH48" s="94">
        <v>0.57211027794786939</v>
      </c>
      <c r="BI48" s="95">
        <v>113</v>
      </c>
      <c r="BJ48" s="713">
        <v>1</v>
      </c>
      <c r="BK48" s="713">
        <v>1.4870450608343786</v>
      </c>
      <c r="BL48" s="94">
        <v>0.25596711713999537</v>
      </c>
      <c r="BM48" s="95">
        <v>49</v>
      </c>
      <c r="BN48" s="713">
        <v>1</v>
      </c>
      <c r="BO48" s="713">
        <v>1.1303114894095194</v>
      </c>
      <c r="BP48" s="94">
        <v>0.2048728303736761</v>
      </c>
      <c r="BQ48" s="111">
        <v>12</v>
      </c>
    </row>
    <row r="49" spans="1:69" customFormat="1" ht="14.5" customHeight="1" thickBot="1">
      <c r="A49" s="971" t="s">
        <v>79</v>
      </c>
      <c r="B49" s="723">
        <v>1</v>
      </c>
      <c r="C49" s="723">
        <v>1.7209309638715771</v>
      </c>
      <c r="D49" s="98">
        <v>0.30714648374914211</v>
      </c>
      <c r="E49" s="99">
        <v>55</v>
      </c>
      <c r="F49" s="723">
        <v>1</v>
      </c>
      <c r="G49" s="723">
        <v>1.1772202110127241</v>
      </c>
      <c r="H49" s="98">
        <v>0.11050668958632835</v>
      </c>
      <c r="I49" s="99">
        <v>36</v>
      </c>
      <c r="J49" s="723">
        <v>1</v>
      </c>
      <c r="K49" s="723">
        <v>2.1602193605092839</v>
      </c>
      <c r="L49" s="98">
        <v>0.41791790020527025</v>
      </c>
      <c r="M49" s="99">
        <v>63</v>
      </c>
      <c r="N49" s="723">
        <v>2</v>
      </c>
      <c r="O49" s="723">
        <v>5.8019049619603038</v>
      </c>
      <c r="P49" s="98">
        <v>3.468448271230546</v>
      </c>
      <c r="Q49" s="99">
        <v>33</v>
      </c>
      <c r="R49" s="723">
        <v>1</v>
      </c>
      <c r="S49" s="723">
        <v>2.1202336670616706</v>
      </c>
      <c r="T49" s="98">
        <v>0.39807263197280879</v>
      </c>
      <c r="U49" s="99">
        <v>79</v>
      </c>
      <c r="V49" s="723">
        <v>1</v>
      </c>
      <c r="W49" s="723">
        <v>1.5245321806216339</v>
      </c>
      <c r="X49" s="98">
        <v>0.21844433342628</v>
      </c>
      <c r="Y49" s="99">
        <v>38</v>
      </c>
      <c r="Z49" s="723">
        <v>1</v>
      </c>
      <c r="AA49" s="723">
        <v>2.0811002092716748</v>
      </c>
      <c r="AB49" s="98">
        <v>0.54800752543375519</v>
      </c>
      <c r="AC49" s="99">
        <v>58</v>
      </c>
      <c r="AD49" s="723">
        <v>2</v>
      </c>
      <c r="AE49" s="723">
        <v>4.1778301429694764</v>
      </c>
      <c r="AF49" s="98">
        <v>1.4829149375485904</v>
      </c>
      <c r="AG49" s="99">
        <v>29</v>
      </c>
      <c r="AH49" s="723">
        <v>1</v>
      </c>
      <c r="AI49" s="723">
        <v>1.5108726541016444</v>
      </c>
      <c r="AJ49" s="98">
        <v>0.27031971104303315</v>
      </c>
      <c r="AK49" s="99">
        <v>42</v>
      </c>
      <c r="AL49" s="723">
        <v>1</v>
      </c>
      <c r="AM49" s="723">
        <v>2.9156952135356198</v>
      </c>
      <c r="AN49" s="98">
        <v>1.823227389317307</v>
      </c>
      <c r="AO49" s="99">
        <v>6</v>
      </c>
      <c r="AP49" s="723">
        <v>1</v>
      </c>
      <c r="AQ49" s="723">
        <v>3.1003675743534855</v>
      </c>
      <c r="AR49" s="98">
        <v>0.6787030806683656</v>
      </c>
      <c r="AS49" s="99">
        <v>37</v>
      </c>
      <c r="AT49" s="723">
        <v>1</v>
      </c>
      <c r="AU49" s="723">
        <v>2.4357248633327186</v>
      </c>
      <c r="AV49" s="98">
        <v>0.36826584672031792</v>
      </c>
      <c r="AW49" s="99">
        <v>163</v>
      </c>
      <c r="AX49" s="723">
        <v>1</v>
      </c>
      <c r="AY49" s="723">
        <v>1.4180079883636936</v>
      </c>
      <c r="AZ49" s="98">
        <v>0.32780431621827083</v>
      </c>
      <c r="BA49" s="99">
        <v>18</v>
      </c>
      <c r="BB49" s="723">
        <v>3</v>
      </c>
      <c r="BC49" s="723">
        <v>6.2250829121430611</v>
      </c>
      <c r="BD49" s="98">
        <v>3.5335383658130959</v>
      </c>
      <c r="BE49" s="99">
        <v>3</v>
      </c>
      <c r="BF49" s="723">
        <v>1</v>
      </c>
      <c r="BG49" s="723">
        <v>2.4637983285091929</v>
      </c>
      <c r="BH49" s="98">
        <v>0.40556097375317546</v>
      </c>
      <c r="BI49" s="99">
        <v>70</v>
      </c>
      <c r="BJ49" s="723">
        <v>1</v>
      </c>
      <c r="BK49" s="723">
        <v>2.8767589577353516</v>
      </c>
      <c r="BL49" s="98">
        <v>0.58091095506614465</v>
      </c>
      <c r="BM49" s="99">
        <v>87</v>
      </c>
      <c r="BN49" s="723">
        <v>1</v>
      </c>
      <c r="BO49" s="723">
        <v>1.1676353542450018</v>
      </c>
      <c r="BP49" s="98">
        <v>0.21102405922538833</v>
      </c>
      <c r="BQ49" s="113">
        <v>16</v>
      </c>
    </row>
    <row r="50" spans="1:69" customFormat="1" ht="14.5" customHeight="1">
      <c r="A50" s="972" t="s">
        <v>80</v>
      </c>
      <c r="B50" s="727">
        <v>2</v>
      </c>
      <c r="C50" s="727">
        <v>3.6396474206942386</v>
      </c>
      <c r="D50" s="100">
        <v>0.25208858432275033</v>
      </c>
      <c r="E50" s="101">
        <v>594</v>
      </c>
      <c r="F50" s="727">
        <v>1</v>
      </c>
      <c r="G50" s="727">
        <v>1.8309675407415837</v>
      </c>
      <c r="H50" s="100">
        <v>0.2013154574071471</v>
      </c>
      <c r="I50" s="101">
        <v>159</v>
      </c>
      <c r="J50" s="727">
        <v>1</v>
      </c>
      <c r="K50" s="727">
        <v>2.1149008264906919</v>
      </c>
      <c r="L50" s="100">
        <v>0.16599736673299598</v>
      </c>
      <c r="M50" s="101">
        <v>348</v>
      </c>
      <c r="N50" s="727">
        <v>1</v>
      </c>
      <c r="O50" s="727">
        <v>1.7013880317604906</v>
      </c>
      <c r="P50" s="100">
        <v>0.1387051684777281</v>
      </c>
      <c r="Q50" s="101">
        <v>241</v>
      </c>
      <c r="R50" s="727">
        <v>1</v>
      </c>
      <c r="S50" s="727">
        <v>2.0626451498147214</v>
      </c>
      <c r="T50" s="100">
        <v>0.16820504545062456</v>
      </c>
      <c r="U50" s="101">
        <v>617</v>
      </c>
      <c r="V50" s="727">
        <v>1</v>
      </c>
      <c r="W50" s="727">
        <v>1.6998353241066033</v>
      </c>
      <c r="X50" s="100">
        <v>0.16068511294274887</v>
      </c>
      <c r="Y50" s="101">
        <v>224</v>
      </c>
      <c r="Z50" s="727">
        <v>1</v>
      </c>
      <c r="AA50" s="727">
        <v>1.7401450360626118</v>
      </c>
      <c r="AB50" s="100">
        <v>8.2045913904154943E-2</v>
      </c>
      <c r="AC50" s="101">
        <v>388</v>
      </c>
      <c r="AD50" s="727">
        <v>2</v>
      </c>
      <c r="AE50" s="727">
        <v>4.282008575055456</v>
      </c>
      <c r="AF50" s="100">
        <v>0.62133774709283074</v>
      </c>
      <c r="AG50" s="101">
        <v>170</v>
      </c>
      <c r="AH50" s="727">
        <v>1</v>
      </c>
      <c r="AI50" s="727">
        <v>1.9811114018212705</v>
      </c>
      <c r="AJ50" s="100">
        <v>0.13633409518532194</v>
      </c>
      <c r="AK50" s="101">
        <v>383</v>
      </c>
      <c r="AL50" s="727">
        <v>1</v>
      </c>
      <c r="AM50" s="727">
        <v>1.8095561974496408</v>
      </c>
      <c r="AN50" s="100">
        <v>0.22231904129880814</v>
      </c>
      <c r="AO50" s="101">
        <v>83</v>
      </c>
      <c r="AP50" s="727">
        <v>1</v>
      </c>
      <c r="AQ50" s="727">
        <v>3.1846778396536428</v>
      </c>
      <c r="AR50" s="100">
        <v>0.37371088346983788</v>
      </c>
      <c r="AS50" s="101">
        <v>276</v>
      </c>
      <c r="AT50" s="727">
        <v>1</v>
      </c>
      <c r="AU50" s="727">
        <v>1.7173484512829567</v>
      </c>
      <c r="AV50" s="100">
        <v>7.4630378911474851E-2</v>
      </c>
      <c r="AW50" s="101">
        <v>865</v>
      </c>
      <c r="AX50" s="727">
        <v>1</v>
      </c>
      <c r="AY50" s="727">
        <v>1.8993764894669019</v>
      </c>
      <c r="AZ50" s="100">
        <v>0.20553596593932746</v>
      </c>
      <c r="BA50" s="101">
        <v>173</v>
      </c>
      <c r="BB50" s="727">
        <v>4</v>
      </c>
      <c r="BC50" s="727">
        <v>7.247134593983013</v>
      </c>
      <c r="BD50" s="100">
        <v>1.5785858266941788</v>
      </c>
      <c r="BE50" s="101">
        <v>73</v>
      </c>
      <c r="BF50" s="727">
        <v>2</v>
      </c>
      <c r="BG50" s="727">
        <v>3.8785575449576255</v>
      </c>
      <c r="BH50" s="100">
        <v>0.29215212477541103</v>
      </c>
      <c r="BI50" s="101">
        <v>762</v>
      </c>
      <c r="BJ50" s="727">
        <v>1</v>
      </c>
      <c r="BK50" s="727">
        <v>1.6827221356452724</v>
      </c>
      <c r="BL50" s="100">
        <v>9.4316980328176245E-2</v>
      </c>
      <c r="BM50" s="101">
        <v>478</v>
      </c>
      <c r="BN50" s="727">
        <v>1</v>
      </c>
      <c r="BO50" s="727">
        <v>2.0005231279340836</v>
      </c>
      <c r="BP50" s="100">
        <v>0.45782275553933161</v>
      </c>
      <c r="BQ50" s="179">
        <v>125</v>
      </c>
    </row>
    <row r="51" spans="1:69" customFormat="1" ht="14.5" customHeight="1">
      <c r="A51" s="972" t="s">
        <v>81</v>
      </c>
      <c r="B51" s="727">
        <v>1</v>
      </c>
      <c r="C51" s="727">
        <v>2.5691399283033944</v>
      </c>
      <c r="D51" s="100">
        <v>0.25348280834681397</v>
      </c>
      <c r="E51" s="101">
        <v>317</v>
      </c>
      <c r="F51" s="727">
        <v>1</v>
      </c>
      <c r="G51" s="727">
        <v>2.2756344534377271</v>
      </c>
      <c r="H51" s="100">
        <v>0.53711143830149788</v>
      </c>
      <c r="I51" s="101">
        <v>178</v>
      </c>
      <c r="J51" s="727">
        <v>1</v>
      </c>
      <c r="K51" s="727">
        <v>1.9065127216940614</v>
      </c>
      <c r="L51" s="100">
        <v>0.22022859123799982</v>
      </c>
      <c r="M51" s="101">
        <v>268</v>
      </c>
      <c r="N51" s="727">
        <v>1</v>
      </c>
      <c r="O51" s="727">
        <v>2.0934263716338801</v>
      </c>
      <c r="P51" s="100">
        <v>0.49543547039886709</v>
      </c>
      <c r="Q51" s="101">
        <v>200</v>
      </c>
      <c r="R51" s="727">
        <v>1</v>
      </c>
      <c r="S51" s="727">
        <v>1.8467194671600426</v>
      </c>
      <c r="T51" s="100">
        <v>0.1294973113165602</v>
      </c>
      <c r="U51" s="101">
        <v>395</v>
      </c>
      <c r="V51" s="727">
        <v>1</v>
      </c>
      <c r="W51" s="727">
        <v>1.4382971228320325</v>
      </c>
      <c r="X51" s="100">
        <v>0.11251591555699909</v>
      </c>
      <c r="Y51" s="101">
        <v>168</v>
      </c>
      <c r="Z51" s="727">
        <v>1</v>
      </c>
      <c r="AA51" s="727">
        <v>1.7218689559335603</v>
      </c>
      <c r="AB51" s="100">
        <v>0.14086734660075023</v>
      </c>
      <c r="AC51" s="101">
        <v>248</v>
      </c>
      <c r="AD51" s="727">
        <v>1</v>
      </c>
      <c r="AE51" s="727">
        <v>3.2519306228868561</v>
      </c>
      <c r="AF51" s="100">
        <v>0.50530353373755299</v>
      </c>
      <c r="AG51" s="101">
        <v>109</v>
      </c>
      <c r="AH51" s="727">
        <v>1</v>
      </c>
      <c r="AI51" s="727">
        <v>1.6383802020402625</v>
      </c>
      <c r="AJ51" s="100">
        <v>0.15931612557600311</v>
      </c>
      <c r="AK51" s="101">
        <v>207</v>
      </c>
      <c r="AL51" s="727">
        <v>1</v>
      </c>
      <c r="AM51" s="727">
        <v>1.5750475781475921</v>
      </c>
      <c r="AN51" s="100">
        <v>0.18912022589600569</v>
      </c>
      <c r="AO51" s="101">
        <v>36</v>
      </c>
      <c r="AP51" s="727">
        <v>1</v>
      </c>
      <c r="AQ51" s="727">
        <v>2.9461409900867275</v>
      </c>
      <c r="AR51" s="100">
        <v>0.72557730471870452</v>
      </c>
      <c r="AS51" s="101">
        <v>141</v>
      </c>
      <c r="AT51" s="727">
        <v>1</v>
      </c>
      <c r="AU51" s="727">
        <v>2.2021730708000695</v>
      </c>
      <c r="AV51" s="100">
        <v>0.13779554616490813</v>
      </c>
      <c r="AW51" s="101">
        <v>649</v>
      </c>
      <c r="AX51" s="727">
        <v>1</v>
      </c>
      <c r="AY51" s="727">
        <v>1.968107228016627</v>
      </c>
      <c r="AZ51" s="100">
        <v>0.43350672722832678</v>
      </c>
      <c r="BA51" s="101">
        <v>93</v>
      </c>
      <c r="BB51" s="727">
        <v>3</v>
      </c>
      <c r="BC51" s="727">
        <v>5.3302600528531379</v>
      </c>
      <c r="BD51" s="100">
        <v>0.88338173433451805</v>
      </c>
      <c r="BE51" s="101">
        <v>31</v>
      </c>
      <c r="BF51" s="727">
        <v>2</v>
      </c>
      <c r="BG51" s="727">
        <v>2.8238314843413379</v>
      </c>
      <c r="BH51" s="100">
        <v>0.23454080604974417</v>
      </c>
      <c r="BI51" s="101">
        <v>500</v>
      </c>
      <c r="BJ51" s="727">
        <v>1</v>
      </c>
      <c r="BK51" s="727">
        <v>2.0046005602157968</v>
      </c>
      <c r="BL51" s="100">
        <v>0.19047939237417155</v>
      </c>
      <c r="BM51" s="101">
        <v>335</v>
      </c>
      <c r="BN51" s="727">
        <v>1</v>
      </c>
      <c r="BO51" s="727">
        <v>1.3501924491704695</v>
      </c>
      <c r="BP51" s="100">
        <v>0.16831968422866897</v>
      </c>
      <c r="BQ51" s="179">
        <v>91</v>
      </c>
    </row>
    <row r="52" spans="1:69" customFormat="1" ht="14.5" customHeight="1">
      <c r="A52" s="973" t="s">
        <v>82</v>
      </c>
      <c r="B52" s="961">
        <v>2</v>
      </c>
      <c r="C52" s="961">
        <v>3.4598949245975814</v>
      </c>
      <c r="D52" s="114">
        <v>0.21366497827842926</v>
      </c>
      <c r="E52" s="110">
        <v>911</v>
      </c>
      <c r="F52" s="961">
        <v>1</v>
      </c>
      <c r="G52" s="961">
        <v>1.9573852325175438</v>
      </c>
      <c r="H52" s="114">
        <v>0.21178026638369279</v>
      </c>
      <c r="I52" s="110">
        <v>337</v>
      </c>
      <c r="J52" s="961">
        <v>1</v>
      </c>
      <c r="K52" s="961">
        <v>2.0770498787797309</v>
      </c>
      <c r="L52" s="114">
        <v>0.14156238905098126</v>
      </c>
      <c r="M52" s="110">
        <v>616</v>
      </c>
      <c r="N52" s="961">
        <v>1</v>
      </c>
      <c r="O52" s="961">
        <v>1.7857367483889823</v>
      </c>
      <c r="P52" s="114">
        <v>0.15318167398815857</v>
      </c>
      <c r="Q52" s="110">
        <v>441</v>
      </c>
      <c r="R52" s="961">
        <v>1</v>
      </c>
      <c r="S52" s="961">
        <v>2.0209525777173236</v>
      </c>
      <c r="T52" s="114">
        <v>0.13798126102500277</v>
      </c>
      <c r="U52" s="110">
        <v>1012</v>
      </c>
      <c r="V52" s="961">
        <v>1</v>
      </c>
      <c r="W52" s="961">
        <v>1.647288830251012</v>
      </c>
      <c r="X52" s="114">
        <v>0.13021421359346255</v>
      </c>
      <c r="Y52" s="110">
        <v>392</v>
      </c>
      <c r="Z52" s="961">
        <v>1</v>
      </c>
      <c r="AA52" s="961">
        <v>1.7365266006110482</v>
      </c>
      <c r="AB52" s="114">
        <v>7.1441793505777576E-2</v>
      </c>
      <c r="AC52" s="110">
        <v>636</v>
      </c>
      <c r="AD52" s="961">
        <v>2</v>
      </c>
      <c r="AE52" s="961">
        <v>4.1130339365708073</v>
      </c>
      <c r="AF52" s="114">
        <v>0.52518117584383373</v>
      </c>
      <c r="AG52" s="110">
        <v>279</v>
      </c>
      <c r="AH52" s="961">
        <v>1</v>
      </c>
      <c r="AI52" s="961">
        <v>1.9278011076672585</v>
      </c>
      <c r="AJ52" s="114">
        <v>0.11768316144131054</v>
      </c>
      <c r="AK52" s="110">
        <v>590</v>
      </c>
      <c r="AL52" s="961">
        <v>1</v>
      </c>
      <c r="AM52" s="961">
        <v>1.7757405523912437</v>
      </c>
      <c r="AN52" s="114">
        <v>0.19172501245224766</v>
      </c>
      <c r="AO52" s="110">
        <v>119</v>
      </c>
      <c r="AP52" s="961">
        <v>1</v>
      </c>
      <c r="AQ52" s="961">
        <v>3.1458026674808415</v>
      </c>
      <c r="AR52" s="114">
        <v>0.33397639331931994</v>
      </c>
      <c r="AS52" s="110">
        <v>417</v>
      </c>
      <c r="AT52" s="961">
        <v>1</v>
      </c>
      <c r="AU52" s="961">
        <v>1.8117257505341426</v>
      </c>
      <c r="AV52" s="114">
        <v>6.5995914293733887E-2</v>
      </c>
      <c r="AW52" s="110">
        <v>1514</v>
      </c>
      <c r="AX52" s="961">
        <v>1</v>
      </c>
      <c r="AY52" s="961">
        <v>1.9085231906750006</v>
      </c>
      <c r="AZ52" s="114">
        <v>0.18733624212953789</v>
      </c>
      <c r="BA52" s="110">
        <v>266</v>
      </c>
      <c r="BB52" s="961">
        <v>4</v>
      </c>
      <c r="BC52" s="961">
        <v>7.064754093644078</v>
      </c>
      <c r="BD52" s="114">
        <v>1.4296783682459955</v>
      </c>
      <c r="BE52" s="110">
        <v>104</v>
      </c>
      <c r="BF52" s="961">
        <v>2</v>
      </c>
      <c r="BG52" s="961">
        <v>3.6536817447079808</v>
      </c>
      <c r="BH52" s="114">
        <v>0.23594368253011538</v>
      </c>
      <c r="BI52" s="110">
        <v>1262</v>
      </c>
      <c r="BJ52" s="961">
        <v>1</v>
      </c>
      <c r="BK52" s="961">
        <v>1.7490267427838873</v>
      </c>
      <c r="BL52" s="114">
        <v>8.4694816633590464E-2</v>
      </c>
      <c r="BM52" s="110">
        <v>813</v>
      </c>
      <c r="BN52" s="961">
        <v>1</v>
      </c>
      <c r="BO52" s="961">
        <v>1.865833375113052</v>
      </c>
      <c r="BP52" s="114">
        <v>0.36520798896522477</v>
      </c>
      <c r="BQ52" s="115">
        <v>216</v>
      </c>
    </row>
    <row r="53" spans="1:69" ht="14.5" customHeight="1">
      <c r="A53" s="1234" t="s">
        <v>615</v>
      </c>
      <c r="B53" s="1234" t="s">
        <v>84</v>
      </c>
      <c r="C53" s="1234"/>
      <c r="D53" s="1234" t="s">
        <v>84</v>
      </c>
      <c r="E53" s="1234" t="s">
        <v>84</v>
      </c>
      <c r="F53" s="1234" t="s">
        <v>84</v>
      </c>
      <c r="G53" s="1234"/>
      <c r="H53" s="1234" t="s">
        <v>84</v>
      </c>
      <c r="I53" s="1234" t="s">
        <v>84</v>
      </c>
      <c r="J53" s="1234" t="s">
        <v>84</v>
      </c>
      <c r="K53" s="1234"/>
      <c r="L53" s="1234" t="s">
        <v>84</v>
      </c>
      <c r="M53" s="1234" t="s">
        <v>84</v>
      </c>
      <c r="N53" s="1234" t="s">
        <v>84</v>
      </c>
      <c r="O53" s="1234"/>
      <c r="P53" s="1234" t="s">
        <v>84</v>
      </c>
      <c r="Q53" s="1234" t="s">
        <v>84</v>
      </c>
      <c r="R53" s="1234" t="s">
        <v>84</v>
      </c>
      <c r="S53" s="1234"/>
      <c r="T53" s="1234" t="s">
        <v>84</v>
      </c>
      <c r="U53" s="1234" t="s">
        <v>84</v>
      </c>
      <c r="V53" s="1234" t="s">
        <v>84</v>
      </c>
      <c r="W53" s="1234"/>
      <c r="X53" s="1234" t="s">
        <v>84</v>
      </c>
      <c r="Y53" s="1234" t="s">
        <v>84</v>
      </c>
      <c r="Z53" s="1234" t="s">
        <v>84</v>
      </c>
      <c r="AA53" s="1234"/>
      <c r="AB53" s="1234" t="s">
        <v>84</v>
      </c>
      <c r="AC53" s="1234" t="s">
        <v>84</v>
      </c>
      <c r="AD53" s="1234" t="s">
        <v>84</v>
      </c>
      <c r="AE53" s="1234"/>
      <c r="AF53" s="1234" t="s">
        <v>84</v>
      </c>
      <c r="AG53" s="1234" t="s">
        <v>84</v>
      </c>
      <c r="AH53" s="1234" t="s">
        <v>84</v>
      </c>
      <c r="AI53" s="1234"/>
      <c r="AJ53" s="1234" t="s">
        <v>84</v>
      </c>
      <c r="AK53" s="1234" t="s">
        <v>84</v>
      </c>
      <c r="AL53" s="1234" t="s">
        <v>84</v>
      </c>
      <c r="AM53" s="1234"/>
      <c r="AN53" s="1234" t="s">
        <v>84</v>
      </c>
      <c r="AO53" s="1234" t="s">
        <v>84</v>
      </c>
      <c r="AP53" s="1234" t="s">
        <v>84</v>
      </c>
      <c r="AQ53" s="1234"/>
      <c r="AR53" s="1234" t="s">
        <v>84</v>
      </c>
      <c r="AS53" s="1234" t="s">
        <v>84</v>
      </c>
      <c r="AT53" s="1234" t="s">
        <v>84</v>
      </c>
      <c r="AU53" s="1234"/>
      <c r="AV53" s="1234" t="s">
        <v>84</v>
      </c>
      <c r="AW53" s="1234" t="s">
        <v>84</v>
      </c>
      <c r="AX53" s="1234" t="s">
        <v>84</v>
      </c>
      <c r="AY53" s="1234"/>
      <c r="AZ53" s="1234" t="s">
        <v>84</v>
      </c>
      <c r="BA53" s="1234" t="s">
        <v>84</v>
      </c>
      <c r="BB53" s="1234" t="s">
        <v>84</v>
      </c>
      <c r="BC53" s="1234"/>
      <c r="BD53" s="1234" t="s">
        <v>84</v>
      </c>
      <c r="BE53" s="1234" t="s">
        <v>84</v>
      </c>
      <c r="BF53" s="1234" t="s">
        <v>84</v>
      </c>
      <c r="BG53" s="1234"/>
      <c r="BH53" s="1234" t="s">
        <v>84</v>
      </c>
      <c r="BI53" s="1234" t="s">
        <v>84</v>
      </c>
      <c r="BJ53" s="1234" t="s">
        <v>84</v>
      </c>
      <c r="BK53" s="1234"/>
      <c r="BL53" s="1234" t="s">
        <v>84</v>
      </c>
      <c r="BM53" s="1234" t="s">
        <v>84</v>
      </c>
      <c r="BN53" s="1234" t="s">
        <v>84</v>
      </c>
      <c r="BO53" s="1234"/>
      <c r="BP53" s="1234" t="s">
        <v>84</v>
      </c>
      <c r="BQ53" s="1234" t="s">
        <v>84</v>
      </c>
    </row>
    <row r="54" spans="1:69" ht="14.5" customHeight="1">
      <c r="A54" s="1234" t="s">
        <v>617</v>
      </c>
      <c r="B54" s="1234" t="s">
        <v>85</v>
      </c>
      <c r="C54" s="1234"/>
      <c r="D54" s="1234" t="s">
        <v>85</v>
      </c>
      <c r="E54" s="1234" t="s">
        <v>85</v>
      </c>
      <c r="F54" s="1234" t="s">
        <v>85</v>
      </c>
      <c r="G54" s="1234"/>
      <c r="H54" s="1234" t="s">
        <v>85</v>
      </c>
      <c r="I54" s="1234" t="s">
        <v>85</v>
      </c>
      <c r="J54" s="1234" t="s">
        <v>85</v>
      </c>
      <c r="K54" s="1234"/>
      <c r="L54" s="1234" t="s">
        <v>85</v>
      </c>
      <c r="M54" s="1234" t="s">
        <v>85</v>
      </c>
      <c r="N54" s="1234" t="s">
        <v>85</v>
      </c>
      <c r="O54" s="1234"/>
      <c r="P54" s="1234" t="s">
        <v>85</v>
      </c>
      <c r="Q54" s="1234" t="s">
        <v>85</v>
      </c>
      <c r="R54" s="1234" t="s">
        <v>85</v>
      </c>
      <c r="S54" s="1234"/>
      <c r="T54" s="1234" t="s">
        <v>85</v>
      </c>
      <c r="U54" s="1234" t="s">
        <v>85</v>
      </c>
      <c r="V54" s="1234" t="s">
        <v>85</v>
      </c>
      <c r="W54" s="1234"/>
      <c r="X54" s="1234" t="s">
        <v>85</v>
      </c>
      <c r="Y54" s="1234" t="s">
        <v>85</v>
      </c>
      <c r="Z54" s="1234" t="s">
        <v>85</v>
      </c>
      <c r="AA54" s="1234"/>
      <c r="AB54" s="1234" t="s">
        <v>85</v>
      </c>
      <c r="AC54" s="1234" t="s">
        <v>85</v>
      </c>
      <c r="AD54" s="1234" t="s">
        <v>85</v>
      </c>
      <c r="AE54" s="1234"/>
      <c r="AF54" s="1234" t="s">
        <v>85</v>
      </c>
      <c r="AG54" s="1234" t="s">
        <v>85</v>
      </c>
      <c r="AH54" s="1234" t="s">
        <v>85</v>
      </c>
      <c r="AI54" s="1234"/>
      <c r="AJ54" s="1234" t="s">
        <v>85</v>
      </c>
      <c r="AK54" s="1234" t="s">
        <v>85</v>
      </c>
      <c r="AL54" s="1234" t="s">
        <v>85</v>
      </c>
      <c r="AM54" s="1234"/>
      <c r="AN54" s="1234" t="s">
        <v>85</v>
      </c>
      <c r="AO54" s="1234" t="s">
        <v>85</v>
      </c>
      <c r="AP54" s="1234" t="s">
        <v>85</v>
      </c>
      <c r="AQ54" s="1234"/>
      <c r="AR54" s="1234" t="s">
        <v>85</v>
      </c>
      <c r="AS54" s="1234" t="s">
        <v>85</v>
      </c>
      <c r="AT54" s="1234" t="s">
        <v>85</v>
      </c>
      <c r="AU54" s="1234"/>
      <c r="AV54" s="1234" t="s">
        <v>85</v>
      </c>
      <c r="AW54" s="1234" t="s">
        <v>85</v>
      </c>
      <c r="AX54" s="1234" t="s">
        <v>85</v>
      </c>
      <c r="AY54" s="1234"/>
      <c r="AZ54" s="1234" t="s">
        <v>85</v>
      </c>
      <c r="BA54" s="1234" t="s">
        <v>85</v>
      </c>
      <c r="BB54" s="1234" t="s">
        <v>85</v>
      </c>
      <c r="BC54" s="1234"/>
      <c r="BD54" s="1234" t="s">
        <v>85</v>
      </c>
      <c r="BE54" s="1234" t="s">
        <v>85</v>
      </c>
      <c r="BF54" s="1234" t="s">
        <v>85</v>
      </c>
      <c r="BG54" s="1234"/>
      <c r="BH54" s="1234" t="s">
        <v>85</v>
      </c>
      <c r="BI54" s="1234" t="s">
        <v>85</v>
      </c>
      <c r="BJ54" s="1234" t="s">
        <v>85</v>
      </c>
      <c r="BK54" s="1234"/>
      <c r="BL54" s="1234" t="s">
        <v>85</v>
      </c>
      <c r="BM54" s="1234" t="s">
        <v>85</v>
      </c>
      <c r="BN54" s="1234" t="s">
        <v>85</v>
      </c>
      <c r="BO54" s="1234"/>
      <c r="BP54" s="1234" t="s">
        <v>85</v>
      </c>
      <c r="BQ54" s="1234" t="s">
        <v>85</v>
      </c>
    </row>
    <row r="55" spans="1:69" ht="14.5" customHeight="1">
      <c r="A55" s="1234" t="s">
        <v>605</v>
      </c>
      <c r="B55" s="1234" t="s">
        <v>605</v>
      </c>
      <c r="C55" s="1234"/>
      <c r="D55" s="1234" t="s">
        <v>605</v>
      </c>
      <c r="E55" s="1234" t="s">
        <v>605</v>
      </c>
      <c r="F55" s="1234" t="s">
        <v>605</v>
      </c>
      <c r="G55" s="1234"/>
      <c r="H55" s="1234" t="s">
        <v>605</v>
      </c>
      <c r="I55" s="1234" t="s">
        <v>605</v>
      </c>
      <c r="J55" s="1234" t="s">
        <v>605</v>
      </c>
      <c r="K55" s="1234"/>
      <c r="L55" s="1234" t="s">
        <v>605</v>
      </c>
      <c r="M55" s="1234" t="s">
        <v>605</v>
      </c>
      <c r="N55" s="1234" t="s">
        <v>605</v>
      </c>
      <c r="O55" s="1234"/>
      <c r="P55" s="1234" t="s">
        <v>605</v>
      </c>
      <c r="Q55" s="1234" t="s">
        <v>605</v>
      </c>
      <c r="R55" s="1234" t="s">
        <v>605</v>
      </c>
      <c r="S55" s="1234"/>
      <c r="T55" s="1234" t="s">
        <v>605</v>
      </c>
      <c r="U55" s="1234" t="s">
        <v>605</v>
      </c>
      <c r="V55" s="1234" t="s">
        <v>605</v>
      </c>
      <c r="W55" s="1234"/>
      <c r="X55" s="1234" t="s">
        <v>605</v>
      </c>
      <c r="Y55" s="1234" t="s">
        <v>605</v>
      </c>
      <c r="Z55" s="1234" t="s">
        <v>605</v>
      </c>
      <c r="AA55" s="1234"/>
      <c r="AB55" s="1234" t="s">
        <v>605</v>
      </c>
      <c r="AC55" s="1234" t="s">
        <v>605</v>
      </c>
      <c r="AD55" s="1234" t="s">
        <v>605</v>
      </c>
      <c r="AE55" s="1234"/>
      <c r="AF55" s="1234" t="s">
        <v>605</v>
      </c>
      <c r="AG55" s="1234" t="s">
        <v>605</v>
      </c>
      <c r="AH55" s="1234" t="s">
        <v>605</v>
      </c>
      <c r="AI55" s="1234"/>
      <c r="AJ55" s="1234" t="s">
        <v>605</v>
      </c>
      <c r="AK55" s="1234" t="s">
        <v>605</v>
      </c>
      <c r="AL55" s="1234" t="s">
        <v>605</v>
      </c>
      <c r="AM55" s="1234"/>
      <c r="AN55" s="1234" t="s">
        <v>605</v>
      </c>
      <c r="AO55" s="1234" t="s">
        <v>605</v>
      </c>
      <c r="AP55" s="1234" t="s">
        <v>605</v>
      </c>
      <c r="AQ55" s="1234"/>
      <c r="AR55" s="1234" t="s">
        <v>605</v>
      </c>
      <c r="AS55" s="1234" t="s">
        <v>605</v>
      </c>
      <c r="AT55" s="1234" t="s">
        <v>605</v>
      </c>
      <c r="AU55" s="1234"/>
      <c r="AV55" s="1234" t="s">
        <v>605</v>
      </c>
      <c r="AW55" s="1234" t="s">
        <v>605</v>
      </c>
      <c r="AX55" s="1234" t="s">
        <v>605</v>
      </c>
      <c r="AY55" s="1234"/>
      <c r="AZ55" s="1234" t="s">
        <v>605</v>
      </c>
      <c r="BA55" s="1234" t="s">
        <v>605</v>
      </c>
      <c r="BB55" s="1234" t="s">
        <v>605</v>
      </c>
      <c r="BC55" s="1234"/>
      <c r="BD55" s="1234" t="s">
        <v>605</v>
      </c>
      <c r="BE55" s="1234" t="s">
        <v>605</v>
      </c>
      <c r="BF55" s="1234" t="s">
        <v>605</v>
      </c>
      <c r="BG55" s="1234"/>
      <c r="BH55" s="1234" t="s">
        <v>605</v>
      </c>
      <c r="BI55" s="1234" t="s">
        <v>605</v>
      </c>
      <c r="BJ55" s="1234" t="s">
        <v>605</v>
      </c>
      <c r="BK55" s="1234"/>
      <c r="BL55" s="1234" t="s">
        <v>605</v>
      </c>
      <c r="BM55" s="1234" t="s">
        <v>605</v>
      </c>
      <c r="BN55" s="1234" t="s">
        <v>605</v>
      </c>
      <c r="BO55" s="1234"/>
      <c r="BP55" s="1234" t="s">
        <v>605</v>
      </c>
      <c r="BQ55" s="1234" t="s">
        <v>605</v>
      </c>
    </row>
    <row r="56" spans="1:69" ht="14.5" customHeight="1"/>
    <row r="57" spans="1:69" s="425" customFormat="1" ht="25" customHeight="1">
      <c r="A57" s="1231">
        <v>2022</v>
      </c>
      <c r="B57" s="1231"/>
      <c r="C57" s="1231"/>
      <c r="D57" s="1231"/>
      <c r="E57" s="1231"/>
      <c r="F57" s="1231"/>
      <c r="G57" s="1231"/>
      <c r="H57" s="1231"/>
      <c r="I57" s="1231"/>
      <c r="J57" s="1231"/>
      <c r="K57" s="1231"/>
      <c r="L57" s="1231"/>
      <c r="M57" s="1231"/>
      <c r="N57" s="1231"/>
      <c r="O57" s="1231"/>
      <c r="P57" s="1231"/>
      <c r="Q57" s="1231"/>
      <c r="R57" s="1231"/>
      <c r="S57" s="1231"/>
      <c r="T57" s="1231"/>
      <c r="U57" s="1231"/>
      <c r="V57" s="1231"/>
      <c r="W57" s="1231"/>
      <c r="X57" s="1231"/>
      <c r="Y57" s="1231"/>
      <c r="Z57" s="1231"/>
      <c r="AA57" s="1231"/>
      <c r="AB57" s="1231"/>
      <c r="AC57" s="1231"/>
      <c r="AD57" s="1231"/>
      <c r="AE57" s="1231"/>
      <c r="AF57" s="1231"/>
      <c r="AG57" s="1231"/>
      <c r="AH57" s="1231"/>
      <c r="AI57" s="1231"/>
      <c r="AJ57" s="1231"/>
      <c r="AK57" s="1231"/>
      <c r="AL57" s="1231"/>
      <c r="AM57" s="1231"/>
      <c r="AN57" s="1231"/>
      <c r="AO57" s="1231"/>
      <c r="AP57" s="1231"/>
      <c r="AQ57" s="1231"/>
      <c r="AR57" s="1231"/>
      <c r="AS57" s="1231"/>
      <c r="AT57" s="1231"/>
      <c r="AU57" s="1031"/>
      <c r="AV57" s="1031"/>
      <c r="AW57" s="1031"/>
      <c r="AX57" s="1031"/>
      <c r="AY57" s="1031"/>
      <c r="AZ57" s="1031"/>
    </row>
    <row r="58" spans="1:69" ht="14.5" customHeight="1"/>
    <row r="59" spans="1:69" ht="14.5" customHeight="1">
      <c r="A59" s="1189" t="s">
        <v>872</v>
      </c>
      <c r="B59" s="1189"/>
      <c r="C59" s="1189"/>
      <c r="D59" s="1189"/>
      <c r="E59" s="1189"/>
      <c r="F59" s="1189"/>
      <c r="G59" s="1189"/>
      <c r="H59" s="1189"/>
      <c r="I59" s="1189"/>
      <c r="J59" s="1189"/>
      <c r="K59" s="1189"/>
      <c r="L59" s="1189"/>
      <c r="M59" s="1189"/>
      <c r="N59" s="1189"/>
      <c r="O59" s="1189"/>
      <c r="P59" s="1189"/>
      <c r="Q59" s="1189"/>
      <c r="R59" s="1189"/>
      <c r="S59" s="1189"/>
      <c r="T59" s="1189"/>
      <c r="U59" s="1189"/>
      <c r="V59" s="1189"/>
      <c r="W59" s="1189"/>
      <c r="X59" s="1189"/>
      <c r="Y59" s="1189"/>
      <c r="Z59" s="1189"/>
      <c r="AA59" s="1189"/>
      <c r="AB59" s="1189"/>
      <c r="AC59" s="1189"/>
      <c r="AD59" s="1189"/>
      <c r="AE59" s="1189"/>
      <c r="AF59" s="1189"/>
      <c r="AG59" s="1189"/>
      <c r="AH59" s="1189"/>
      <c r="AI59" s="1189"/>
      <c r="AJ59" s="1189"/>
      <c r="AK59" s="1189"/>
      <c r="AL59" s="1189"/>
      <c r="AM59" s="1189"/>
      <c r="AN59" s="1189"/>
      <c r="AO59" s="1189"/>
      <c r="AP59" s="1189"/>
      <c r="AQ59" s="1189"/>
      <c r="AR59" s="1189"/>
      <c r="AS59" s="1189"/>
      <c r="AT59" s="1189"/>
    </row>
    <row r="60" spans="1:69" ht="44.5" customHeight="1" thickBot="1">
      <c r="A60" s="1229" t="s">
        <v>273</v>
      </c>
      <c r="B60" s="1226" t="s">
        <v>340</v>
      </c>
      <c r="C60" s="1226" t="s">
        <v>112</v>
      </c>
      <c r="D60" s="1226" t="s">
        <v>112</v>
      </c>
      <c r="E60" s="1226" t="s">
        <v>341</v>
      </c>
      <c r="F60" s="1226" t="s">
        <v>113</v>
      </c>
      <c r="G60" s="1226" t="s">
        <v>113</v>
      </c>
      <c r="H60" s="1226" t="s">
        <v>511</v>
      </c>
      <c r="I60" s="1226" t="s">
        <v>114</v>
      </c>
      <c r="J60" s="1226" t="s">
        <v>114</v>
      </c>
      <c r="K60" s="1226" t="s">
        <v>342</v>
      </c>
      <c r="L60" s="1226" t="s">
        <v>115</v>
      </c>
      <c r="M60" s="1226" t="s">
        <v>115</v>
      </c>
      <c r="N60" s="1226" t="s">
        <v>343</v>
      </c>
      <c r="O60" s="1226" t="s">
        <v>116</v>
      </c>
      <c r="P60" s="1226" t="s">
        <v>116</v>
      </c>
      <c r="Q60" s="1226" t="s">
        <v>344</v>
      </c>
      <c r="R60" s="1226" t="s">
        <v>117</v>
      </c>
      <c r="S60" s="1226" t="s">
        <v>117</v>
      </c>
      <c r="T60" s="1226" t="s">
        <v>345</v>
      </c>
      <c r="U60" s="1226" t="s">
        <v>118</v>
      </c>
      <c r="V60" s="1226" t="s">
        <v>118</v>
      </c>
      <c r="W60" s="1226" t="s">
        <v>346</v>
      </c>
      <c r="X60" s="1226" t="s">
        <v>119</v>
      </c>
      <c r="Y60" s="1226" t="s">
        <v>119</v>
      </c>
      <c r="Z60" s="1226" t="s">
        <v>347</v>
      </c>
      <c r="AA60" s="1226" t="s">
        <v>120</v>
      </c>
      <c r="AB60" s="1226" t="s">
        <v>120</v>
      </c>
      <c r="AC60" s="1226" t="s">
        <v>348</v>
      </c>
      <c r="AD60" s="1226" t="s">
        <v>121</v>
      </c>
      <c r="AE60" s="1226" t="s">
        <v>121</v>
      </c>
      <c r="AF60" s="1226" t="s">
        <v>349</v>
      </c>
      <c r="AG60" s="1226" t="s">
        <v>122</v>
      </c>
      <c r="AH60" s="1226" t="s">
        <v>122</v>
      </c>
      <c r="AI60" s="1226" t="s">
        <v>350</v>
      </c>
      <c r="AJ60" s="1226" t="s">
        <v>123</v>
      </c>
      <c r="AK60" s="1226" t="s">
        <v>123</v>
      </c>
      <c r="AL60" s="1226" t="s">
        <v>351</v>
      </c>
      <c r="AM60" s="1226" t="s">
        <v>124</v>
      </c>
      <c r="AN60" s="1226" t="s">
        <v>124</v>
      </c>
      <c r="AO60" s="1226" t="s">
        <v>352</v>
      </c>
      <c r="AP60" s="1226" t="s">
        <v>125</v>
      </c>
      <c r="AQ60" s="1226" t="s">
        <v>125</v>
      </c>
      <c r="AR60" s="1226" t="s">
        <v>353</v>
      </c>
      <c r="AS60" s="1226" t="s">
        <v>126</v>
      </c>
      <c r="AT60" s="1227" t="s">
        <v>126</v>
      </c>
    </row>
    <row r="61" spans="1:69" ht="14.5" customHeight="1" thickBot="1">
      <c r="A61" s="1230" t="s">
        <v>273</v>
      </c>
      <c r="B61" s="59" t="s">
        <v>92</v>
      </c>
      <c r="C61" s="59" t="s">
        <v>62</v>
      </c>
      <c r="D61" s="60" t="s">
        <v>63</v>
      </c>
      <c r="E61" s="59" t="s">
        <v>92</v>
      </c>
      <c r="F61" s="59" t="s">
        <v>62</v>
      </c>
      <c r="G61" s="60" t="s">
        <v>63</v>
      </c>
      <c r="H61" s="59" t="s">
        <v>92</v>
      </c>
      <c r="I61" s="59" t="s">
        <v>62</v>
      </c>
      <c r="J61" s="60" t="s">
        <v>63</v>
      </c>
      <c r="K61" s="59" t="s">
        <v>92</v>
      </c>
      <c r="L61" s="59" t="s">
        <v>62</v>
      </c>
      <c r="M61" s="60" t="s">
        <v>63</v>
      </c>
      <c r="N61" s="59" t="s">
        <v>92</v>
      </c>
      <c r="O61" s="59" t="s">
        <v>62</v>
      </c>
      <c r="P61" s="60" t="s">
        <v>63</v>
      </c>
      <c r="Q61" s="59" t="s">
        <v>92</v>
      </c>
      <c r="R61" s="59" t="s">
        <v>62</v>
      </c>
      <c r="S61" s="60" t="s">
        <v>63</v>
      </c>
      <c r="T61" s="59" t="s">
        <v>92</v>
      </c>
      <c r="U61" s="59" t="s">
        <v>62</v>
      </c>
      <c r="V61" s="60" t="s">
        <v>63</v>
      </c>
      <c r="W61" s="59" t="s">
        <v>92</v>
      </c>
      <c r="X61" s="59" t="s">
        <v>62</v>
      </c>
      <c r="Y61" s="60" t="s">
        <v>63</v>
      </c>
      <c r="Z61" s="59" t="s">
        <v>92</v>
      </c>
      <c r="AA61" s="59" t="s">
        <v>62</v>
      </c>
      <c r="AB61" s="60" t="s">
        <v>63</v>
      </c>
      <c r="AC61" s="59" t="s">
        <v>92</v>
      </c>
      <c r="AD61" s="59" t="s">
        <v>62</v>
      </c>
      <c r="AE61" s="60" t="s">
        <v>63</v>
      </c>
      <c r="AF61" s="59" t="s">
        <v>92</v>
      </c>
      <c r="AG61" s="59" t="s">
        <v>62</v>
      </c>
      <c r="AH61" s="60" t="s">
        <v>63</v>
      </c>
      <c r="AI61" s="59" t="s">
        <v>92</v>
      </c>
      <c r="AJ61" s="59" t="s">
        <v>62</v>
      </c>
      <c r="AK61" s="60" t="s">
        <v>63</v>
      </c>
      <c r="AL61" s="59" t="s">
        <v>92</v>
      </c>
      <c r="AM61" s="59" t="s">
        <v>62</v>
      </c>
      <c r="AN61" s="60" t="s">
        <v>63</v>
      </c>
      <c r="AO61" s="59" t="s">
        <v>92</v>
      </c>
      <c r="AP61" s="59" t="s">
        <v>62</v>
      </c>
      <c r="AQ61" s="60" t="s">
        <v>63</v>
      </c>
      <c r="AR61" s="59" t="s">
        <v>92</v>
      </c>
      <c r="AS61" s="59" t="s">
        <v>62</v>
      </c>
      <c r="AT61" s="59" t="s">
        <v>63</v>
      </c>
    </row>
    <row r="62" spans="1:69" ht="14.5" customHeight="1">
      <c r="A62" s="184" t="s">
        <v>64</v>
      </c>
      <c r="B62" s="212">
        <v>29.512314075976249</v>
      </c>
      <c r="C62" s="213">
        <v>3.8518860843313241</v>
      </c>
      <c r="D62" s="214">
        <v>222</v>
      </c>
      <c r="E62" s="212">
        <v>11.16069813638769</v>
      </c>
      <c r="F62" s="213">
        <v>2.531565613270232</v>
      </c>
      <c r="G62" s="214">
        <v>218</v>
      </c>
      <c r="H62" s="212">
        <v>35.358195184387107</v>
      </c>
      <c r="I62" s="213">
        <v>3.939422209209245</v>
      </c>
      <c r="J62" s="214">
        <v>225</v>
      </c>
      <c r="K62" s="420">
        <v>9.464242300840624</v>
      </c>
      <c r="L62" s="213">
        <v>2.2567546158909342</v>
      </c>
      <c r="M62" s="214">
        <v>217</v>
      </c>
      <c r="N62" s="212">
        <v>41.113091330898413</v>
      </c>
      <c r="O62" s="213">
        <v>3.9311020376938202</v>
      </c>
      <c r="P62" s="214">
        <v>226</v>
      </c>
      <c r="Q62" s="212">
        <v>9.6130044112054467</v>
      </c>
      <c r="R62" s="213">
        <v>2.420830887046955</v>
      </c>
      <c r="S62" s="214">
        <v>216</v>
      </c>
      <c r="T62" s="420">
        <v>19.62817844188114</v>
      </c>
      <c r="U62" s="213">
        <v>3.179335419872106</v>
      </c>
      <c r="V62" s="214">
        <v>218</v>
      </c>
      <c r="W62" s="212">
        <v>12.01001697244531</v>
      </c>
      <c r="X62" s="213">
        <v>3.066212034646838</v>
      </c>
      <c r="Y62" s="214">
        <v>219</v>
      </c>
      <c r="Z62" s="212">
        <v>22.943888437374159</v>
      </c>
      <c r="AA62" s="213">
        <v>3.2915054274548479</v>
      </c>
      <c r="AB62" s="214">
        <v>226</v>
      </c>
      <c r="AC62" s="420">
        <v>5.2008018131526192</v>
      </c>
      <c r="AD62" s="213">
        <v>1.490125391934318</v>
      </c>
      <c r="AE62" s="214">
        <v>217</v>
      </c>
      <c r="AF62" s="212">
        <v>10.841550629810371</v>
      </c>
      <c r="AG62" s="213">
        <v>2.440921450534399</v>
      </c>
      <c r="AH62" s="214">
        <v>219</v>
      </c>
      <c r="AI62" s="420">
        <v>41.816094497150587</v>
      </c>
      <c r="AJ62" s="213">
        <v>3.9344039088849909</v>
      </c>
      <c r="AK62" s="214">
        <v>232</v>
      </c>
      <c r="AL62" s="212">
        <v>9.6069591191432959</v>
      </c>
      <c r="AM62" s="213">
        <v>2.321490134330499</v>
      </c>
      <c r="AN62" s="214">
        <v>216</v>
      </c>
      <c r="AO62" s="420">
        <v>10.78798820285145</v>
      </c>
      <c r="AP62" s="213">
        <v>2.5005349915165631</v>
      </c>
      <c r="AQ62" s="214">
        <v>216</v>
      </c>
      <c r="AR62" s="212">
        <v>50.868985798532073</v>
      </c>
      <c r="AS62" s="213">
        <v>4.1471784891593844</v>
      </c>
      <c r="AT62" s="215">
        <v>221</v>
      </c>
    </row>
    <row r="63" spans="1:69" ht="14.5" customHeight="1">
      <c r="A63" s="189" t="s">
        <v>65</v>
      </c>
      <c r="B63" s="217">
        <v>22.038022123973601</v>
      </c>
      <c r="C63" s="218">
        <v>3.7893312505121499</v>
      </c>
      <c r="D63" s="219">
        <v>167</v>
      </c>
      <c r="E63" s="217">
        <v>14.47089392235327</v>
      </c>
      <c r="F63" s="218">
        <v>3.2105736497755708</v>
      </c>
      <c r="G63" s="219">
        <v>163</v>
      </c>
      <c r="H63" s="217">
        <v>28.105310351278401</v>
      </c>
      <c r="I63" s="218">
        <v>4.4152615447656469</v>
      </c>
      <c r="J63" s="219">
        <v>169</v>
      </c>
      <c r="K63" s="217">
        <v>18.713323454265641</v>
      </c>
      <c r="L63" s="218">
        <v>3.5537735881961749</v>
      </c>
      <c r="M63" s="219">
        <v>166</v>
      </c>
      <c r="N63" s="217">
        <v>39.729379779568731</v>
      </c>
      <c r="O63" s="218">
        <v>4.3445048147122964</v>
      </c>
      <c r="P63" s="219">
        <v>171</v>
      </c>
      <c r="Q63" s="421">
        <v>21.0597654976856</v>
      </c>
      <c r="R63" s="218">
        <v>3.5688010768589109</v>
      </c>
      <c r="S63" s="219">
        <v>166</v>
      </c>
      <c r="T63" s="217">
        <v>21.089611054123498</v>
      </c>
      <c r="U63" s="218">
        <v>3.5789366995903902</v>
      </c>
      <c r="V63" s="219">
        <v>163</v>
      </c>
      <c r="W63" s="217">
        <v>13.49130645102972</v>
      </c>
      <c r="X63" s="218">
        <v>2.921333371433644</v>
      </c>
      <c r="Y63" s="219">
        <v>164</v>
      </c>
      <c r="Z63" s="217">
        <v>25.257736298470331</v>
      </c>
      <c r="AA63" s="218">
        <v>3.812600581122934</v>
      </c>
      <c r="AB63" s="219">
        <v>168</v>
      </c>
      <c r="AC63" s="217">
        <v>8.2162599473130786</v>
      </c>
      <c r="AD63" s="218">
        <v>2.5491545401001479</v>
      </c>
      <c r="AE63" s="219">
        <v>164</v>
      </c>
      <c r="AF63" s="217">
        <v>15.08379817075725</v>
      </c>
      <c r="AG63" s="218">
        <v>3.300805402716307</v>
      </c>
      <c r="AH63" s="219">
        <v>166</v>
      </c>
      <c r="AI63" s="217">
        <v>41.063466460658717</v>
      </c>
      <c r="AJ63" s="218">
        <v>4.612690943565859</v>
      </c>
      <c r="AK63" s="219">
        <v>166</v>
      </c>
      <c r="AL63" s="217">
        <v>12.06036597274011</v>
      </c>
      <c r="AM63" s="218">
        <v>2.852131121788005</v>
      </c>
      <c r="AN63" s="219">
        <v>165</v>
      </c>
      <c r="AO63" s="217">
        <v>6.8316133040327491</v>
      </c>
      <c r="AP63" s="218">
        <v>2.1251945433574662</v>
      </c>
      <c r="AQ63" s="219">
        <v>163</v>
      </c>
      <c r="AR63" s="217">
        <v>41.727135450813527</v>
      </c>
      <c r="AS63" s="218">
        <v>4.6122571648713144</v>
      </c>
      <c r="AT63" s="220">
        <v>157</v>
      </c>
    </row>
    <row r="64" spans="1:69" ht="14.5" customHeight="1">
      <c r="A64" s="184" t="s">
        <v>66</v>
      </c>
      <c r="B64" s="212">
        <v>23.089488643718521</v>
      </c>
      <c r="C64" s="213">
        <v>3.478723547895807</v>
      </c>
      <c r="D64" s="214">
        <v>228</v>
      </c>
      <c r="E64" s="212">
        <v>11.63138901783843</v>
      </c>
      <c r="F64" s="213">
        <v>2.573546852219736</v>
      </c>
      <c r="G64" s="214">
        <v>225</v>
      </c>
      <c r="H64" s="212">
        <v>27.791449247107089</v>
      </c>
      <c r="I64" s="213">
        <v>4.0478909780947321</v>
      </c>
      <c r="J64" s="214">
        <v>237</v>
      </c>
      <c r="K64" s="420">
        <v>12.50511650315207</v>
      </c>
      <c r="L64" s="213">
        <v>2.588695646996352</v>
      </c>
      <c r="M64" s="214">
        <v>228</v>
      </c>
      <c r="N64" s="212">
        <v>28.937553060482301</v>
      </c>
      <c r="O64" s="213">
        <v>3.765320443407381</v>
      </c>
      <c r="P64" s="214">
        <v>232</v>
      </c>
      <c r="Q64" s="212">
        <v>15.52715670226377</v>
      </c>
      <c r="R64" s="213">
        <v>3.2568690114253909</v>
      </c>
      <c r="S64" s="214">
        <v>228</v>
      </c>
      <c r="T64" s="212">
        <v>30.4669104507459</v>
      </c>
      <c r="U64" s="213">
        <v>3.9328496160681099</v>
      </c>
      <c r="V64" s="214">
        <v>234</v>
      </c>
      <c r="W64" s="212">
        <v>11.04725536717973</v>
      </c>
      <c r="X64" s="213">
        <v>2.7004919263537621</v>
      </c>
      <c r="Y64" s="214">
        <v>226</v>
      </c>
      <c r="Z64" s="212">
        <v>25.265409522041811</v>
      </c>
      <c r="AA64" s="213">
        <v>3.632768721058782</v>
      </c>
      <c r="AB64" s="214">
        <v>234</v>
      </c>
      <c r="AC64" s="212">
        <v>7.6292381671213372</v>
      </c>
      <c r="AD64" s="213">
        <v>2.212843974585466</v>
      </c>
      <c r="AE64" s="214">
        <v>223</v>
      </c>
      <c r="AF64" s="212">
        <v>26.066010215500992</v>
      </c>
      <c r="AG64" s="213">
        <v>3.7090182093746789</v>
      </c>
      <c r="AH64" s="214">
        <v>232</v>
      </c>
      <c r="AI64" s="212">
        <v>32.732156508658043</v>
      </c>
      <c r="AJ64" s="213">
        <v>3.61221034989555</v>
      </c>
      <c r="AK64" s="214">
        <v>240</v>
      </c>
      <c r="AL64" s="212">
        <v>11.271535607439811</v>
      </c>
      <c r="AM64" s="213">
        <v>2.4098275630933581</v>
      </c>
      <c r="AN64" s="214">
        <v>227</v>
      </c>
      <c r="AO64" s="420">
        <v>9.3875484249360213</v>
      </c>
      <c r="AP64" s="213">
        <v>2.4563988794938498</v>
      </c>
      <c r="AQ64" s="214">
        <v>225</v>
      </c>
      <c r="AR64" s="212">
        <v>51.41993000499567</v>
      </c>
      <c r="AS64" s="213">
        <v>4.2243162121774516</v>
      </c>
      <c r="AT64" s="215">
        <v>233</v>
      </c>
    </row>
    <row r="65" spans="1:46" ht="14.5" customHeight="1">
      <c r="A65" s="189" t="s">
        <v>67</v>
      </c>
      <c r="B65" s="217">
        <v>44.02620459423504</v>
      </c>
      <c r="C65" s="218">
        <v>4.474750764486692</v>
      </c>
      <c r="D65" s="219">
        <v>207</v>
      </c>
      <c r="E65" s="217">
        <v>9.7558789585386556</v>
      </c>
      <c r="F65" s="218">
        <v>2.768372578735669</v>
      </c>
      <c r="G65" s="219">
        <v>196</v>
      </c>
      <c r="H65" s="217">
        <v>22.866305324445669</v>
      </c>
      <c r="I65" s="218">
        <v>3.93810405024864</v>
      </c>
      <c r="J65" s="219">
        <v>201</v>
      </c>
      <c r="K65" s="217">
        <v>18.563101917711531</v>
      </c>
      <c r="L65" s="218">
        <v>4.1254280298060522</v>
      </c>
      <c r="M65" s="219">
        <v>198</v>
      </c>
      <c r="N65" s="217">
        <v>31.73377815399898</v>
      </c>
      <c r="O65" s="218">
        <v>4.3224933581620011</v>
      </c>
      <c r="P65" s="219">
        <v>203</v>
      </c>
      <c r="Q65" s="217">
        <v>17.555285163329</v>
      </c>
      <c r="R65" s="218">
        <v>3.3237846326598048</v>
      </c>
      <c r="S65" s="219">
        <v>196</v>
      </c>
      <c r="T65" s="217">
        <v>30.513503073600599</v>
      </c>
      <c r="U65" s="218">
        <v>4.2994142798416588</v>
      </c>
      <c r="V65" s="219">
        <v>205</v>
      </c>
      <c r="W65" s="217">
        <v>8.4336950225202578</v>
      </c>
      <c r="X65" s="218">
        <v>2.281059806920783</v>
      </c>
      <c r="Y65" s="219">
        <v>201</v>
      </c>
      <c r="Z65" s="217">
        <v>24.2373723294236</v>
      </c>
      <c r="AA65" s="218">
        <v>3.943241041712918</v>
      </c>
      <c r="AB65" s="219">
        <v>202</v>
      </c>
      <c r="AC65" s="217">
        <v>6.4045426622562962</v>
      </c>
      <c r="AD65" s="218">
        <v>2.1807668974393568</v>
      </c>
      <c r="AE65" s="219">
        <v>194</v>
      </c>
      <c r="AF65" s="217">
        <v>14.6312997386761</v>
      </c>
      <c r="AG65" s="218">
        <v>3.609647088312697</v>
      </c>
      <c r="AH65" s="219">
        <v>197</v>
      </c>
      <c r="AI65" s="217">
        <v>33.428444249348672</v>
      </c>
      <c r="AJ65" s="218">
        <v>4.5781312554363716</v>
      </c>
      <c r="AK65" s="219">
        <v>201</v>
      </c>
      <c r="AL65" s="217">
        <v>10.900501445963449</v>
      </c>
      <c r="AM65" s="218">
        <v>2.4604546470261441</v>
      </c>
      <c r="AN65" s="219">
        <v>197</v>
      </c>
      <c r="AO65" s="217">
        <v>9.3329512230678908</v>
      </c>
      <c r="AP65" s="218">
        <v>2.5042574746127202</v>
      </c>
      <c r="AQ65" s="219">
        <v>194</v>
      </c>
      <c r="AR65" s="217">
        <v>46.197817012590939</v>
      </c>
      <c r="AS65" s="218">
        <v>4.6547780945797808</v>
      </c>
      <c r="AT65" s="220">
        <v>194</v>
      </c>
    </row>
    <row r="66" spans="1:46" ht="14.5" customHeight="1">
      <c r="A66" s="184" t="s">
        <v>68</v>
      </c>
      <c r="B66" s="212">
        <v>47.905845979134313</v>
      </c>
      <c r="C66" s="213">
        <v>5.127218572612092</v>
      </c>
      <c r="D66" s="214">
        <v>125</v>
      </c>
      <c r="E66" s="212">
        <v>17.92497379088805</v>
      </c>
      <c r="F66" s="213">
        <v>4.8000780250311719</v>
      </c>
      <c r="G66" s="214">
        <v>116</v>
      </c>
      <c r="H66" s="212">
        <v>19.311989842178988</v>
      </c>
      <c r="I66" s="213">
        <v>4.3875047910110361</v>
      </c>
      <c r="J66" s="214">
        <v>117</v>
      </c>
      <c r="K66" s="212">
        <v>20.578836542192072</v>
      </c>
      <c r="L66" s="213">
        <v>4.3265728317919052</v>
      </c>
      <c r="M66" s="214">
        <v>121</v>
      </c>
      <c r="N66" s="212">
        <v>29.271089024199089</v>
      </c>
      <c r="O66" s="213">
        <v>4.801196036768979</v>
      </c>
      <c r="P66" s="214">
        <v>115</v>
      </c>
      <c r="Q66" s="420">
        <v>22.593700008015059</v>
      </c>
      <c r="R66" s="213">
        <v>4.6449762710513953</v>
      </c>
      <c r="S66" s="214">
        <v>116</v>
      </c>
      <c r="T66" s="212">
        <v>20.6889674001015</v>
      </c>
      <c r="U66" s="213">
        <v>4.3671320417645463</v>
      </c>
      <c r="V66" s="214">
        <v>115</v>
      </c>
      <c r="W66" s="212">
        <v>8.5228259167303371</v>
      </c>
      <c r="X66" s="213">
        <v>3.006927783802428</v>
      </c>
      <c r="Y66" s="214">
        <v>116</v>
      </c>
      <c r="Z66" s="212">
        <v>22.19781434980078</v>
      </c>
      <c r="AA66" s="213">
        <v>4.4897327322102294</v>
      </c>
      <c r="AB66" s="214">
        <v>117</v>
      </c>
      <c r="AC66" s="212">
        <v>4.3686137674257477</v>
      </c>
      <c r="AD66" s="213">
        <v>2.2488709424027702</v>
      </c>
      <c r="AE66" s="214">
        <v>114</v>
      </c>
      <c r="AF66" s="212">
        <v>25.708261538622079</v>
      </c>
      <c r="AG66" s="213">
        <v>4.9925273357447706</v>
      </c>
      <c r="AH66" s="214">
        <v>116</v>
      </c>
      <c r="AI66" s="212">
        <v>26.929756498711669</v>
      </c>
      <c r="AJ66" s="213">
        <v>5.2126087630635229</v>
      </c>
      <c r="AK66" s="214">
        <v>116</v>
      </c>
      <c r="AL66" s="420">
        <v>17.148034098864692</v>
      </c>
      <c r="AM66" s="213">
        <v>3.8926720259313279</v>
      </c>
      <c r="AN66" s="214">
        <v>114</v>
      </c>
      <c r="AO66" s="212">
        <v>11.566010924966699</v>
      </c>
      <c r="AP66" s="213">
        <v>3.6114314030563071</v>
      </c>
      <c r="AQ66" s="214">
        <v>114</v>
      </c>
      <c r="AR66" s="212">
        <v>42.368476208987417</v>
      </c>
      <c r="AS66" s="213">
        <v>4.8380745468071726</v>
      </c>
      <c r="AT66" s="215">
        <v>121</v>
      </c>
    </row>
    <row r="67" spans="1:46" ht="14.5" customHeight="1">
      <c r="A67" s="189" t="s">
        <v>69</v>
      </c>
      <c r="B67" s="217">
        <v>28.223859057387131</v>
      </c>
      <c r="C67" s="218">
        <v>4.0823049641944502</v>
      </c>
      <c r="D67" s="219">
        <v>209</v>
      </c>
      <c r="E67" s="217">
        <v>17.006756233371519</v>
      </c>
      <c r="F67" s="218">
        <v>3.4512680013887671</v>
      </c>
      <c r="G67" s="219">
        <v>199</v>
      </c>
      <c r="H67" s="217">
        <v>31.335980919065911</v>
      </c>
      <c r="I67" s="218">
        <v>4.3323022612228952</v>
      </c>
      <c r="J67" s="219">
        <v>202</v>
      </c>
      <c r="K67" s="217">
        <v>23.212268264425241</v>
      </c>
      <c r="L67" s="218">
        <v>3.8862360831215881</v>
      </c>
      <c r="M67" s="219">
        <v>200</v>
      </c>
      <c r="N67" s="217">
        <v>37.72510468791868</v>
      </c>
      <c r="O67" s="218">
        <v>3.8566420649682649</v>
      </c>
      <c r="P67" s="219">
        <v>207</v>
      </c>
      <c r="Q67" s="217">
        <v>22.112540811925982</v>
      </c>
      <c r="R67" s="218">
        <v>3.9880246166427051</v>
      </c>
      <c r="S67" s="219">
        <v>202</v>
      </c>
      <c r="T67" s="421">
        <v>21.891015574440999</v>
      </c>
      <c r="U67" s="218">
        <v>3.3244405970240432</v>
      </c>
      <c r="V67" s="219">
        <v>202</v>
      </c>
      <c r="W67" s="217">
        <v>10.32925788048958</v>
      </c>
      <c r="X67" s="218">
        <v>2.5673561074786919</v>
      </c>
      <c r="Y67" s="219">
        <v>198</v>
      </c>
      <c r="Z67" s="217">
        <v>29.691688947294981</v>
      </c>
      <c r="AA67" s="218">
        <v>4.0682335522248438</v>
      </c>
      <c r="AB67" s="219">
        <v>201</v>
      </c>
      <c r="AC67" s="217">
        <v>7.5918970286082477</v>
      </c>
      <c r="AD67" s="218">
        <v>2.3455396890165412</v>
      </c>
      <c r="AE67" s="219">
        <v>197</v>
      </c>
      <c r="AF67" s="217">
        <v>25.42776500821655</v>
      </c>
      <c r="AG67" s="218">
        <v>3.6037319307828781</v>
      </c>
      <c r="AH67" s="219">
        <v>203</v>
      </c>
      <c r="AI67" s="217">
        <v>34.939562626352043</v>
      </c>
      <c r="AJ67" s="218">
        <v>4.6284009655034177</v>
      </c>
      <c r="AK67" s="219">
        <v>205</v>
      </c>
      <c r="AL67" s="217">
        <v>11.00754233854852</v>
      </c>
      <c r="AM67" s="218">
        <v>2.920560473524938</v>
      </c>
      <c r="AN67" s="219">
        <v>198</v>
      </c>
      <c r="AO67" s="217">
        <v>7.1191272636983811</v>
      </c>
      <c r="AP67" s="218">
        <v>1.940923127965313</v>
      </c>
      <c r="AQ67" s="219">
        <v>195</v>
      </c>
      <c r="AR67" s="217">
        <v>37.015246126847018</v>
      </c>
      <c r="AS67" s="218">
        <v>4.5423481732355748</v>
      </c>
      <c r="AT67" s="220">
        <v>203</v>
      </c>
    </row>
    <row r="68" spans="1:46" ht="14.5" customHeight="1">
      <c r="A68" s="184" t="s">
        <v>70</v>
      </c>
      <c r="B68" s="212">
        <v>32.204615398656642</v>
      </c>
      <c r="C68" s="213">
        <v>3.8868828008014971</v>
      </c>
      <c r="D68" s="214">
        <v>222</v>
      </c>
      <c r="E68" s="212">
        <v>9.9086868209845314</v>
      </c>
      <c r="F68" s="213">
        <v>2.2172233496235711</v>
      </c>
      <c r="G68" s="214">
        <v>225</v>
      </c>
      <c r="H68" s="212">
        <v>25.278098292638319</v>
      </c>
      <c r="I68" s="213">
        <v>3.664617610459004</v>
      </c>
      <c r="J68" s="214">
        <v>226</v>
      </c>
      <c r="K68" s="212">
        <v>11.743913901109689</v>
      </c>
      <c r="L68" s="213">
        <v>2.5837591728173259</v>
      </c>
      <c r="M68" s="214">
        <v>226</v>
      </c>
      <c r="N68" s="212">
        <v>35.628990494718387</v>
      </c>
      <c r="O68" s="213">
        <v>4.0339218325035393</v>
      </c>
      <c r="P68" s="214">
        <v>229</v>
      </c>
      <c r="Q68" s="420">
        <v>15.01768116667462</v>
      </c>
      <c r="R68" s="213">
        <v>3.0719570322719538</v>
      </c>
      <c r="S68" s="214">
        <v>221</v>
      </c>
      <c r="T68" s="212">
        <v>24.350293843289251</v>
      </c>
      <c r="U68" s="213">
        <v>3.7795901047657039</v>
      </c>
      <c r="V68" s="214">
        <v>225</v>
      </c>
      <c r="W68" s="212">
        <v>7.609337910194748</v>
      </c>
      <c r="X68" s="213">
        <v>2.2174516984561929</v>
      </c>
      <c r="Y68" s="214">
        <v>219</v>
      </c>
      <c r="Z68" s="212">
        <v>21.55102505730197</v>
      </c>
      <c r="AA68" s="213">
        <v>3.4529978353148749</v>
      </c>
      <c r="AB68" s="214">
        <v>220</v>
      </c>
      <c r="AC68" s="212">
        <v>6.1626428054077724</v>
      </c>
      <c r="AD68" s="213">
        <v>1.8575093081026031</v>
      </c>
      <c r="AE68" s="214">
        <v>218</v>
      </c>
      <c r="AF68" s="212">
        <v>24.566098528468601</v>
      </c>
      <c r="AG68" s="213">
        <v>3.919173552936841</v>
      </c>
      <c r="AH68" s="214">
        <v>221</v>
      </c>
      <c r="AI68" s="212">
        <v>30.529351430999661</v>
      </c>
      <c r="AJ68" s="213">
        <v>4.1799018330921536</v>
      </c>
      <c r="AK68" s="214">
        <v>225</v>
      </c>
      <c r="AL68" s="420">
        <v>10.020103900601169</v>
      </c>
      <c r="AM68" s="213">
        <v>2.2712248643479969</v>
      </c>
      <c r="AN68" s="214">
        <v>222</v>
      </c>
      <c r="AO68" s="420">
        <v>7.6431383336633507</v>
      </c>
      <c r="AP68" s="213">
        <v>2.0419327192071548</v>
      </c>
      <c r="AQ68" s="214">
        <v>226</v>
      </c>
      <c r="AR68" s="212">
        <v>45.216448592620686</v>
      </c>
      <c r="AS68" s="213">
        <v>4.1986847246007102</v>
      </c>
      <c r="AT68" s="215">
        <v>224</v>
      </c>
    </row>
    <row r="69" spans="1:46" ht="14.5" customHeight="1">
      <c r="A69" s="189" t="s">
        <v>71</v>
      </c>
      <c r="B69" s="421">
        <v>16.431462631658722</v>
      </c>
      <c r="C69" s="218">
        <v>3.0266391261556751</v>
      </c>
      <c r="D69" s="219">
        <v>274</v>
      </c>
      <c r="E69" s="217">
        <v>15.08557132667951</v>
      </c>
      <c r="F69" s="218">
        <v>2.8467094491153282</v>
      </c>
      <c r="G69" s="219">
        <v>273</v>
      </c>
      <c r="H69" s="217">
        <v>28.937664402840252</v>
      </c>
      <c r="I69" s="218">
        <v>3.3641207142662042</v>
      </c>
      <c r="J69" s="219">
        <v>277</v>
      </c>
      <c r="K69" s="217">
        <v>22.296316811393211</v>
      </c>
      <c r="L69" s="218">
        <v>3.2615730839554051</v>
      </c>
      <c r="M69" s="219">
        <v>274</v>
      </c>
      <c r="N69" s="217">
        <v>43.463586606124139</v>
      </c>
      <c r="O69" s="218">
        <v>3.8989277268901472</v>
      </c>
      <c r="P69" s="219">
        <v>283</v>
      </c>
      <c r="Q69" s="421">
        <v>29.044806422878199</v>
      </c>
      <c r="R69" s="218">
        <v>3.5058777395076972</v>
      </c>
      <c r="S69" s="219">
        <v>279</v>
      </c>
      <c r="T69" s="217">
        <v>31.563085961157281</v>
      </c>
      <c r="U69" s="218">
        <v>3.2427092789048939</v>
      </c>
      <c r="V69" s="219">
        <v>283</v>
      </c>
      <c r="W69" s="217">
        <v>11.734732898462941</v>
      </c>
      <c r="X69" s="218">
        <v>2.9055476145202879</v>
      </c>
      <c r="Y69" s="219">
        <v>271</v>
      </c>
      <c r="Z69" s="217">
        <v>31.120612649309422</v>
      </c>
      <c r="AA69" s="218">
        <v>3.949626184794707</v>
      </c>
      <c r="AB69" s="219">
        <v>273</v>
      </c>
      <c r="AC69" s="217">
        <v>6.1627155598944796</v>
      </c>
      <c r="AD69" s="218">
        <v>1.910932928689367</v>
      </c>
      <c r="AE69" s="219">
        <v>267</v>
      </c>
      <c r="AF69" s="217">
        <v>16.721115031198352</v>
      </c>
      <c r="AG69" s="218">
        <v>2.896219679608822</v>
      </c>
      <c r="AH69" s="219">
        <v>273</v>
      </c>
      <c r="AI69" s="217">
        <v>36.19546880286881</v>
      </c>
      <c r="AJ69" s="218">
        <v>3.7829219394023892</v>
      </c>
      <c r="AK69" s="219">
        <v>292</v>
      </c>
      <c r="AL69" s="217">
        <v>11.98384072189727</v>
      </c>
      <c r="AM69" s="218">
        <v>2.007546882766611</v>
      </c>
      <c r="AN69" s="219">
        <v>270</v>
      </c>
      <c r="AO69" s="421">
        <v>9.7694178535475604</v>
      </c>
      <c r="AP69" s="218">
        <v>2.543454335030205</v>
      </c>
      <c r="AQ69" s="219">
        <v>270</v>
      </c>
      <c r="AR69" s="217">
        <v>35.131332738254322</v>
      </c>
      <c r="AS69" s="218">
        <v>3.781137522793462</v>
      </c>
      <c r="AT69" s="220">
        <v>273</v>
      </c>
    </row>
    <row r="70" spans="1:46" ht="14.5" customHeight="1">
      <c r="A70" s="184" t="s">
        <v>72</v>
      </c>
      <c r="B70" s="212">
        <v>43.453219923838589</v>
      </c>
      <c r="C70" s="213">
        <v>3.974920912890795</v>
      </c>
      <c r="D70" s="214">
        <v>228</v>
      </c>
      <c r="E70" s="420">
        <v>4.5236823852460333</v>
      </c>
      <c r="F70" s="213">
        <v>1.283520766447793</v>
      </c>
      <c r="G70" s="214">
        <v>216</v>
      </c>
      <c r="H70" s="212">
        <v>24.492789752858499</v>
      </c>
      <c r="I70" s="213">
        <v>3.4920610208042788</v>
      </c>
      <c r="J70" s="214">
        <v>220</v>
      </c>
      <c r="K70" s="212">
        <v>14.940098086195921</v>
      </c>
      <c r="L70" s="213">
        <v>2.776672717331965</v>
      </c>
      <c r="M70" s="214">
        <v>217</v>
      </c>
      <c r="N70" s="420">
        <v>41.501177757773078</v>
      </c>
      <c r="O70" s="213">
        <v>3.9052631379067408</v>
      </c>
      <c r="P70" s="214">
        <v>223</v>
      </c>
      <c r="Q70" s="420">
        <v>19.591456350145929</v>
      </c>
      <c r="R70" s="213">
        <v>3.4144578527614939</v>
      </c>
      <c r="S70" s="214">
        <v>222</v>
      </c>
      <c r="T70" s="212">
        <v>25.62712929562943</v>
      </c>
      <c r="U70" s="213">
        <v>3.5661630390345871</v>
      </c>
      <c r="V70" s="214">
        <v>223</v>
      </c>
      <c r="W70" s="212">
        <v>12.54163387454062</v>
      </c>
      <c r="X70" s="213">
        <v>2.6832474815017688</v>
      </c>
      <c r="Y70" s="214">
        <v>220</v>
      </c>
      <c r="Z70" s="212">
        <v>25.603158091373189</v>
      </c>
      <c r="AA70" s="213">
        <v>3.575992472289784</v>
      </c>
      <c r="AB70" s="214">
        <v>221</v>
      </c>
      <c r="AC70" s="212">
        <v>3.8577925312470791</v>
      </c>
      <c r="AD70" s="213">
        <v>1.245112025874636</v>
      </c>
      <c r="AE70" s="214">
        <v>218</v>
      </c>
      <c r="AF70" s="212">
        <v>20.81945945687756</v>
      </c>
      <c r="AG70" s="213">
        <v>3.4105994960308679</v>
      </c>
      <c r="AH70" s="214">
        <v>222</v>
      </c>
      <c r="AI70" s="420">
        <v>48.643634620838583</v>
      </c>
      <c r="AJ70" s="213">
        <v>4.0279645131988504</v>
      </c>
      <c r="AK70" s="214">
        <v>231</v>
      </c>
      <c r="AL70" s="420">
        <v>10.60081515988885</v>
      </c>
      <c r="AM70" s="213">
        <v>2.582825072387573</v>
      </c>
      <c r="AN70" s="214">
        <v>214</v>
      </c>
      <c r="AO70" s="420">
        <v>11.342572389458971</v>
      </c>
      <c r="AP70" s="213">
        <v>2.3890197806715712</v>
      </c>
      <c r="AQ70" s="214">
        <v>221</v>
      </c>
      <c r="AR70" s="212">
        <v>42.208672837503329</v>
      </c>
      <c r="AS70" s="213">
        <v>4.0831813992943324</v>
      </c>
      <c r="AT70" s="215">
        <v>222</v>
      </c>
    </row>
    <row r="71" spans="1:46" ht="14.5" customHeight="1">
      <c r="A71" s="189" t="s">
        <v>73</v>
      </c>
      <c r="B71" s="217">
        <v>22.84463785278092</v>
      </c>
      <c r="C71" s="218">
        <v>3.0249987455291341</v>
      </c>
      <c r="D71" s="219">
        <v>247</v>
      </c>
      <c r="E71" s="217">
        <v>16.825679403976601</v>
      </c>
      <c r="F71" s="218">
        <v>2.7246436806898209</v>
      </c>
      <c r="G71" s="219">
        <v>244</v>
      </c>
      <c r="H71" s="217">
        <v>38.051566037825992</v>
      </c>
      <c r="I71" s="218">
        <v>3.5579774867967981</v>
      </c>
      <c r="J71" s="219">
        <v>252</v>
      </c>
      <c r="K71" s="217">
        <v>14.351436201906131</v>
      </c>
      <c r="L71" s="218">
        <v>2.536208876499324</v>
      </c>
      <c r="M71" s="219">
        <v>246</v>
      </c>
      <c r="N71" s="217">
        <v>34.17485524602413</v>
      </c>
      <c r="O71" s="218">
        <v>3.3699857337057688</v>
      </c>
      <c r="P71" s="219">
        <v>250</v>
      </c>
      <c r="Q71" s="217">
        <v>16.644030833877061</v>
      </c>
      <c r="R71" s="218">
        <v>2.9571537814020208</v>
      </c>
      <c r="S71" s="219">
        <v>246</v>
      </c>
      <c r="T71" s="217">
        <v>22.699064562218972</v>
      </c>
      <c r="U71" s="218">
        <v>3.1630577983900001</v>
      </c>
      <c r="V71" s="219">
        <v>248</v>
      </c>
      <c r="W71" s="217">
        <v>12.125475800179631</v>
      </c>
      <c r="X71" s="218">
        <v>2.6175510607073882</v>
      </c>
      <c r="Y71" s="219">
        <v>247</v>
      </c>
      <c r="Z71" s="217">
        <v>24.17207893165736</v>
      </c>
      <c r="AA71" s="218">
        <v>3.1048080794740698</v>
      </c>
      <c r="AB71" s="219">
        <v>248</v>
      </c>
      <c r="AC71" s="217">
        <v>4.8530951092888461</v>
      </c>
      <c r="AD71" s="218">
        <v>1.540534615839007</v>
      </c>
      <c r="AE71" s="219">
        <v>241</v>
      </c>
      <c r="AF71" s="421">
        <v>21.964329615074451</v>
      </c>
      <c r="AG71" s="218">
        <v>3.094445468176183</v>
      </c>
      <c r="AH71" s="219">
        <v>248</v>
      </c>
      <c r="AI71" s="421">
        <v>37.056155684840938</v>
      </c>
      <c r="AJ71" s="218">
        <v>3.4352877769005432</v>
      </c>
      <c r="AK71" s="219">
        <v>257</v>
      </c>
      <c r="AL71" s="217">
        <v>9.126790630665818</v>
      </c>
      <c r="AM71" s="218">
        <v>2.321365167486821</v>
      </c>
      <c r="AN71" s="219">
        <v>244</v>
      </c>
      <c r="AO71" s="421">
        <v>8.88960755902208</v>
      </c>
      <c r="AP71" s="218">
        <v>2.119475204667419</v>
      </c>
      <c r="AQ71" s="219">
        <v>242</v>
      </c>
      <c r="AR71" s="217">
        <v>41.098141905253719</v>
      </c>
      <c r="AS71" s="218">
        <v>3.355684914041714</v>
      </c>
      <c r="AT71" s="220">
        <v>251</v>
      </c>
    </row>
    <row r="72" spans="1:46" ht="14.5" customHeight="1">
      <c r="A72" s="184" t="s">
        <v>74</v>
      </c>
      <c r="B72" s="212">
        <v>28.522359020141081</v>
      </c>
      <c r="C72" s="213">
        <v>4.1193143298841797</v>
      </c>
      <c r="D72" s="214">
        <v>220</v>
      </c>
      <c r="E72" s="212">
        <v>7.1128024764444682</v>
      </c>
      <c r="F72" s="213">
        <v>1.914029461683864</v>
      </c>
      <c r="G72" s="214">
        <v>213</v>
      </c>
      <c r="H72" s="212">
        <v>24.927033242854169</v>
      </c>
      <c r="I72" s="213">
        <v>3.722361745605455</v>
      </c>
      <c r="J72" s="214">
        <v>218</v>
      </c>
      <c r="K72" s="212">
        <v>15.31058160578015</v>
      </c>
      <c r="L72" s="213">
        <v>3.1945635011925719</v>
      </c>
      <c r="M72" s="214">
        <v>217</v>
      </c>
      <c r="N72" s="212">
        <v>35.842299110419141</v>
      </c>
      <c r="O72" s="213">
        <v>4.0460067533805866</v>
      </c>
      <c r="P72" s="214">
        <v>221</v>
      </c>
      <c r="Q72" s="420">
        <v>16.22795650140155</v>
      </c>
      <c r="R72" s="213">
        <v>3.8493768164529718</v>
      </c>
      <c r="S72" s="214">
        <v>215</v>
      </c>
      <c r="T72" s="212">
        <v>20.70820546574479</v>
      </c>
      <c r="U72" s="213">
        <v>3.2695716623157161</v>
      </c>
      <c r="V72" s="214">
        <v>218</v>
      </c>
      <c r="W72" s="212">
        <v>13.68692978992328</v>
      </c>
      <c r="X72" s="213">
        <v>3.067434814129538</v>
      </c>
      <c r="Y72" s="214">
        <v>213</v>
      </c>
      <c r="Z72" s="212">
        <v>23.703070486956591</v>
      </c>
      <c r="AA72" s="213">
        <v>3.832330154856733</v>
      </c>
      <c r="AB72" s="214">
        <v>218</v>
      </c>
      <c r="AC72" s="212">
        <v>9.2400435504074228</v>
      </c>
      <c r="AD72" s="213">
        <v>2.946656600125606</v>
      </c>
      <c r="AE72" s="214">
        <v>212</v>
      </c>
      <c r="AF72" s="212">
        <v>10.6425100475691</v>
      </c>
      <c r="AG72" s="213">
        <v>2.901156176295443</v>
      </c>
      <c r="AH72" s="214">
        <v>213</v>
      </c>
      <c r="AI72" s="212">
        <v>31.297526010318609</v>
      </c>
      <c r="AJ72" s="213">
        <v>3.8559513865939969</v>
      </c>
      <c r="AK72" s="214">
        <v>219</v>
      </c>
      <c r="AL72" s="212">
        <v>11.659410339572419</v>
      </c>
      <c r="AM72" s="213">
        <v>3.2194991070833598</v>
      </c>
      <c r="AN72" s="214">
        <v>212</v>
      </c>
      <c r="AO72" s="420">
        <v>15.17228807391316</v>
      </c>
      <c r="AP72" s="213">
        <v>3.5219566359918</v>
      </c>
      <c r="AQ72" s="214">
        <v>215</v>
      </c>
      <c r="AR72" s="212">
        <v>53.726889944185153</v>
      </c>
      <c r="AS72" s="213">
        <v>4.0170803618950766</v>
      </c>
      <c r="AT72" s="215">
        <v>238</v>
      </c>
    </row>
    <row r="73" spans="1:46" ht="14.5" customHeight="1">
      <c r="A73" s="189" t="s">
        <v>75</v>
      </c>
      <c r="B73" s="217">
        <v>21.218208455682451</v>
      </c>
      <c r="C73" s="218">
        <v>4.2207509192629047</v>
      </c>
      <c r="D73" s="219">
        <v>123</v>
      </c>
      <c r="E73" s="217">
        <v>10.915837369662521</v>
      </c>
      <c r="F73" s="218">
        <v>3.4911346105767862</v>
      </c>
      <c r="G73" s="219">
        <v>119</v>
      </c>
      <c r="H73" s="217">
        <v>30.662996545243331</v>
      </c>
      <c r="I73" s="218">
        <v>4.7880176192110726</v>
      </c>
      <c r="J73" s="219">
        <v>125</v>
      </c>
      <c r="K73" s="217">
        <v>14.54379617476871</v>
      </c>
      <c r="L73" s="218">
        <v>3.6408244061018382</v>
      </c>
      <c r="M73" s="219">
        <v>120</v>
      </c>
      <c r="N73" s="217">
        <v>32.017141708237922</v>
      </c>
      <c r="O73" s="218">
        <v>4.8452742527853774</v>
      </c>
      <c r="P73" s="219">
        <v>126</v>
      </c>
      <c r="Q73" s="421">
        <v>9.7665553756158019</v>
      </c>
      <c r="R73" s="218">
        <v>2.8027535113206419</v>
      </c>
      <c r="S73" s="219">
        <v>119</v>
      </c>
      <c r="T73" s="217">
        <v>29.028916602936391</v>
      </c>
      <c r="U73" s="218">
        <v>6.1678010027394281</v>
      </c>
      <c r="V73" s="219">
        <v>125</v>
      </c>
      <c r="W73" s="217">
        <v>13.201175744878061</v>
      </c>
      <c r="X73" s="218">
        <v>3.9624078001483918</v>
      </c>
      <c r="Y73" s="219">
        <v>121</v>
      </c>
      <c r="Z73" s="421">
        <v>25.742088615382649</v>
      </c>
      <c r="AA73" s="218">
        <v>4.6443625321339921</v>
      </c>
      <c r="AB73" s="219">
        <v>121</v>
      </c>
      <c r="AC73" s="217">
        <v>11.47942142201429</v>
      </c>
      <c r="AD73" s="218">
        <v>3.9369813059957992</v>
      </c>
      <c r="AE73" s="219">
        <v>119</v>
      </c>
      <c r="AF73" s="217">
        <v>9.8417703749297445</v>
      </c>
      <c r="AG73" s="218">
        <v>3.072750256615723</v>
      </c>
      <c r="AH73" s="219">
        <v>121</v>
      </c>
      <c r="AI73" s="217">
        <v>39.060556430143862</v>
      </c>
      <c r="AJ73" s="218">
        <v>5.4434825986147501</v>
      </c>
      <c r="AK73" s="219">
        <v>126</v>
      </c>
      <c r="AL73" s="217">
        <v>12.57316911422269</v>
      </c>
      <c r="AM73" s="218">
        <v>3.8281534380725728</v>
      </c>
      <c r="AN73" s="219">
        <v>119</v>
      </c>
      <c r="AO73" s="217">
        <v>10.760029983371091</v>
      </c>
      <c r="AP73" s="218">
        <v>3.9092798074722168</v>
      </c>
      <c r="AQ73" s="219">
        <v>120</v>
      </c>
      <c r="AR73" s="421">
        <v>61.559216426999853</v>
      </c>
      <c r="AS73" s="218">
        <v>4.8711426805198483</v>
      </c>
      <c r="AT73" s="220">
        <v>135</v>
      </c>
    </row>
    <row r="74" spans="1:46" ht="14.5" customHeight="1">
      <c r="A74" s="184" t="s">
        <v>76</v>
      </c>
      <c r="B74" s="212">
        <v>20.93356832679634</v>
      </c>
      <c r="C74" s="213">
        <v>3.3385177218073689</v>
      </c>
      <c r="D74" s="214">
        <v>251</v>
      </c>
      <c r="E74" s="212">
        <v>15.991719010061191</v>
      </c>
      <c r="F74" s="213">
        <v>2.7870724414121182</v>
      </c>
      <c r="G74" s="214">
        <v>251</v>
      </c>
      <c r="H74" s="212">
        <v>31.67950393801685</v>
      </c>
      <c r="I74" s="213">
        <v>3.3129061825514441</v>
      </c>
      <c r="J74" s="214">
        <v>256</v>
      </c>
      <c r="K74" s="212">
        <v>15.58467565392867</v>
      </c>
      <c r="L74" s="213">
        <v>2.5852761463419398</v>
      </c>
      <c r="M74" s="214">
        <v>249</v>
      </c>
      <c r="N74" s="212">
        <v>40.153065573358113</v>
      </c>
      <c r="O74" s="213">
        <v>3.743342622992214</v>
      </c>
      <c r="P74" s="214">
        <v>256</v>
      </c>
      <c r="Q74" s="420">
        <v>15.23624605480291</v>
      </c>
      <c r="R74" s="213">
        <v>2.838992823079173</v>
      </c>
      <c r="S74" s="214">
        <v>250</v>
      </c>
      <c r="T74" s="212">
        <v>26.10779378764407</v>
      </c>
      <c r="U74" s="213">
        <v>3.347577902275388</v>
      </c>
      <c r="V74" s="214">
        <v>258</v>
      </c>
      <c r="W74" s="212">
        <v>6.7160481340406992</v>
      </c>
      <c r="X74" s="213">
        <v>1.8060952955460321</v>
      </c>
      <c r="Y74" s="214">
        <v>253</v>
      </c>
      <c r="Z74" s="212">
        <v>25.621247539245861</v>
      </c>
      <c r="AA74" s="213">
        <v>3.2046962121781029</v>
      </c>
      <c r="AB74" s="214">
        <v>255</v>
      </c>
      <c r="AC74" s="212">
        <v>7.7859702479857118</v>
      </c>
      <c r="AD74" s="213">
        <v>1.9031372642289559</v>
      </c>
      <c r="AE74" s="214">
        <v>250</v>
      </c>
      <c r="AF74" s="212">
        <v>18.493717223489281</v>
      </c>
      <c r="AG74" s="213">
        <v>3.276158462782131</v>
      </c>
      <c r="AH74" s="214">
        <v>251</v>
      </c>
      <c r="AI74" s="420">
        <v>38.288423109694058</v>
      </c>
      <c r="AJ74" s="213">
        <v>3.4837636745273182</v>
      </c>
      <c r="AK74" s="214">
        <v>261</v>
      </c>
      <c r="AL74" s="212">
        <v>11.47567698231817</v>
      </c>
      <c r="AM74" s="213">
        <v>2.155758929609485</v>
      </c>
      <c r="AN74" s="214">
        <v>252</v>
      </c>
      <c r="AO74" s="212">
        <v>4.8148392928839687</v>
      </c>
      <c r="AP74" s="213">
        <v>1.4139654701185831</v>
      </c>
      <c r="AQ74" s="214">
        <v>250</v>
      </c>
      <c r="AR74" s="212">
        <v>43.930301203608238</v>
      </c>
      <c r="AS74" s="213">
        <v>3.3729750294979639</v>
      </c>
      <c r="AT74" s="215">
        <v>251</v>
      </c>
    </row>
    <row r="75" spans="1:46" ht="14.5" customHeight="1">
      <c r="A75" s="189" t="s">
        <v>77</v>
      </c>
      <c r="B75" s="217">
        <v>23.58175364569858</v>
      </c>
      <c r="C75" s="218">
        <v>3.5909431747180922</v>
      </c>
      <c r="D75" s="219">
        <v>226</v>
      </c>
      <c r="E75" s="217">
        <v>15.72480123647777</v>
      </c>
      <c r="F75" s="218">
        <v>2.8434309400623872</v>
      </c>
      <c r="G75" s="219">
        <v>226</v>
      </c>
      <c r="H75" s="217">
        <v>26.689772656106779</v>
      </c>
      <c r="I75" s="218">
        <v>3.7265298449283768</v>
      </c>
      <c r="J75" s="219">
        <v>235</v>
      </c>
      <c r="K75" s="217">
        <v>18.862461590914489</v>
      </c>
      <c r="L75" s="218">
        <v>3.2591201766545139</v>
      </c>
      <c r="M75" s="219">
        <v>230</v>
      </c>
      <c r="N75" s="217">
        <v>37.405169742337513</v>
      </c>
      <c r="O75" s="218">
        <v>4.2434551520771171</v>
      </c>
      <c r="P75" s="219">
        <v>239</v>
      </c>
      <c r="Q75" s="421">
        <v>14.95790988173332</v>
      </c>
      <c r="R75" s="218">
        <v>3.0469725960723988</v>
      </c>
      <c r="S75" s="219">
        <v>224</v>
      </c>
      <c r="T75" s="217">
        <v>26.584281693238321</v>
      </c>
      <c r="U75" s="218">
        <v>4.1864537506069404</v>
      </c>
      <c r="V75" s="219">
        <v>231</v>
      </c>
      <c r="W75" s="217">
        <v>8.9630620932946314</v>
      </c>
      <c r="X75" s="218">
        <v>2.1386848702840271</v>
      </c>
      <c r="Y75" s="219">
        <v>227</v>
      </c>
      <c r="Z75" s="421">
        <v>25.464564082392339</v>
      </c>
      <c r="AA75" s="218">
        <v>3.382950481730802</v>
      </c>
      <c r="AB75" s="219">
        <v>230</v>
      </c>
      <c r="AC75" s="217">
        <v>2.7667941692290929</v>
      </c>
      <c r="AD75" s="218">
        <v>0.93757861010565458</v>
      </c>
      <c r="AE75" s="219">
        <v>221</v>
      </c>
      <c r="AF75" s="217">
        <v>19.42918761376627</v>
      </c>
      <c r="AG75" s="218">
        <v>3.3293500055047152</v>
      </c>
      <c r="AH75" s="219">
        <v>225</v>
      </c>
      <c r="AI75" s="421">
        <v>30.77579642307813</v>
      </c>
      <c r="AJ75" s="218">
        <v>3.5981257989543658</v>
      </c>
      <c r="AK75" s="219">
        <v>231</v>
      </c>
      <c r="AL75" s="421">
        <v>7.1228522864331074</v>
      </c>
      <c r="AM75" s="218">
        <v>1.8770530632173901</v>
      </c>
      <c r="AN75" s="219">
        <v>220</v>
      </c>
      <c r="AO75" s="217">
        <v>6.5291106183979686</v>
      </c>
      <c r="AP75" s="218">
        <v>2.2225547892915301</v>
      </c>
      <c r="AQ75" s="219">
        <v>222</v>
      </c>
      <c r="AR75" s="217">
        <v>42.839686073872542</v>
      </c>
      <c r="AS75" s="218">
        <v>4.0672806299368167</v>
      </c>
      <c r="AT75" s="220">
        <v>224</v>
      </c>
    </row>
    <row r="76" spans="1:46" ht="14.5" customHeight="1">
      <c r="A76" s="184" t="s">
        <v>78</v>
      </c>
      <c r="B76" s="212">
        <v>28.81608520488367</v>
      </c>
      <c r="C76" s="213">
        <v>3.083035136961032</v>
      </c>
      <c r="D76" s="214">
        <v>304</v>
      </c>
      <c r="E76" s="212">
        <v>11.51557344982708</v>
      </c>
      <c r="F76" s="213">
        <v>2.8488350961400042</v>
      </c>
      <c r="G76" s="214">
        <v>298</v>
      </c>
      <c r="H76" s="212">
        <v>28.137791752677991</v>
      </c>
      <c r="I76" s="213">
        <v>3.0777328140261062</v>
      </c>
      <c r="J76" s="214">
        <v>297</v>
      </c>
      <c r="K76" s="212">
        <v>11.59750249880261</v>
      </c>
      <c r="L76" s="213">
        <v>2.0297593463392229</v>
      </c>
      <c r="M76" s="214">
        <v>295</v>
      </c>
      <c r="N76" s="420">
        <v>43.701331126181451</v>
      </c>
      <c r="O76" s="213">
        <v>3.6386349400115732</v>
      </c>
      <c r="P76" s="214">
        <v>301</v>
      </c>
      <c r="Q76" s="212">
        <v>15.55895092208346</v>
      </c>
      <c r="R76" s="213">
        <v>2.7501407973808312</v>
      </c>
      <c r="S76" s="214">
        <v>296</v>
      </c>
      <c r="T76" s="212">
        <v>26.61963703145074</v>
      </c>
      <c r="U76" s="213">
        <v>4.0717073502750507</v>
      </c>
      <c r="V76" s="214">
        <v>291</v>
      </c>
      <c r="W76" s="212">
        <v>11.566314013941581</v>
      </c>
      <c r="X76" s="213">
        <v>2.2925522837858758</v>
      </c>
      <c r="Y76" s="214">
        <v>292</v>
      </c>
      <c r="Z76" s="212">
        <v>26.695384377773308</v>
      </c>
      <c r="AA76" s="213">
        <v>4.0747990192206363</v>
      </c>
      <c r="AB76" s="214">
        <v>291</v>
      </c>
      <c r="AC76" s="212">
        <v>7.2715122428393428</v>
      </c>
      <c r="AD76" s="213">
        <v>1.778472523719578</v>
      </c>
      <c r="AE76" s="214">
        <v>291</v>
      </c>
      <c r="AF76" s="212">
        <v>20.287916555685179</v>
      </c>
      <c r="AG76" s="213">
        <v>3.2510792604933241</v>
      </c>
      <c r="AH76" s="214">
        <v>292</v>
      </c>
      <c r="AI76" s="420">
        <v>39.836963109697088</v>
      </c>
      <c r="AJ76" s="213">
        <v>3.4526095861658042</v>
      </c>
      <c r="AK76" s="214">
        <v>301</v>
      </c>
      <c r="AL76" s="212">
        <v>15.897863736658911</v>
      </c>
      <c r="AM76" s="213">
        <v>2.989676859134403</v>
      </c>
      <c r="AN76" s="214">
        <v>294</v>
      </c>
      <c r="AO76" s="420">
        <v>9.1696217823919479</v>
      </c>
      <c r="AP76" s="213">
        <v>2.2191423306359108</v>
      </c>
      <c r="AQ76" s="214">
        <v>291</v>
      </c>
      <c r="AR76" s="212">
        <v>50.541791971000457</v>
      </c>
      <c r="AS76" s="213">
        <v>3.8791726599248939</v>
      </c>
      <c r="AT76" s="215">
        <v>288</v>
      </c>
    </row>
    <row r="77" spans="1:46" ht="14.5" customHeight="1" thickBot="1">
      <c r="A77" s="194" t="s">
        <v>79</v>
      </c>
      <c r="B77" s="227">
        <v>22.427745106201559</v>
      </c>
      <c r="C77" s="228">
        <v>3.1873764392099622</v>
      </c>
      <c r="D77" s="229">
        <v>270</v>
      </c>
      <c r="E77" s="227">
        <v>13.26078695992215</v>
      </c>
      <c r="F77" s="228">
        <v>2.3072792077908679</v>
      </c>
      <c r="G77" s="229">
        <v>274</v>
      </c>
      <c r="H77" s="227">
        <v>25.72485391108615</v>
      </c>
      <c r="I77" s="228">
        <v>3.1513857334414821</v>
      </c>
      <c r="J77" s="229">
        <v>279</v>
      </c>
      <c r="K77" s="227">
        <v>20.270172918969759</v>
      </c>
      <c r="L77" s="228">
        <v>2.9102461592338029</v>
      </c>
      <c r="M77" s="229">
        <v>276</v>
      </c>
      <c r="N77" s="227">
        <v>25.466375061928119</v>
      </c>
      <c r="O77" s="228">
        <v>3.334990316381373</v>
      </c>
      <c r="P77" s="229">
        <v>277</v>
      </c>
      <c r="Q77" s="227">
        <v>18.348924478899349</v>
      </c>
      <c r="R77" s="228">
        <v>3.0823581633630122</v>
      </c>
      <c r="S77" s="229">
        <v>271</v>
      </c>
      <c r="T77" s="227">
        <v>24.042920072752679</v>
      </c>
      <c r="U77" s="228">
        <v>3.3913753587030948</v>
      </c>
      <c r="V77" s="229">
        <v>276</v>
      </c>
      <c r="W77" s="227">
        <v>16.619067803583739</v>
      </c>
      <c r="X77" s="228">
        <v>2.9290576045933312</v>
      </c>
      <c r="Y77" s="229">
        <v>274</v>
      </c>
      <c r="Z77" s="227">
        <v>24.334616024020931</v>
      </c>
      <c r="AA77" s="228">
        <v>3.520680867605912</v>
      </c>
      <c r="AB77" s="229">
        <v>273</v>
      </c>
      <c r="AC77" s="227">
        <v>3.4137292216563799</v>
      </c>
      <c r="AD77" s="228">
        <v>1.2539524314821919</v>
      </c>
      <c r="AE77" s="229">
        <v>267</v>
      </c>
      <c r="AF77" s="227">
        <v>24.549828949112939</v>
      </c>
      <c r="AG77" s="228">
        <v>3.8637044421985909</v>
      </c>
      <c r="AH77" s="229">
        <v>279</v>
      </c>
      <c r="AI77" s="227">
        <v>42.654341850299019</v>
      </c>
      <c r="AJ77" s="228">
        <v>3.969588371206723</v>
      </c>
      <c r="AK77" s="229">
        <v>287</v>
      </c>
      <c r="AL77" s="227">
        <v>13.04587708615837</v>
      </c>
      <c r="AM77" s="228">
        <v>3.432245533554819</v>
      </c>
      <c r="AN77" s="229">
        <v>271</v>
      </c>
      <c r="AO77" s="227">
        <v>3.643272037422244</v>
      </c>
      <c r="AP77" s="228">
        <v>1.298552677379077</v>
      </c>
      <c r="AQ77" s="229">
        <v>268</v>
      </c>
      <c r="AR77" s="227">
        <v>44.73751537440598</v>
      </c>
      <c r="AS77" s="228">
        <v>3.9743031858837541</v>
      </c>
      <c r="AT77" s="230">
        <v>274</v>
      </c>
    </row>
    <row r="78" spans="1:46" ht="14.5" customHeight="1">
      <c r="A78" s="199" t="s">
        <v>80</v>
      </c>
      <c r="B78" s="240">
        <v>29.048725519940358</v>
      </c>
      <c r="C78" s="241">
        <v>1.419139056848824</v>
      </c>
      <c r="D78" s="242">
        <v>2067</v>
      </c>
      <c r="E78" s="240">
        <v>11.98418960639833</v>
      </c>
      <c r="F78" s="241">
        <v>1.0315921221422439</v>
      </c>
      <c r="G78" s="242">
        <v>2011</v>
      </c>
      <c r="H78" s="240">
        <v>30.74732122549532</v>
      </c>
      <c r="I78" s="241">
        <v>1.50996369306727</v>
      </c>
      <c r="J78" s="242">
        <v>2051</v>
      </c>
      <c r="K78" s="422">
        <v>14.35599562706031</v>
      </c>
      <c r="L78" s="241">
        <v>1.1019808283268919</v>
      </c>
      <c r="M78" s="242">
        <v>2025</v>
      </c>
      <c r="N78" s="422">
        <v>38.076060481944637</v>
      </c>
      <c r="O78" s="241">
        <v>1.5175410886624829</v>
      </c>
      <c r="P78" s="242">
        <v>2069</v>
      </c>
      <c r="Q78" s="422">
        <v>16.583147913607501</v>
      </c>
      <c r="R78" s="241">
        <v>1.237720363434299</v>
      </c>
      <c r="S78" s="242">
        <v>2019</v>
      </c>
      <c r="T78" s="240">
        <v>22.63745227418136</v>
      </c>
      <c r="U78" s="241">
        <v>1.3418496991131841</v>
      </c>
      <c r="V78" s="242">
        <v>2028</v>
      </c>
      <c r="W78" s="240">
        <v>11.86583823233298</v>
      </c>
      <c r="X78" s="241">
        <v>1.0931592697413559</v>
      </c>
      <c r="Y78" s="242">
        <v>2009</v>
      </c>
      <c r="Z78" s="422">
        <v>24.304267358452371</v>
      </c>
      <c r="AA78" s="241">
        <v>1.3563374263134851</v>
      </c>
      <c r="AB78" s="242">
        <v>2031</v>
      </c>
      <c r="AC78" s="240">
        <v>6.0105284072940908</v>
      </c>
      <c r="AD78" s="241">
        <v>0.71937265741062617</v>
      </c>
      <c r="AE78" s="242">
        <v>1991</v>
      </c>
      <c r="AF78" s="422">
        <v>18.372403568236159</v>
      </c>
      <c r="AG78" s="241">
        <v>1.2639394559092381</v>
      </c>
      <c r="AH78" s="242">
        <v>2021</v>
      </c>
      <c r="AI78" s="422">
        <v>39.080456324522487</v>
      </c>
      <c r="AJ78" s="241">
        <v>1.55946597828974</v>
      </c>
      <c r="AK78" s="242">
        <v>2078</v>
      </c>
      <c r="AL78" s="422">
        <v>10.65334702158219</v>
      </c>
      <c r="AM78" s="241">
        <v>0.99235547518484046</v>
      </c>
      <c r="AN78" s="242">
        <v>1998</v>
      </c>
      <c r="AO78" s="422">
        <v>9.4736153771260145</v>
      </c>
      <c r="AP78" s="241">
        <v>0.90274526185365866</v>
      </c>
      <c r="AQ78" s="242">
        <v>2003</v>
      </c>
      <c r="AR78" s="240">
        <v>44.799503571800621</v>
      </c>
      <c r="AS78" s="241">
        <v>1.556240485386658</v>
      </c>
      <c r="AT78" s="243">
        <v>2060</v>
      </c>
    </row>
    <row r="79" spans="1:46" ht="14.5" customHeight="1">
      <c r="A79" s="199" t="s">
        <v>81</v>
      </c>
      <c r="B79" s="240">
        <v>24.804824836132461</v>
      </c>
      <c r="C79" s="241">
        <v>1.5904935718028379</v>
      </c>
      <c r="D79" s="242">
        <v>1456</v>
      </c>
      <c r="E79" s="240">
        <v>13.515186492310599</v>
      </c>
      <c r="F79" s="241">
        <v>1.2156858331009479</v>
      </c>
      <c r="G79" s="242">
        <v>1445</v>
      </c>
      <c r="H79" s="240">
        <v>27.946693795086809</v>
      </c>
      <c r="I79" s="241">
        <v>1.6763243290191989</v>
      </c>
      <c r="J79" s="242">
        <v>1485</v>
      </c>
      <c r="K79" s="422">
        <v>16.59073844422965</v>
      </c>
      <c r="L79" s="241">
        <v>1.2913026568000019</v>
      </c>
      <c r="M79" s="242">
        <v>1455</v>
      </c>
      <c r="N79" s="240">
        <v>34.145609325862367</v>
      </c>
      <c r="O79" s="241">
        <v>1.7373152395934131</v>
      </c>
      <c r="P79" s="242">
        <v>1490</v>
      </c>
      <c r="Q79" s="422">
        <v>17.184364293680979</v>
      </c>
      <c r="R79" s="241">
        <v>1.405844679485263</v>
      </c>
      <c r="S79" s="242">
        <v>1448</v>
      </c>
      <c r="T79" s="240">
        <v>28.20592659118121</v>
      </c>
      <c r="U79" s="241">
        <v>1.692776813283621</v>
      </c>
      <c r="V79" s="242">
        <v>1487</v>
      </c>
      <c r="W79" s="240">
        <v>9.9711449284592426</v>
      </c>
      <c r="X79" s="241">
        <v>1.0737711041403659</v>
      </c>
      <c r="Y79" s="242">
        <v>1452</v>
      </c>
      <c r="Z79" s="240">
        <v>25.638287043219581</v>
      </c>
      <c r="AA79" s="241">
        <v>1.592816446228736</v>
      </c>
      <c r="AB79" s="242">
        <v>1467</v>
      </c>
      <c r="AC79" s="240">
        <v>6.398770124535309</v>
      </c>
      <c r="AD79" s="241">
        <v>0.90518576028814579</v>
      </c>
      <c r="AE79" s="242">
        <v>1422</v>
      </c>
      <c r="AF79" s="422">
        <v>20.801069842581811</v>
      </c>
      <c r="AG79" s="241">
        <v>1.6018432633413471</v>
      </c>
      <c r="AH79" s="242">
        <v>1457</v>
      </c>
      <c r="AI79" s="422">
        <v>35.642618085813687</v>
      </c>
      <c r="AJ79" s="241">
        <v>1.6856175497453041</v>
      </c>
      <c r="AK79" s="242">
        <v>1512</v>
      </c>
      <c r="AL79" s="422">
        <v>11.12995097526685</v>
      </c>
      <c r="AM79" s="241">
        <v>1.080856416043299</v>
      </c>
      <c r="AN79" s="242">
        <v>1437</v>
      </c>
      <c r="AO79" s="422">
        <v>7.1767131500799497</v>
      </c>
      <c r="AP79" s="241">
        <v>0.93646888595988997</v>
      </c>
      <c r="AQ79" s="242">
        <v>1429</v>
      </c>
      <c r="AR79" s="240">
        <v>45.650684132218139</v>
      </c>
      <c r="AS79" s="241">
        <v>1.793734231166686</v>
      </c>
      <c r="AT79" s="243">
        <v>1449</v>
      </c>
    </row>
    <row r="80" spans="1:46" ht="14.5" customHeight="1">
      <c r="A80" s="204" t="s">
        <v>82</v>
      </c>
      <c r="B80" s="232">
        <v>28.204706518330109</v>
      </c>
      <c r="C80" s="233">
        <v>1.180033338825452</v>
      </c>
      <c r="D80" s="234">
        <v>3523</v>
      </c>
      <c r="E80" s="423">
        <v>12.293261516114789</v>
      </c>
      <c r="F80" s="233">
        <v>0.85945729888491451</v>
      </c>
      <c r="G80" s="234">
        <v>3456</v>
      </c>
      <c r="H80" s="232">
        <v>30.185259135553089</v>
      </c>
      <c r="I80" s="233">
        <v>1.2530052234409279</v>
      </c>
      <c r="J80" s="234">
        <v>3536</v>
      </c>
      <c r="K80" s="423">
        <v>14.806076603189149</v>
      </c>
      <c r="L80" s="233">
        <v>0.91783220962150613</v>
      </c>
      <c r="M80" s="234">
        <v>3480</v>
      </c>
      <c r="N80" s="423">
        <v>37.286468593443438</v>
      </c>
      <c r="O80" s="233">
        <v>1.262154865458778</v>
      </c>
      <c r="P80" s="234">
        <v>3559</v>
      </c>
      <c r="Q80" s="423">
        <v>16.703712601211951</v>
      </c>
      <c r="R80" s="233">
        <v>1.0287248682008789</v>
      </c>
      <c r="S80" s="234">
        <v>3467</v>
      </c>
      <c r="T80" s="232">
        <v>23.778301337233909</v>
      </c>
      <c r="U80" s="233">
        <v>1.122810277635037</v>
      </c>
      <c r="V80" s="234">
        <v>3515</v>
      </c>
      <c r="W80" s="232">
        <v>11.48466808618261</v>
      </c>
      <c r="X80" s="233">
        <v>0.89991924546954427</v>
      </c>
      <c r="Y80" s="234">
        <v>3461</v>
      </c>
      <c r="Z80" s="423">
        <v>24.57330162125394</v>
      </c>
      <c r="AA80" s="233">
        <v>1.1296975721301441</v>
      </c>
      <c r="AB80" s="234">
        <v>3498</v>
      </c>
      <c r="AC80" s="232">
        <v>6.0888750021499298</v>
      </c>
      <c r="AD80" s="233">
        <v>0.6026479040501318</v>
      </c>
      <c r="AE80" s="234">
        <v>3413</v>
      </c>
      <c r="AF80" s="423">
        <v>18.86332643433671</v>
      </c>
      <c r="AG80" s="233">
        <v>1.0597324499740191</v>
      </c>
      <c r="AH80" s="234">
        <v>3478</v>
      </c>
      <c r="AI80" s="423">
        <v>38.388028020328221</v>
      </c>
      <c r="AJ80" s="233">
        <v>1.292373930030106</v>
      </c>
      <c r="AK80" s="234">
        <v>3590</v>
      </c>
      <c r="AL80" s="423">
        <v>10.749547394439601</v>
      </c>
      <c r="AM80" s="233">
        <v>0.82154391227224688</v>
      </c>
      <c r="AN80" s="234">
        <v>3435</v>
      </c>
      <c r="AO80" s="423">
        <v>9.0130260229293846</v>
      </c>
      <c r="AP80" s="233">
        <v>0.7453085608498492</v>
      </c>
      <c r="AQ80" s="234">
        <v>3432</v>
      </c>
      <c r="AR80" s="232">
        <v>44.96904581882449</v>
      </c>
      <c r="AS80" s="233">
        <v>1.296495877194225</v>
      </c>
      <c r="AT80" s="235">
        <v>3509</v>
      </c>
    </row>
    <row r="81" spans="1:52" ht="14.5" customHeight="1">
      <c r="A81" s="1224" t="s">
        <v>131</v>
      </c>
      <c r="B81" s="1224" t="s">
        <v>132</v>
      </c>
      <c r="C81" s="1224" t="s">
        <v>132</v>
      </c>
      <c r="D81" s="1224" t="s">
        <v>132</v>
      </c>
      <c r="E81" s="1224" t="s">
        <v>132</v>
      </c>
      <c r="F81" s="1224" t="s">
        <v>132</v>
      </c>
      <c r="G81" s="1224" t="s">
        <v>132</v>
      </c>
      <c r="H81" s="1224" t="s">
        <v>132</v>
      </c>
      <c r="I81" s="1224" t="s">
        <v>132</v>
      </c>
      <c r="J81" s="1224" t="s">
        <v>132</v>
      </c>
      <c r="K81" s="1224" t="s">
        <v>132</v>
      </c>
      <c r="L81" s="1224" t="s">
        <v>132</v>
      </c>
      <c r="M81" s="1224" t="s">
        <v>132</v>
      </c>
      <c r="N81" s="1224" t="s">
        <v>132</v>
      </c>
      <c r="O81" s="1224" t="s">
        <v>132</v>
      </c>
      <c r="P81" s="1224" t="s">
        <v>132</v>
      </c>
      <c r="Q81" s="1224" t="s">
        <v>132</v>
      </c>
      <c r="R81" s="1224" t="s">
        <v>132</v>
      </c>
      <c r="S81" s="1224" t="s">
        <v>132</v>
      </c>
      <c r="T81" s="1224" t="s">
        <v>132</v>
      </c>
      <c r="U81" s="1224" t="s">
        <v>132</v>
      </c>
      <c r="V81" s="1224" t="s">
        <v>132</v>
      </c>
      <c r="W81" s="1224" t="s">
        <v>132</v>
      </c>
      <c r="X81" s="1224" t="s">
        <v>132</v>
      </c>
      <c r="Y81" s="1224" t="s">
        <v>132</v>
      </c>
      <c r="Z81" s="1224" t="s">
        <v>132</v>
      </c>
      <c r="AA81" s="1224" t="s">
        <v>132</v>
      </c>
      <c r="AB81" s="1224" t="s">
        <v>132</v>
      </c>
      <c r="AC81" s="1224" t="s">
        <v>132</v>
      </c>
      <c r="AD81" s="1224" t="s">
        <v>132</v>
      </c>
      <c r="AE81" s="1224" t="s">
        <v>132</v>
      </c>
      <c r="AF81" s="1224" t="s">
        <v>132</v>
      </c>
      <c r="AG81" s="1224" t="s">
        <v>132</v>
      </c>
      <c r="AH81" s="1224" t="s">
        <v>132</v>
      </c>
      <c r="AI81" s="1224" t="s">
        <v>132</v>
      </c>
      <c r="AJ81" s="1224" t="s">
        <v>132</v>
      </c>
      <c r="AK81" s="1224" t="s">
        <v>132</v>
      </c>
      <c r="AL81" s="1224" t="s">
        <v>132</v>
      </c>
      <c r="AM81" s="1224" t="s">
        <v>132</v>
      </c>
      <c r="AN81" s="1224" t="s">
        <v>132</v>
      </c>
      <c r="AO81" s="1224" t="s">
        <v>132</v>
      </c>
      <c r="AP81" s="1224" t="s">
        <v>132</v>
      </c>
      <c r="AQ81" s="1224" t="s">
        <v>132</v>
      </c>
      <c r="AR81" s="1224" t="s">
        <v>132</v>
      </c>
      <c r="AS81" s="1224" t="s">
        <v>132</v>
      </c>
      <c r="AT81" s="1224" t="s">
        <v>132</v>
      </c>
    </row>
    <row r="82" spans="1:52" ht="14.5" customHeight="1">
      <c r="A82" s="1224" t="s">
        <v>509</v>
      </c>
      <c r="B82" s="1224" t="s">
        <v>85</v>
      </c>
      <c r="C82" s="1224" t="s">
        <v>85</v>
      </c>
      <c r="D82" s="1224" t="s">
        <v>85</v>
      </c>
      <c r="E82" s="1224" t="s">
        <v>85</v>
      </c>
      <c r="F82" s="1224" t="s">
        <v>85</v>
      </c>
      <c r="G82" s="1224" t="s">
        <v>85</v>
      </c>
      <c r="H82" s="1224" t="s">
        <v>85</v>
      </c>
      <c r="I82" s="1224" t="s">
        <v>85</v>
      </c>
      <c r="J82" s="1224" t="s">
        <v>85</v>
      </c>
      <c r="K82" s="1224" t="s">
        <v>85</v>
      </c>
      <c r="L82" s="1224" t="s">
        <v>85</v>
      </c>
      <c r="M82" s="1224" t="s">
        <v>85</v>
      </c>
      <c r="N82" s="1224" t="s">
        <v>85</v>
      </c>
      <c r="O82" s="1224" t="s">
        <v>85</v>
      </c>
      <c r="P82" s="1224" t="s">
        <v>85</v>
      </c>
      <c r="Q82" s="1224" t="s">
        <v>85</v>
      </c>
      <c r="R82" s="1224" t="s">
        <v>85</v>
      </c>
      <c r="S82" s="1224" t="s">
        <v>85</v>
      </c>
      <c r="T82" s="1224" t="s">
        <v>85</v>
      </c>
      <c r="U82" s="1224" t="s">
        <v>85</v>
      </c>
      <c r="V82" s="1224" t="s">
        <v>85</v>
      </c>
      <c r="W82" s="1224" t="s">
        <v>85</v>
      </c>
      <c r="X82" s="1224" t="s">
        <v>85</v>
      </c>
      <c r="Y82" s="1224" t="s">
        <v>85</v>
      </c>
      <c r="Z82" s="1224" t="s">
        <v>85</v>
      </c>
      <c r="AA82" s="1224" t="s">
        <v>85</v>
      </c>
      <c r="AB82" s="1224" t="s">
        <v>85</v>
      </c>
      <c r="AC82" s="1224" t="s">
        <v>85</v>
      </c>
      <c r="AD82" s="1224" t="s">
        <v>85</v>
      </c>
      <c r="AE82" s="1224" t="s">
        <v>85</v>
      </c>
      <c r="AF82" s="1224" t="s">
        <v>85</v>
      </c>
      <c r="AG82" s="1224" t="s">
        <v>85</v>
      </c>
      <c r="AH82" s="1224" t="s">
        <v>85</v>
      </c>
      <c r="AI82" s="1224" t="s">
        <v>85</v>
      </c>
      <c r="AJ82" s="1224" t="s">
        <v>85</v>
      </c>
      <c r="AK82" s="1224" t="s">
        <v>85</v>
      </c>
      <c r="AL82" s="1224" t="s">
        <v>85</v>
      </c>
      <c r="AM82" s="1224" t="s">
        <v>85</v>
      </c>
      <c r="AN82" s="1224" t="s">
        <v>85</v>
      </c>
      <c r="AO82" s="1224" t="s">
        <v>85</v>
      </c>
      <c r="AP82" s="1224" t="s">
        <v>85</v>
      </c>
      <c r="AQ82" s="1224" t="s">
        <v>85</v>
      </c>
      <c r="AR82" s="1224" t="s">
        <v>85</v>
      </c>
      <c r="AS82" s="1224" t="s">
        <v>85</v>
      </c>
      <c r="AT82" s="1224" t="s">
        <v>85</v>
      </c>
    </row>
    <row r="83" spans="1:52" ht="14.5" customHeight="1">
      <c r="A83" s="1224" t="s">
        <v>771</v>
      </c>
      <c r="B83" s="1224" t="s">
        <v>133</v>
      </c>
      <c r="C83" s="1224" t="s">
        <v>133</v>
      </c>
      <c r="D83" s="1224" t="s">
        <v>133</v>
      </c>
      <c r="E83" s="1224" t="s">
        <v>133</v>
      </c>
      <c r="F83" s="1224" t="s">
        <v>133</v>
      </c>
      <c r="G83" s="1224" t="s">
        <v>133</v>
      </c>
      <c r="H83" s="1224" t="s">
        <v>133</v>
      </c>
      <c r="I83" s="1224" t="s">
        <v>133</v>
      </c>
      <c r="J83" s="1224" t="s">
        <v>133</v>
      </c>
      <c r="K83" s="1224" t="s">
        <v>133</v>
      </c>
      <c r="L83" s="1224" t="s">
        <v>133</v>
      </c>
      <c r="M83" s="1224" t="s">
        <v>133</v>
      </c>
      <c r="N83" s="1224" t="s">
        <v>133</v>
      </c>
      <c r="O83" s="1224" t="s">
        <v>133</v>
      </c>
      <c r="P83" s="1224" t="s">
        <v>133</v>
      </c>
      <c r="Q83" s="1224" t="s">
        <v>133</v>
      </c>
      <c r="R83" s="1224" t="s">
        <v>133</v>
      </c>
      <c r="S83" s="1224" t="s">
        <v>133</v>
      </c>
      <c r="T83" s="1224" t="s">
        <v>133</v>
      </c>
      <c r="U83" s="1224" t="s">
        <v>133</v>
      </c>
      <c r="V83" s="1224" t="s">
        <v>133</v>
      </c>
      <c r="W83" s="1224" t="s">
        <v>133</v>
      </c>
      <c r="X83" s="1224" t="s">
        <v>133</v>
      </c>
      <c r="Y83" s="1224" t="s">
        <v>133</v>
      </c>
      <c r="Z83" s="1224" t="s">
        <v>133</v>
      </c>
      <c r="AA83" s="1224" t="s">
        <v>133</v>
      </c>
      <c r="AB83" s="1224" t="s">
        <v>133</v>
      </c>
      <c r="AC83" s="1224" t="s">
        <v>133</v>
      </c>
      <c r="AD83" s="1224" t="s">
        <v>133</v>
      </c>
      <c r="AE83" s="1224" t="s">
        <v>133</v>
      </c>
      <c r="AF83" s="1224" t="s">
        <v>133</v>
      </c>
      <c r="AG83" s="1224" t="s">
        <v>133</v>
      </c>
      <c r="AH83" s="1224" t="s">
        <v>133</v>
      </c>
      <c r="AI83" s="1224" t="s">
        <v>133</v>
      </c>
      <c r="AJ83" s="1224" t="s">
        <v>133</v>
      </c>
      <c r="AK83" s="1224" t="s">
        <v>133</v>
      </c>
      <c r="AL83" s="1224" t="s">
        <v>133</v>
      </c>
      <c r="AM83" s="1224" t="s">
        <v>133</v>
      </c>
      <c r="AN83" s="1224" t="s">
        <v>133</v>
      </c>
      <c r="AO83" s="1224" t="s">
        <v>133</v>
      </c>
      <c r="AP83" s="1224" t="s">
        <v>133</v>
      </c>
      <c r="AQ83" s="1224" t="s">
        <v>133</v>
      </c>
      <c r="AR83" s="1224" t="s">
        <v>133</v>
      </c>
      <c r="AS83" s="1224" t="s">
        <v>133</v>
      </c>
      <c r="AT83" s="1224" t="s">
        <v>133</v>
      </c>
    </row>
    <row r="84" spans="1:52" ht="14.5" customHeight="1"/>
    <row r="85" spans="1:52" s="425" customFormat="1" ht="25" customHeight="1">
      <c r="A85" s="1231">
        <v>2020</v>
      </c>
      <c r="B85" s="1231"/>
      <c r="C85" s="1231"/>
      <c r="D85" s="1231"/>
      <c r="E85" s="1231"/>
      <c r="F85" s="1231"/>
      <c r="G85" s="1231"/>
      <c r="H85" s="1231"/>
      <c r="I85" s="1231"/>
      <c r="J85" s="1231"/>
      <c r="K85" s="1231"/>
      <c r="L85" s="1231"/>
      <c r="M85" s="1231"/>
      <c r="N85" s="1231"/>
      <c r="O85" s="1231"/>
      <c r="P85" s="1231"/>
      <c r="Q85" s="1231"/>
      <c r="R85" s="1231"/>
      <c r="S85" s="1231"/>
      <c r="T85" s="1231"/>
      <c r="U85" s="1231"/>
      <c r="V85" s="1231"/>
      <c r="W85" s="1231"/>
      <c r="X85" s="1231"/>
      <c r="Y85" s="1231"/>
      <c r="Z85" s="1231"/>
      <c r="AA85" s="1231"/>
      <c r="AB85" s="1231"/>
      <c r="AC85" s="1231"/>
      <c r="AD85" s="1231"/>
      <c r="AE85" s="1231"/>
      <c r="AF85" s="1231"/>
      <c r="AG85" s="1231"/>
      <c r="AH85" s="1231"/>
      <c r="AI85" s="1231"/>
      <c r="AJ85" s="1231"/>
      <c r="AK85" s="1231"/>
      <c r="AL85" s="1231"/>
      <c r="AM85" s="1231"/>
      <c r="AN85" s="1231"/>
      <c r="AO85" s="1231"/>
      <c r="AP85" s="1231"/>
      <c r="AQ85" s="1231"/>
      <c r="AR85" s="1231"/>
      <c r="AS85" s="1231"/>
      <c r="AT85" s="1231"/>
      <c r="AU85" s="1031"/>
      <c r="AV85" s="1031"/>
      <c r="AW85" s="1031"/>
      <c r="AX85" s="1031"/>
      <c r="AY85" s="1031"/>
      <c r="AZ85" s="1031"/>
    </row>
    <row r="86" spans="1:52" ht="14.5" customHeight="1"/>
    <row r="87" spans="1:52" ht="14.5" customHeight="1">
      <c r="A87" s="1189" t="s">
        <v>873</v>
      </c>
      <c r="B87" s="1189"/>
      <c r="C87" s="1189"/>
      <c r="D87" s="1189"/>
      <c r="E87" s="1189"/>
      <c r="F87" s="1189"/>
      <c r="G87" s="1189"/>
      <c r="H87" s="1189"/>
      <c r="I87" s="1189"/>
      <c r="J87" s="1189"/>
      <c r="K87" s="1189"/>
      <c r="L87" s="1189"/>
      <c r="M87" s="1189"/>
      <c r="N87" s="1189"/>
      <c r="O87" s="1189"/>
      <c r="P87" s="1189"/>
      <c r="Q87" s="1189"/>
      <c r="R87" s="1189"/>
      <c r="S87" s="1189"/>
      <c r="T87" s="1189"/>
      <c r="U87" s="1189"/>
      <c r="V87" s="1189"/>
      <c r="W87" s="1189"/>
      <c r="X87" s="1189"/>
      <c r="Y87" s="1189"/>
      <c r="Z87" s="1189"/>
      <c r="AA87" s="1189"/>
      <c r="AB87" s="1189"/>
      <c r="AC87" s="1189"/>
      <c r="AD87" s="1189"/>
      <c r="AE87" s="1189"/>
      <c r="AF87" s="1189"/>
      <c r="AG87" s="1189"/>
      <c r="AH87" s="1189"/>
      <c r="AI87" s="1189"/>
      <c r="AJ87" s="1189"/>
      <c r="AK87" s="1189"/>
      <c r="AL87" s="1189"/>
      <c r="AM87" s="1189"/>
      <c r="AN87" s="1189"/>
      <c r="AO87" s="1189"/>
      <c r="AP87" s="1189"/>
      <c r="AQ87" s="1189"/>
      <c r="AR87" s="1189"/>
      <c r="AS87" s="1189"/>
      <c r="AT87" s="1189"/>
    </row>
    <row r="88" spans="1:52" ht="46.5" customHeight="1" thickBot="1">
      <c r="A88" s="1229" t="s">
        <v>273</v>
      </c>
      <c r="B88" s="1226" t="s">
        <v>340</v>
      </c>
      <c r="C88" s="1226" t="s">
        <v>112</v>
      </c>
      <c r="D88" s="1226" t="s">
        <v>112</v>
      </c>
      <c r="E88" s="1226" t="s">
        <v>341</v>
      </c>
      <c r="F88" s="1226" t="s">
        <v>113</v>
      </c>
      <c r="G88" s="1226" t="s">
        <v>113</v>
      </c>
      <c r="H88" s="1226" t="s">
        <v>511</v>
      </c>
      <c r="I88" s="1226" t="s">
        <v>114</v>
      </c>
      <c r="J88" s="1226" t="s">
        <v>114</v>
      </c>
      <c r="K88" s="1226" t="s">
        <v>342</v>
      </c>
      <c r="L88" s="1226" t="s">
        <v>115</v>
      </c>
      <c r="M88" s="1226" t="s">
        <v>115</v>
      </c>
      <c r="N88" s="1226" t="s">
        <v>343</v>
      </c>
      <c r="O88" s="1226" t="s">
        <v>116</v>
      </c>
      <c r="P88" s="1226" t="s">
        <v>116</v>
      </c>
      <c r="Q88" s="1226" t="s">
        <v>344</v>
      </c>
      <c r="R88" s="1226" t="s">
        <v>117</v>
      </c>
      <c r="S88" s="1226" t="s">
        <v>117</v>
      </c>
      <c r="T88" s="1226" t="s">
        <v>345</v>
      </c>
      <c r="U88" s="1226" t="s">
        <v>118</v>
      </c>
      <c r="V88" s="1226" t="s">
        <v>118</v>
      </c>
      <c r="W88" s="1226" t="s">
        <v>346</v>
      </c>
      <c r="X88" s="1226" t="s">
        <v>119</v>
      </c>
      <c r="Y88" s="1226" t="s">
        <v>119</v>
      </c>
      <c r="Z88" s="1226" t="s">
        <v>347</v>
      </c>
      <c r="AA88" s="1226" t="s">
        <v>120</v>
      </c>
      <c r="AB88" s="1226" t="s">
        <v>120</v>
      </c>
      <c r="AC88" s="1226" t="s">
        <v>348</v>
      </c>
      <c r="AD88" s="1226" t="s">
        <v>121</v>
      </c>
      <c r="AE88" s="1226" t="s">
        <v>121</v>
      </c>
      <c r="AF88" s="1226" t="s">
        <v>349</v>
      </c>
      <c r="AG88" s="1226" t="s">
        <v>122</v>
      </c>
      <c r="AH88" s="1226" t="s">
        <v>122</v>
      </c>
      <c r="AI88" s="1226" t="s">
        <v>350</v>
      </c>
      <c r="AJ88" s="1226" t="s">
        <v>123</v>
      </c>
      <c r="AK88" s="1226" t="s">
        <v>123</v>
      </c>
      <c r="AL88" s="1226" t="s">
        <v>351</v>
      </c>
      <c r="AM88" s="1226" t="s">
        <v>124</v>
      </c>
      <c r="AN88" s="1226" t="s">
        <v>124</v>
      </c>
      <c r="AO88" s="1226" t="s">
        <v>352</v>
      </c>
      <c r="AP88" s="1226" t="s">
        <v>125</v>
      </c>
      <c r="AQ88" s="1226" t="s">
        <v>125</v>
      </c>
      <c r="AR88" s="1226" t="s">
        <v>353</v>
      </c>
      <c r="AS88" s="1226" t="s">
        <v>126</v>
      </c>
      <c r="AT88" s="1227" t="s">
        <v>126</v>
      </c>
    </row>
    <row r="89" spans="1:52" ht="14.5" customHeight="1" thickBot="1">
      <c r="A89" s="1230" t="s">
        <v>273</v>
      </c>
      <c r="B89" s="59" t="s">
        <v>92</v>
      </c>
      <c r="C89" s="59" t="s">
        <v>62</v>
      </c>
      <c r="D89" s="60" t="s">
        <v>63</v>
      </c>
      <c r="E89" s="59" t="s">
        <v>92</v>
      </c>
      <c r="F89" s="59" t="s">
        <v>62</v>
      </c>
      <c r="G89" s="60" t="s">
        <v>63</v>
      </c>
      <c r="H89" s="59" t="s">
        <v>92</v>
      </c>
      <c r="I89" s="59" t="s">
        <v>62</v>
      </c>
      <c r="J89" s="60" t="s">
        <v>63</v>
      </c>
      <c r="K89" s="59" t="s">
        <v>92</v>
      </c>
      <c r="L89" s="59" t="s">
        <v>62</v>
      </c>
      <c r="M89" s="60" t="s">
        <v>63</v>
      </c>
      <c r="N89" s="59" t="s">
        <v>92</v>
      </c>
      <c r="O89" s="59" t="s">
        <v>62</v>
      </c>
      <c r="P89" s="60" t="s">
        <v>63</v>
      </c>
      <c r="Q89" s="59" t="s">
        <v>92</v>
      </c>
      <c r="R89" s="59" t="s">
        <v>62</v>
      </c>
      <c r="S89" s="60" t="s">
        <v>63</v>
      </c>
      <c r="T89" s="59" t="s">
        <v>92</v>
      </c>
      <c r="U89" s="59" t="s">
        <v>62</v>
      </c>
      <c r="V89" s="60" t="s">
        <v>63</v>
      </c>
      <c r="W89" s="59" t="s">
        <v>92</v>
      </c>
      <c r="X89" s="59" t="s">
        <v>62</v>
      </c>
      <c r="Y89" s="60" t="s">
        <v>63</v>
      </c>
      <c r="Z89" s="59" t="s">
        <v>92</v>
      </c>
      <c r="AA89" s="59" t="s">
        <v>62</v>
      </c>
      <c r="AB89" s="60" t="s">
        <v>63</v>
      </c>
      <c r="AC89" s="59" t="s">
        <v>92</v>
      </c>
      <c r="AD89" s="59" t="s">
        <v>62</v>
      </c>
      <c r="AE89" s="60" t="s">
        <v>63</v>
      </c>
      <c r="AF89" s="59" t="s">
        <v>92</v>
      </c>
      <c r="AG89" s="59" t="s">
        <v>62</v>
      </c>
      <c r="AH89" s="60" t="s">
        <v>63</v>
      </c>
      <c r="AI89" s="59" t="s">
        <v>92</v>
      </c>
      <c r="AJ89" s="59" t="s">
        <v>62</v>
      </c>
      <c r="AK89" s="60" t="s">
        <v>63</v>
      </c>
      <c r="AL89" s="59" t="s">
        <v>92</v>
      </c>
      <c r="AM89" s="59" t="s">
        <v>62</v>
      </c>
      <c r="AN89" s="60" t="s">
        <v>63</v>
      </c>
      <c r="AO89" s="59" t="s">
        <v>92</v>
      </c>
      <c r="AP89" s="59" t="s">
        <v>62</v>
      </c>
      <c r="AQ89" s="60" t="s">
        <v>63</v>
      </c>
      <c r="AR89" s="59" t="s">
        <v>92</v>
      </c>
      <c r="AS89" s="59" t="s">
        <v>62</v>
      </c>
      <c r="AT89" s="59" t="s">
        <v>63</v>
      </c>
    </row>
    <row r="90" spans="1:52" ht="14.5" customHeight="1">
      <c r="A90" s="184" t="s">
        <v>64</v>
      </c>
      <c r="B90" s="212">
        <v>26.193999618183611</v>
      </c>
      <c r="C90" s="213">
        <v>2.9525412680924021</v>
      </c>
      <c r="D90" s="214">
        <v>375</v>
      </c>
      <c r="E90" s="212">
        <v>14.848465307382691</v>
      </c>
      <c r="F90" s="213">
        <v>2.1849347896793252</v>
      </c>
      <c r="G90" s="214">
        <v>373</v>
      </c>
      <c r="H90" s="212">
        <v>29.957986497263221</v>
      </c>
      <c r="I90" s="213">
        <v>2.778612983829202</v>
      </c>
      <c r="J90" s="214">
        <v>384</v>
      </c>
      <c r="K90" s="212">
        <v>24.286504378076089</v>
      </c>
      <c r="L90" s="213">
        <v>2.7317306159743948</v>
      </c>
      <c r="M90" s="214">
        <v>375</v>
      </c>
      <c r="N90" s="212">
        <v>34.754312281938162</v>
      </c>
      <c r="O90" s="213">
        <v>2.6957472513839531</v>
      </c>
      <c r="P90" s="214">
        <v>394</v>
      </c>
      <c r="Q90" s="212">
        <v>5.4666213643494119</v>
      </c>
      <c r="R90" s="213">
        <v>1.446798924569189</v>
      </c>
      <c r="S90" s="214">
        <v>359</v>
      </c>
      <c r="T90" s="212">
        <v>31.949860153858221</v>
      </c>
      <c r="U90" s="213">
        <v>3.075933468894354</v>
      </c>
      <c r="V90" s="214">
        <v>380</v>
      </c>
      <c r="W90" s="212">
        <v>10.90798027174222</v>
      </c>
      <c r="X90" s="213">
        <v>1.767243801637838</v>
      </c>
      <c r="Y90" s="214">
        <v>367</v>
      </c>
      <c r="Z90" s="212">
        <v>21.14048279395502</v>
      </c>
      <c r="AA90" s="213">
        <v>2.5552780865023288</v>
      </c>
      <c r="AB90" s="214">
        <v>373</v>
      </c>
      <c r="AC90" s="212">
        <v>1.7278635885562601</v>
      </c>
      <c r="AD90" s="213">
        <v>0.70004347013978785</v>
      </c>
      <c r="AE90" s="214">
        <v>357</v>
      </c>
      <c r="AF90" s="212">
        <v>10.84197341747465</v>
      </c>
      <c r="AG90" s="213">
        <v>1.9624109165780339</v>
      </c>
      <c r="AH90" s="214">
        <v>360</v>
      </c>
      <c r="AI90" s="212">
        <v>26.252809974901979</v>
      </c>
      <c r="AJ90" s="213">
        <v>2.9769765989161829</v>
      </c>
      <c r="AK90" s="214">
        <v>383</v>
      </c>
      <c r="AL90" s="212">
        <v>8.7225287307394339</v>
      </c>
      <c r="AM90" s="213">
        <v>1.9042575171357681</v>
      </c>
      <c r="AN90" s="214">
        <v>362</v>
      </c>
      <c r="AO90" s="212">
        <v>4.6926316430650594</v>
      </c>
      <c r="AP90" s="213">
        <v>1.2833365251727209</v>
      </c>
      <c r="AQ90" s="214">
        <v>361</v>
      </c>
      <c r="AR90" s="212">
        <v>41.416057694870943</v>
      </c>
      <c r="AS90" s="213">
        <v>3.318452553223032</v>
      </c>
      <c r="AT90" s="215">
        <v>338</v>
      </c>
    </row>
    <row r="91" spans="1:52" ht="14.5" customHeight="1">
      <c r="A91" s="189" t="s">
        <v>65</v>
      </c>
      <c r="B91" s="217">
        <v>23.625050056398461</v>
      </c>
      <c r="C91" s="218">
        <v>2.574377449662558</v>
      </c>
      <c r="D91" s="219">
        <v>528</v>
      </c>
      <c r="E91" s="217">
        <v>14.686830527562369</v>
      </c>
      <c r="F91" s="218">
        <v>2.0365677495979591</v>
      </c>
      <c r="G91" s="219">
        <v>513</v>
      </c>
      <c r="H91" s="217">
        <v>28.914625290282899</v>
      </c>
      <c r="I91" s="218">
        <v>2.2982059769774681</v>
      </c>
      <c r="J91" s="219">
        <v>521</v>
      </c>
      <c r="K91" s="217">
        <v>18.714639004855609</v>
      </c>
      <c r="L91" s="218">
        <v>2.187639183948813</v>
      </c>
      <c r="M91" s="219">
        <v>519</v>
      </c>
      <c r="N91" s="217">
        <v>36.101556117740678</v>
      </c>
      <c r="O91" s="218">
        <v>2.4493524648516338</v>
      </c>
      <c r="P91" s="219">
        <v>529</v>
      </c>
      <c r="Q91" s="217">
        <v>10.959511339249829</v>
      </c>
      <c r="R91" s="218">
        <v>2.0906349735755949</v>
      </c>
      <c r="S91" s="219">
        <v>510</v>
      </c>
      <c r="T91" s="217">
        <v>27.029275263196691</v>
      </c>
      <c r="U91" s="218">
        <v>2.4735159310386381</v>
      </c>
      <c r="V91" s="219">
        <v>519</v>
      </c>
      <c r="W91" s="217">
        <v>15.81358560928984</v>
      </c>
      <c r="X91" s="218">
        <v>1.838801841761996</v>
      </c>
      <c r="Y91" s="219">
        <v>516</v>
      </c>
      <c r="Z91" s="217">
        <v>22.952221453027288</v>
      </c>
      <c r="AA91" s="218">
        <v>2.1450022267877609</v>
      </c>
      <c r="AB91" s="219">
        <v>514</v>
      </c>
      <c r="AC91" s="217">
        <v>7.5438485506712203</v>
      </c>
      <c r="AD91" s="218">
        <v>1.3872245782864081</v>
      </c>
      <c r="AE91" s="219">
        <v>501</v>
      </c>
      <c r="AF91" s="217">
        <v>17.24645531713184</v>
      </c>
      <c r="AG91" s="218">
        <v>2.2705827231599032</v>
      </c>
      <c r="AH91" s="219">
        <v>511</v>
      </c>
      <c r="AI91" s="217">
        <v>33.958213628703326</v>
      </c>
      <c r="AJ91" s="218">
        <v>2.9744163757092821</v>
      </c>
      <c r="AK91" s="219">
        <v>545</v>
      </c>
      <c r="AL91" s="217">
        <v>7.8662864964308703</v>
      </c>
      <c r="AM91" s="218">
        <v>1.250928215368265</v>
      </c>
      <c r="AN91" s="219">
        <v>507</v>
      </c>
      <c r="AO91" s="217">
        <v>3.6343889919741539</v>
      </c>
      <c r="AP91" s="218">
        <v>0.92397258303905572</v>
      </c>
      <c r="AQ91" s="219">
        <v>500</v>
      </c>
      <c r="AR91" s="217">
        <v>37.004669338323843</v>
      </c>
      <c r="AS91" s="218">
        <v>2.7072978284795588</v>
      </c>
      <c r="AT91" s="220">
        <v>445</v>
      </c>
    </row>
    <row r="92" spans="1:52" ht="14.5" customHeight="1">
      <c r="A92" s="184" t="s">
        <v>66</v>
      </c>
      <c r="B92" s="212">
        <v>27.062072088815022</v>
      </c>
      <c r="C92" s="213">
        <v>5.7500387922321448</v>
      </c>
      <c r="D92" s="214">
        <v>103</v>
      </c>
      <c r="E92" s="212">
        <v>9.6628396773992868</v>
      </c>
      <c r="F92" s="213">
        <v>3.2652849142704139</v>
      </c>
      <c r="G92" s="214">
        <v>101</v>
      </c>
      <c r="H92" s="212">
        <v>37.570139712488441</v>
      </c>
      <c r="I92" s="213">
        <v>6.5308848588796966</v>
      </c>
      <c r="J92" s="214">
        <v>105</v>
      </c>
      <c r="K92" s="212">
        <v>28.442919065665439</v>
      </c>
      <c r="L92" s="213">
        <v>6.6260661695905876</v>
      </c>
      <c r="M92" s="214">
        <v>109</v>
      </c>
      <c r="N92" s="212">
        <v>26.240197729686631</v>
      </c>
      <c r="O92" s="213">
        <v>5.2414057019492617</v>
      </c>
      <c r="P92" s="214">
        <v>101</v>
      </c>
      <c r="Q92" s="212">
        <v>9.0368580584884111</v>
      </c>
      <c r="R92" s="213">
        <v>2.7381382142503838</v>
      </c>
      <c r="S92" s="214">
        <v>102</v>
      </c>
      <c r="T92" s="212">
        <v>30.096530325293109</v>
      </c>
      <c r="U92" s="213">
        <v>5.0103633949794144</v>
      </c>
      <c r="V92" s="214">
        <v>101</v>
      </c>
      <c r="W92" s="212">
        <v>8.4674095154132356</v>
      </c>
      <c r="X92" s="213">
        <v>2.9312588653064702</v>
      </c>
      <c r="Y92" s="214">
        <v>104</v>
      </c>
      <c r="Z92" s="212">
        <v>15.78532033220813</v>
      </c>
      <c r="AA92" s="213">
        <v>4.7010303370189623</v>
      </c>
      <c r="AB92" s="214">
        <v>99</v>
      </c>
      <c r="AC92" s="212">
        <v>3.1356865668844112</v>
      </c>
      <c r="AD92" s="213">
        <v>1.9233800303195181</v>
      </c>
      <c r="AE92" s="214">
        <v>98</v>
      </c>
      <c r="AF92" s="212">
        <v>22.580754591547571</v>
      </c>
      <c r="AG92" s="213">
        <v>5.4129819917382278</v>
      </c>
      <c r="AH92" s="214">
        <v>101</v>
      </c>
      <c r="AI92" s="212">
        <v>29.203622177751161</v>
      </c>
      <c r="AJ92" s="213">
        <v>5.1340817338190359</v>
      </c>
      <c r="AK92" s="214">
        <v>102</v>
      </c>
      <c r="AL92" s="212">
        <v>6.5389245922215453</v>
      </c>
      <c r="AM92" s="213">
        <v>3.159748538833536</v>
      </c>
      <c r="AN92" s="214">
        <v>100</v>
      </c>
      <c r="AO92" s="212">
        <v>0.87983782434818436</v>
      </c>
      <c r="AP92" s="213">
        <v>0.52839616831435909</v>
      </c>
      <c r="AQ92" s="214">
        <v>98</v>
      </c>
      <c r="AR92" s="212">
        <v>41.09537982106778</v>
      </c>
      <c r="AS92" s="213">
        <v>6.7168089443434749</v>
      </c>
      <c r="AT92" s="215">
        <v>99</v>
      </c>
    </row>
    <row r="93" spans="1:52" ht="14.5" customHeight="1">
      <c r="A93" s="189" t="s">
        <v>67</v>
      </c>
      <c r="B93" s="217">
        <v>46.30813376624242</v>
      </c>
      <c r="C93" s="218">
        <v>4.1007388347938143</v>
      </c>
      <c r="D93" s="219">
        <v>229</v>
      </c>
      <c r="E93" s="217">
        <v>16.333631483184</v>
      </c>
      <c r="F93" s="218">
        <v>3.152147061734432</v>
      </c>
      <c r="G93" s="219">
        <v>218</v>
      </c>
      <c r="H93" s="217">
        <v>27.51127828263548</v>
      </c>
      <c r="I93" s="218">
        <v>3.8137588416231529</v>
      </c>
      <c r="J93" s="219">
        <v>215</v>
      </c>
      <c r="K93" s="217">
        <v>21.64763880496</v>
      </c>
      <c r="L93" s="218">
        <v>3.6972505122147861</v>
      </c>
      <c r="M93" s="219">
        <v>214</v>
      </c>
      <c r="N93" s="217">
        <v>29.651348679388011</v>
      </c>
      <c r="O93" s="218">
        <v>3.3908815996007031</v>
      </c>
      <c r="P93" s="219">
        <v>224</v>
      </c>
      <c r="Q93" s="217">
        <v>11.595304507825681</v>
      </c>
      <c r="R93" s="218">
        <v>3.0436511214430308</v>
      </c>
      <c r="S93" s="219">
        <v>204</v>
      </c>
      <c r="T93" s="217">
        <v>25.39721139620746</v>
      </c>
      <c r="U93" s="218">
        <v>3.89808124666233</v>
      </c>
      <c r="V93" s="219">
        <v>211</v>
      </c>
      <c r="W93" s="217">
        <v>11.246151136469789</v>
      </c>
      <c r="X93" s="218">
        <v>3.2102920907701158</v>
      </c>
      <c r="Y93" s="219">
        <v>204</v>
      </c>
      <c r="Z93" s="217">
        <v>26.014804741150851</v>
      </c>
      <c r="AA93" s="218">
        <v>3.4427846635173709</v>
      </c>
      <c r="AB93" s="219">
        <v>205</v>
      </c>
      <c r="AC93" s="217">
        <v>4.4074569055346018</v>
      </c>
      <c r="AD93" s="218">
        <v>1.7936839266323941</v>
      </c>
      <c r="AE93" s="219">
        <v>203</v>
      </c>
      <c r="AF93" s="217">
        <v>9.8837903406501262</v>
      </c>
      <c r="AG93" s="218">
        <v>2.6714082180386982</v>
      </c>
      <c r="AH93" s="219">
        <v>197</v>
      </c>
      <c r="AI93" s="217">
        <v>31.87329863928386</v>
      </c>
      <c r="AJ93" s="218">
        <v>3.78366315785519</v>
      </c>
      <c r="AK93" s="219">
        <v>210</v>
      </c>
      <c r="AL93" s="217">
        <v>5.4466816019879101</v>
      </c>
      <c r="AM93" s="218">
        <v>1.6409327365430519</v>
      </c>
      <c r="AN93" s="219">
        <v>202</v>
      </c>
      <c r="AO93" s="217">
        <v>4.9174938533983168</v>
      </c>
      <c r="AP93" s="218">
        <v>1.779819076012793</v>
      </c>
      <c r="AQ93" s="219">
        <v>204</v>
      </c>
      <c r="AR93" s="217">
        <v>49.179211503935768</v>
      </c>
      <c r="AS93" s="218">
        <v>3.9888134983265688</v>
      </c>
      <c r="AT93" s="220">
        <v>188</v>
      </c>
    </row>
    <row r="94" spans="1:52" ht="14.5" customHeight="1">
      <c r="A94" s="184" t="s">
        <v>68</v>
      </c>
      <c r="B94" s="212">
        <v>40.810114998264382</v>
      </c>
      <c r="C94" s="213">
        <v>5.7664265525484311</v>
      </c>
      <c r="D94" s="214">
        <v>79</v>
      </c>
      <c r="E94" s="212">
        <v>14.103075309518079</v>
      </c>
      <c r="F94" s="213">
        <v>4.3047900833046171</v>
      </c>
      <c r="G94" s="214">
        <v>74</v>
      </c>
      <c r="H94" s="212">
        <v>28.030421088163362</v>
      </c>
      <c r="I94" s="213">
        <v>4.709528868090386</v>
      </c>
      <c r="J94" s="214">
        <v>75</v>
      </c>
      <c r="K94" s="212">
        <v>16.865286840736321</v>
      </c>
      <c r="L94" s="213">
        <v>4.6065591486739326</v>
      </c>
      <c r="M94" s="214">
        <v>73</v>
      </c>
      <c r="N94" s="212">
        <v>26.180589426192959</v>
      </c>
      <c r="O94" s="213">
        <v>5.146409129057246</v>
      </c>
      <c r="P94" s="214">
        <v>75</v>
      </c>
      <c r="Q94" s="212">
        <v>9.2547429693126659</v>
      </c>
      <c r="R94" s="213">
        <v>4.0541558318029738</v>
      </c>
      <c r="S94" s="214">
        <v>71</v>
      </c>
      <c r="T94" s="212">
        <v>21.23031486043871</v>
      </c>
      <c r="U94" s="213">
        <v>5.0357625421665873</v>
      </c>
      <c r="V94" s="214">
        <v>74</v>
      </c>
      <c r="W94" s="212">
        <v>4.9829545696984541</v>
      </c>
      <c r="X94" s="213">
        <v>2.8457165033388621</v>
      </c>
      <c r="Y94" s="214">
        <v>71</v>
      </c>
      <c r="Z94" s="212">
        <v>25.27926990451725</v>
      </c>
      <c r="AA94" s="213">
        <v>5.2451469813908442</v>
      </c>
      <c r="AB94" s="214">
        <v>75</v>
      </c>
      <c r="AC94" s="212">
        <v>4.838104898006466</v>
      </c>
      <c r="AD94" s="213">
        <v>3.1667789651267122</v>
      </c>
      <c r="AE94" s="214">
        <v>72</v>
      </c>
      <c r="AF94" s="212">
        <v>17.534154892697462</v>
      </c>
      <c r="AG94" s="213">
        <v>5.8537481896359349</v>
      </c>
      <c r="AH94" s="214">
        <v>71</v>
      </c>
      <c r="AI94" s="212">
        <v>36.267313862409843</v>
      </c>
      <c r="AJ94" s="213">
        <v>7.1361594463041227</v>
      </c>
      <c r="AK94" s="214">
        <v>75</v>
      </c>
      <c r="AL94" s="212">
        <v>6.1342304981150617</v>
      </c>
      <c r="AM94" s="213">
        <v>2.8124057870598951</v>
      </c>
      <c r="AN94" s="214">
        <v>70</v>
      </c>
      <c r="AO94" s="212">
        <v>8.3553811948314376</v>
      </c>
      <c r="AP94" s="213">
        <v>2.9181573859642329</v>
      </c>
      <c r="AQ94" s="214">
        <v>73</v>
      </c>
      <c r="AR94" s="212">
        <v>36.536336651460132</v>
      </c>
      <c r="AS94" s="213">
        <v>7.7843688591464799</v>
      </c>
      <c r="AT94" s="215">
        <v>64</v>
      </c>
    </row>
    <row r="95" spans="1:52" ht="14.5" customHeight="1">
      <c r="A95" s="189" t="s">
        <v>69</v>
      </c>
      <c r="B95" s="217">
        <v>33.367819354708892</v>
      </c>
      <c r="C95" s="218">
        <v>10.03425073604437</v>
      </c>
      <c r="D95" s="219">
        <v>46</v>
      </c>
      <c r="E95" s="217">
        <v>13.02096719859941</v>
      </c>
      <c r="F95" s="218">
        <v>5.8522059849278376</v>
      </c>
      <c r="G95" s="219">
        <v>44</v>
      </c>
      <c r="H95" s="217">
        <v>35.599675879382907</v>
      </c>
      <c r="I95" s="218">
        <v>8.3824991706767893</v>
      </c>
      <c r="J95" s="219">
        <v>48</v>
      </c>
      <c r="K95" s="217">
        <v>28.827952977938128</v>
      </c>
      <c r="L95" s="218">
        <v>7.9236525496470174</v>
      </c>
      <c r="M95" s="219">
        <v>45</v>
      </c>
      <c r="N95" s="217">
        <v>48.549095674175398</v>
      </c>
      <c r="O95" s="218">
        <v>7.4946379305251121</v>
      </c>
      <c r="P95" s="219">
        <v>45</v>
      </c>
      <c r="Q95" s="217">
        <v>12.17292541469924</v>
      </c>
      <c r="R95" s="218">
        <v>5.2530642071307359</v>
      </c>
      <c r="S95" s="219">
        <v>42</v>
      </c>
      <c r="T95" s="217">
        <v>37.049870127697929</v>
      </c>
      <c r="U95" s="218">
        <v>6.8143754874796114</v>
      </c>
      <c r="V95" s="219">
        <v>45</v>
      </c>
      <c r="W95" s="217">
        <v>4.7291569247729033</v>
      </c>
      <c r="X95" s="218">
        <v>3.1894284930129699</v>
      </c>
      <c r="Y95" s="219">
        <v>41</v>
      </c>
      <c r="Z95" s="217">
        <v>20.098138152769639</v>
      </c>
      <c r="AA95" s="218">
        <v>6.9997040201896272</v>
      </c>
      <c r="AB95" s="219">
        <v>43</v>
      </c>
      <c r="AC95" s="217">
        <v>2.6068694746035481</v>
      </c>
      <c r="AD95" s="218">
        <v>2.5946612296193918</v>
      </c>
      <c r="AE95" s="219">
        <v>42</v>
      </c>
      <c r="AF95" s="217">
        <v>25.229262950722671</v>
      </c>
      <c r="AG95" s="218">
        <v>6.0951070338185174</v>
      </c>
      <c r="AH95" s="219">
        <v>44</v>
      </c>
      <c r="AI95" s="217">
        <v>24.786684255374631</v>
      </c>
      <c r="AJ95" s="218">
        <v>6.3740760946823407</v>
      </c>
      <c r="AK95" s="219">
        <v>46</v>
      </c>
      <c r="AL95" s="217">
        <v>15.602286390808841</v>
      </c>
      <c r="AM95" s="218">
        <v>5.7208793632856354</v>
      </c>
      <c r="AN95" s="219">
        <v>42</v>
      </c>
      <c r="AO95" s="217">
        <v>0</v>
      </c>
      <c r="AP95" s="218"/>
      <c r="AQ95" s="219">
        <v>42</v>
      </c>
      <c r="AR95" s="217">
        <v>41.920873831634239</v>
      </c>
      <c r="AS95" s="218">
        <v>9.3485372310961985</v>
      </c>
      <c r="AT95" s="220">
        <v>38</v>
      </c>
    </row>
    <row r="96" spans="1:52" ht="14.5" customHeight="1">
      <c r="A96" s="184" t="s">
        <v>70</v>
      </c>
      <c r="B96" s="212">
        <v>27.237152060434529</v>
      </c>
      <c r="C96" s="213">
        <v>3.0054234496909218</v>
      </c>
      <c r="D96" s="214">
        <v>350</v>
      </c>
      <c r="E96" s="212">
        <v>15.78766617249147</v>
      </c>
      <c r="F96" s="213">
        <v>2.3911136182908401</v>
      </c>
      <c r="G96" s="214">
        <v>343</v>
      </c>
      <c r="H96" s="212">
        <v>29.721819365077291</v>
      </c>
      <c r="I96" s="213">
        <v>3.3333877537420729</v>
      </c>
      <c r="J96" s="214">
        <v>356</v>
      </c>
      <c r="K96" s="212">
        <v>18.125577851581991</v>
      </c>
      <c r="L96" s="213">
        <v>2.6901713738913848</v>
      </c>
      <c r="M96" s="214">
        <v>334</v>
      </c>
      <c r="N96" s="212">
        <v>32.43108390756985</v>
      </c>
      <c r="O96" s="213">
        <v>2.890104307764997</v>
      </c>
      <c r="P96" s="214">
        <v>355</v>
      </c>
      <c r="Q96" s="212">
        <v>5.4149996703258747</v>
      </c>
      <c r="R96" s="213">
        <v>1.31013055847506</v>
      </c>
      <c r="S96" s="214">
        <v>332</v>
      </c>
      <c r="T96" s="212">
        <v>25.670058749807652</v>
      </c>
      <c r="U96" s="213">
        <v>2.900133747280647</v>
      </c>
      <c r="V96" s="214">
        <v>345</v>
      </c>
      <c r="W96" s="212">
        <v>9.246682910020624</v>
      </c>
      <c r="X96" s="213">
        <v>1.8717493314316369</v>
      </c>
      <c r="Y96" s="214">
        <v>340</v>
      </c>
      <c r="Z96" s="212">
        <v>16.94833442747975</v>
      </c>
      <c r="AA96" s="213">
        <v>2.3921194757098649</v>
      </c>
      <c r="AB96" s="214">
        <v>343</v>
      </c>
      <c r="AC96" s="212">
        <v>6.4720359637506597</v>
      </c>
      <c r="AD96" s="213">
        <v>1.662716534870003</v>
      </c>
      <c r="AE96" s="214">
        <v>336</v>
      </c>
      <c r="AF96" s="212">
        <v>17.473806935441829</v>
      </c>
      <c r="AG96" s="213">
        <v>2.3700799134731279</v>
      </c>
      <c r="AH96" s="214">
        <v>343</v>
      </c>
      <c r="AI96" s="212">
        <v>24.164419380216611</v>
      </c>
      <c r="AJ96" s="213">
        <v>3.008278801692152</v>
      </c>
      <c r="AK96" s="214">
        <v>354</v>
      </c>
      <c r="AL96" s="212">
        <v>3.5179402459194522</v>
      </c>
      <c r="AM96" s="213">
        <v>1.164729724820295</v>
      </c>
      <c r="AN96" s="214">
        <v>333</v>
      </c>
      <c r="AO96" s="212">
        <v>3.0943798456811029</v>
      </c>
      <c r="AP96" s="213">
        <v>0.93071690389758144</v>
      </c>
      <c r="AQ96" s="214">
        <v>335</v>
      </c>
      <c r="AR96" s="212">
        <v>46.250064208416482</v>
      </c>
      <c r="AS96" s="213">
        <v>3.2760917113400581</v>
      </c>
      <c r="AT96" s="215">
        <v>319</v>
      </c>
    </row>
    <row r="97" spans="1:46" ht="14.5" customHeight="1">
      <c r="A97" s="189" t="s">
        <v>71</v>
      </c>
      <c r="B97" s="217">
        <v>26.412481581182782</v>
      </c>
      <c r="C97" s="218">
        <v>3.5315393808755049</v>
      </c>
      <c r="D97" s="219">
        <v>186</v>
      </c>
      <c r="E97" s="217">
        <v>16.470946235825391</v>
      </c>
      <c r="F97" s="218">
        <v>3.118180557383627</v>
      </c>
      <c r="G97" s="219">
        <v>182</v>
      </c>
      <c r="H97" s="217">
        <v>25.214657956517069</v>
      </c>
      <c r="I97" s="218">
        <v>3.7145916892763822</v>
      </c>
      <c r="J97" s="219">
        <v>190</v>
      </c>
      <c r="K97" s="217">
        <v>30.566195772238459</v>
      </c>
      <c r="L97" s="218">
        <v>3.7667127246614078</v>
      </c>
      <c r="M97" s="219">
        <v>187</v>
      </c>
      <c r="N97" s="217">
        <v>44.552856170941787</v>
      </c>
      <c r="O97" s="218">
        <v>3.8807749369979132</v>
      </c>
      <c r="P97" s="219">
        <v>183</v>
      </c>
      <c r="Q97" s="217">
        <v>12.095894040178059</v>
      </c>
      <c r="R97" s="218">
        <v>3.7497055386087381</v>
      </c>
      <c r="S97" s="219">
        <v>179</v>
      </c>
      <c r="T97" s="217">
        <v>32.407954166227078</v>
      </c>
      <c r="U97" s="218">
        <v>4.444794022519158</v>
      </c>
      <c r="V97" s="219">
        <v>189</v>
      </c>
      <c r="W97" s="217">
        <v>13.387073657071911</v>
      </c>
      <c r="X97" s="218">
        <v>3.2631621215531221</v>
      </c>
      <c r="Y97" s="219">
        <v>183</v>
      </c>
      <c r="Z97" s="217">
        <v>25.649012552248891</v>
      </c>
      <c r="AA97" s="218">
        <v>3.8852403188806308</v>
      </c>
      <c r="AB97" s="219">
        <v>185</v>
      </c>
      <c r="AC97" s="217">
        <v>5.0044932083640568</v>
      </c>
      <c r="AD97" s="218">
        <v>1.948596741450153</v>
      </c>
      <c r="AE97" s="219">
        <v>179</v>
      </c>
      <c r="AF97" s="217">
        <v>10.628325934003509</v>
      </c>
      <c r="AG97" s="218">
        <v>3.0560224291308611</v>
      </c>
      <c r="AH97" s="219">
        <v>178</v>
      </c>
      <c r="AI97" s="217">
        <v>37.020754421583689</v>
      </c>
      <c r="AJ97" s="218">
        <v>5.1464014545577612</v>
      </c>
      <c r="AK97" s="219">
        <v>193</v>
      </c>
      <c r="AL97" s="217">
        <v>7.8095043085828824</v>
      </c>
      <c r="AM97" s="218">
        <v>3.308116137467207</v>
      </c>
      <c r="AN97" s="219">
        <v>181</v>
      </c>
      <c r="AO97" s="217">
        <v>2.9645576910016649</v>
      </c>
      <c r="AP97" s="218">
        <v>1.5388258488809941</v>
      </c>
      <c r="AQ97" s="219">
        <v>182</v>
      </c>
      <c r="AR97" s="217">
        <v>29.933504863649372</v>
      </c>
      <c r="AS97" s="218">
        <v>4.7487993920790696</v>
      </c>
      <c r="AT97" s="220">
        <v>155</v>
      </c>
    </row>
    <row r="98" spans="1:46" ht="14.5" customHeight="1">
      <c r="A98" s="184" t="s">
        <v>72</v>
      </c>
      <c r="B98" s="212">
        <v>45.967505740751733</v>
      </c>
      <c r="C98" s="213">
        <v>3.3128371683637559</v>
      </c>
      <c r="D98" s="214">
        <v>362</v>
      </c>
      <c r="E98" s="212">
        <v>12.779681109723411</v>
      </c>
      <c r="F98" s="213">
        <v>2.4256347354563719</v>
      </c>
      <c r="G98" s="214">
        <v>340</v>
      </c>
      <c r="H98" s="212">
        <v>28.910194680776829</v>
      </c>
      <c r="I98" s="213">
        <v>3.1175966391915231</v>
      </c>
      <c r="J98" s="214">
        <v>349</v>
      </c>
      <c r="K98" s="212">
        <v>21.68061545020467</v>
      </c>
      <c r="L98" s="213">
        <v>2.9323344965306992</v>
      </c>
      <c r="M98" s="214">
        <v>345</v>
      </c>
      <c r="N98" s="212">
        <v>29.8982067412059</v>
      </c>
      <c r="O98" s="213">
        <v>2.7723594966783058</v>
      </c>
      <c r="P98" s="214">
        <v>348</v>
      </c>
      <c r="Q98" s="212">
        <v>10.102889673728241</v>
      </c>
      <c r="R98" s="213">
        <v>1.8826900775487221</v>
      </c>
      <c r="S98" s="214">
        <v>341</v>
      </c>
      <c r="T98" s="212">
        <v>29.588387039096069</v>
      </c>
      <c r="U98" s="213">
        <v>3.1826723623491269</v>
      </c>
      <c r="V98" s="214">
        <v>348</v>
      </c>
      <c r="W98" s="212">
        <v>11.70201701983471</v>
      </c>
      <c r="X98" s="213">
        <v>2.286402271760378</v>
      </c>
      <c r="Y98" s="214">
        <v>340</v>
      </c>
      <c r="Z98" s="212">
        <v>19.902516666087379</v>
      </c>
      <c r="AA98" s="213">
        <v>2.5186314556242468</v>
      </c>
      <c r="AB98" s="214">
        <v>344</v>
      </c>
      <c r="AC98" s="212">
        <v>5.5807133512171276</v>
      </c>
      <c r="AD98" s="213">
        <v>1.4325376132697309</v>
      </c>
      <c r="AE98" s="214">
        <v>336</v>
      </c>
      <c r="AF98" s="212">
        <v>18.976612676762951</v>
      </c>
      <c r="AG98" s="213">
        <v>2.9135445778546951</v>
      </c>
      <c r="AH98" s="214">
        <v>340</v>
      </c>
      <c r="AI98" s="212">
        <v>28.84041057525048</v>
      </c>
      <c r="AJ98" s="213">
        <v>3.0303431738852691</v>
      </c>
      <c r="AK98" s="214">
        <v>341</v>
      </c>
      <c r="AL98" s="212">
        <v>4.5043554559157313</v>
      </c>
      <c r="AM98" s="213">
        <v>1.251227249486637</v>
      </c>
      <c r="AN98" s="214">
        <v>335</v>
      </c>
      <c r="AO98" s="212">
        <v>1.902933448073536</v>
      </c>
      <c r="AP98" s="213">
        <v>0.88818008344800847</v>
      </c>
      <c r="AQ98" s="214">
        <v>336</v>
      </c>
      <c r="AR98" s="212">
        <v>36.422695890931763</v>
      </c>
      <c r="AS98" s="213">
        <v>3.0011848752358272</v>
      </c>
      <c r="AT98" s="215">
        <v>309</v>
      </c>
    </row>
    <row r="99" spans="1:46" ht="14.5" customHeight="1">
      <c r="A99" s="189" t="s">
        <v>73</v>
      </c>
      <c r="B99" s="217">
        <v>26.599496832024201</v>
      </c>
      <c r="C99" s="218">
        <v>2.5762789957570789</v>
      </c>
      <c r="D99" s="219">
        <v>420</v>
      </c>
      <c r="E99" s="217">
        <v>16.056210255346318</v>
      </c>
      <c r="F99" s="218">
        <v>2.397170883172</v>
      </c>
      <c r="G99" s="219">
        <v>409</v>
      </c>
      <c r="H99" s="217">
        <v>31.046621090764528</v>
      </c>
      <c r="I99" s="218">
        <v>2.573241488536461</v>
      </c>
      <c r="J99" s="219">
        <v>421</v>
      </c>
      <c r="K99" s="217">
        <v>16.843692428803649</v>
      </c>
      <c r="L99" s="218">
        <v>2.3228063352635391</v>
      </c>
      <c r="M99" s="219">
        <v>417</v>
      </c>
      <c r="N99" s="217">
        <v>30.94585117198611</v>
      </c>
      <c r="O99" s="218">
        <v>2.950324005437742</v>
      </c>
      <c r="P99" s="219">
        <v>426</v>
      </c>
      <c r="Q99" s="217">
        <v>10.25379667760591</v>
      </c>
      <c r="R99" s="218">
        <v>2.158587751586305</v>
      </c>
      <c r="S99" s="219">
        <v>405</v>
      </c>
      <c r="T99" s="217">
        <v>20.25558226882108</v>
      </c>
      <c r="U99" s="218">
        <v>2.4236249945084771</v>
      </c>
      <c r="V99" s="219">
        <v>415</v>
      </c>
      <c r="W99" s="217">
        <v>8.9894378540441675</v>
      </c>
      <c r="X99" s="218">
        <v>1.646172792229323</v>
      </c>
      <c r="Y99" s="219">
        <v>409</v>
      </c>
      <c r="Z99" s="217">
        <v>19.573543195211411</v>
      </c>
      <c r="AA99" s="218">
        <v>2.0871345352793091</v>
      </c>
      <c r="AB99" s="219">
        <v>412</v>
      </c>
      <c r="AC99" s="217">
        <v>4.388148295504446</v>
      </c>
      <c r="AD99" s="218">
        <v>1.0287747035929451</v>
      </c>
      <c r="AE99" s="219">
        <v>401</v>
      </c>
      <c r="AF99" s="217">
        <v>12.79197542025093</v>
      </c>
      <c r="AG99" s="218">
        <v>1.743385699302175</v>
      </c>
      <c r="AH99" s="219">
        <v>406</v>
      </c>
      <c r="AI99" s="217">
        <v>26.210284769428689</v>
      </c>
      <c r="AJ99" s="218">
        <v>2.3597777770735422</v>
      </c>
      <c r="AK99" s="219">
        <v>429</v>
      </c>
      <c r="AL99" s="217">
        <v>8.2632510391194192</v>
      </c>
      <c r="AM99" s="218">
        <v>1.5189274018529231</v>
      </c>
      <c r="AN99" s="219">
        <v>407</v>
      </c>
      <c r="AO99" s="217">
        <v>3.4134885431609612</v>
      </c>
      <c r="AP99" s="218">
        <v>0.89810500256499382</v>
      </c>
      <c r="AQ99" s="219">
        <v>405</v>
      </c>
      <c r="AR99" s="217">
        <v>42.074759944781889</v>
      </c>
      <c r="AS99" s="218">
        <v>2.7921053029529919</v>
      </c>
      <c r="AT99" s="220">
        <v>354</v>
      </c>
    </row>
    <row r="100" spans="1:46" ht="14.5" customHeight="1">
      <c r="A100" s="184" t="s">
        <v>74</v>
      </c>
      <c r="B100" s="212">
        <v>35.118619449321777</v>
      </c>
      <c r="C100" s="213">
        <v>3.820462700844387</v>
      </c>
      <c r="D100" s="214">
        <v>355</v>
      </c>
      <c r="E100" s="212">
        <v>10.9717668470873</v>
      </c>
      <c r="F100" s="213">
        <v>1.974442784531532</v>
      </c>
      <c r="G100" s="214">
        <v>334</v>
      </c>
      <c r="H100" s="212">
        <v>24.77283035043191</v>
      </c>
      <c r="I100" s="213">
        <v>3.339221724928803</v>
      </c>
      <c r="J100" s="214">
        <v>335</v>
      </c>
      <c r="K100" s="212">
        <v>16.352984422601271</v>
      </c>
      <c r="L100" s="213">
        <v>2.3113894193076781</v>
      </c>
      <c r="M100" s="214">
        <v>347</v>
      </c>
      <c r="N100" s="212">
        <v>27.869249365301361</v>
      </c>
      <c r="O100" s="213">
        <v>2.897984210809029</v>
      </c>
      <c r="P100" s="214">
        <v>328</v>
      </c>
      <c r="Q100" s="212">
        <v>5.4119529196207141</v>
      </c>
      <c r="R100" s="213">
        <v>1.5835833508517929</v>
      </c>
      <c r="S100" s="214">
        <v>331</v>
      </c>
      <c r="T100" s="212">
        <v>20.706630361569701</v>
      </c>
      <c r="U100" s="213">
        <v>3.0207683798740832</v>
      </c>
      <c r="V100" s="214">
        <v>335</v>
      </c>
      <c r="W100" s="212">
        <v>7.9458159167863922</v>
      </c>
      <c r="X100" s="213">
        <v>2.019194990702097</v>
      </c>
      <c r="Y100" s="214">
        <v>330</v>
      </c>
      <c r="Z100" s="212">
        <v>19.661525345211899</v>
      </c>
      <c r="AA100" s="213">
        <v>3.277104320556036</v>
      </c>
      <c r="AB100" s="214">
        <v>336</v>
      </c>
      <c r="AC100" s="212">
        <v>5.1662365189822337</v>
      </c>
      <c r="AD100" s="213">
        <v>1.7484787351399289</v>
      </c>
      <c r="AE100" s="214">
        <v>326</v>
      </c>
      <c r="AF100" s="212">
        <v>11.7181143519198</v>
      </c>
      <c r="AG100" s="213">
        <v>2.0752745793266181</v>
      </c>
      <c r="AH100" s="214">
        <v>333</v>
      </c>
      <c r="AI100" s="212">
        <v>26.507937581689401</v>
      </c>
      <c r="AJ100" s="213">
        <v>2.9655091001617828</v>
      </c>
      <c r="AK100" s="214">
        <v>342</v>
      </c>
      <c r="AL100" s="212">
        <v>6.2979543448602779</v>
      </c>
      <c r="AM100" s="213">
        <v>1.4165557179702211</v>
      </c>
      <c r="AN100" s="214">
        <v>328</v>
      </c>
      <c r="AO100" s="212">
        <v>4.5138260050273358</v>
      </c>
      <c r="AP100" s="213">
        <v>1.2843259238602709</v>
      </c>
      <c r="AQ100" s="214">
        <v>331</v>
      </c>
      <c r="AR100" s="212">
        <v>52.511684244675457</v>
      </c>
      <c r="AS100" s="213">
        <v>2.936951172438595</v>
      </c>
      <c r="AT100" s="215">
        <v>318</v>
      </c>
    </row>
    <row r="101" spans="1:46" ht="14.5" customHeight="1">
      <c r="A101" s="189" t="s">
        <v>75</v>
      </c>
      <c r="B101" s="217">
        <v>19.227266465468212</v>
      </c>
      <c r="C101" s="218">
        <v>3.7115688841405698</v>
      </c>
      <c r="D101" s="219">
        <v>107</v>
      </c>
      <c r="E101" s="217">
        <v>16.06025549597971</v>
      </c>
      <c r="F101" s="218">
        <v>3.7929174699243728</v>
      </c>
      <c r="G101" s="219">
        <v>108</v>
      </c>
      <c r="H101" s="217">
        <v>25.47294378491765</v>
      </c>
      <c r="I101" s="218">
        <v>5.2565519096557294</v>
      </c>
      <c r="J101" s="219">
        <v>105</v>
      </c>
      <c r="K101" s="217">
        <v>11.29431556377955</v>
      </c>
      <c r="L101" s="218">
        <v>3.1819203823218238</v>
      </c>
      <c r="M101" s="219">
        <v>105</v>
      </c>
      <c r="N101" s="217">
        <v>38.454702365543319</v>
      </c>
      <c r="O101" s="218">
        <v>5.0988715269046256</v>
      </c>
      <c r="P101" s="219">
        <v>106</v>
      </c>
      <c r="Q101" s="217">
        <v>2.6831083819963988</v>
      </c>
      <c r="R101" s="218">
        <v>1.952168957758152</v>
      </c>
      <c r="S101" s="219">
        <v>103</v>
      </c>
      <c r="T101" s="217">
        <v>21.524644611264119</v>
      </c>
      <c r="U101" s="218">
        <v>4.9125242082244078</v>
      </c>
      <c r="V101" s="219">
        <v>104</v>
      </c>
      <c r="W101" s="217">
        <v>7.0077484121868121</v>
      </c>
      <c r="X101" s="218">
        <v>2.753763065431035</v>
      </c>
      <c r="Y101" s="219">
        <v>101</v>
      </c>
      <c r="Z101" s="217">
        <v>14.226781125063169</v>
      </c>
      <c r="AA101" s="218">
        <v>3.5319176029015522</v>
      </c>
      <c r="AB101" s="219">
        <v>105</v>
      </c>
      <c r="AC101" s="217">
        <v>7.1453146781765966</v>
      </c>
      <c r="AD101" s="218">
        <v>2.360219804972199</v>
      </c>
      <c r="AE101" s="219">
        <v>102</v>
      </c>
      <c r="AF101" s="217">
        <v>5.4843391162754287</v>
      </c>
      <c r="AG101" s="218">
        <v>2.4208933241901489</v>
      </c>
      <c r="AH101" s="219">
        <v>101</v>
      </c>
      <c r="AI101" s="217">
        <v>30.588147700586131</v>
      </c>
      <c r="AJ101" s="218">
        <v>5.1287934308514052</v>
      </c>
      <c r="AK101" s="219">
        <v>103</v>
      </c>
      <c r="AL101" s="217">
        <v>5.4676822780338608</v>
      </c>
      <c r="AM101" s="218">
        <v>2.286494563084807</v>
      </c>
      <c r="AN101" s="219">
        <v>102</v>
      </c>
      <c r="AO101" s="217">
        <v>3.833075941611948</v>
      </c>
      <c r="AP101" s="218">
        <v>1.989707077771405</v>
      </c>
      <c r="AQ101" s="219">
        <v>101</v>
      </c>
      <c r="AR101" s="217">
        <v>46.001458183878192</v>
      </c>
      <c r="AS101" s="218">
        <v>5.7365817347403727</v>
      </c>
      <c r="AT101" s="220">
        <v>96</v>
      </c>
    </row>
    <row r="102" spans="1:46" ht="14.5" customHeight="1">
      <c r="A102" s="184" t="s">
        <v>76</v>
      </c>
      <c r="B102" s="212">
        <v>21.821934017278721</v>
      </c>
      <c r="C102" s="213">
        <v>4.0219350192108489</v>
      </c>
      <c r="D102" s="214">
        <v>255</v>
      </c>
      <c r="E102" s="212">
        <v>15.87112973395506</v>
      </c>
      <c r="F102" s="213">
        <v>2.816369827545441</v>
      </c>
      <c r="G102" s="214">
        <v>256</v>
      </c>
      <c r="H102" s="212">
        <v>33.799304427482433</v>
      </c>
      <c r="I102" s="213">
        <v>3.7174872319079588</v>
      </c>
      <c r="J102" s="214">
        <v>258</v>
      </c>
      <c r="K102" s="212">
        <v>18.688841707045221</v>
      </c>
      <c r="L102" s="213">
        <v>2.637997738010605</v>
      </c>
      <c r="M102" s="214">
        <v>259</v>
      </c>
      <c r="N102" s="212">
        <v>41.112476909698273</v>
      </c>
      <c r="O102" s="213">
        <v>3.931907703277965</v>
      </c>
      <c r="P102" s="214">
        <v>259</v>
      </c>
      <c r="Q102" s="212">
        <v>4.3667161506305678</v>
      </c>
      <c r="R102" s="213">
        <v>1.4207015375565151</v>
      </c>
      <c r="S102" s="214">
        <v>247</v>
      </c>
      <c r="T102" s="212">
        <v>26.50058301929937</v>
      </c>
      <c r="U102" s="213">
        <v>3.0974658740408518</v>
      </c>
      <c r="V102" s="214">
        <v>255</v>
      </c>
      <c r="W102" s="212">
        <v>11.51565944071835</v>
      </c>
      <c r="X102" s="213">
        <v>2.5472819041826722</v>
      </c>
      <c r="Y102" s="214">
        <v>255</v>
      </c>
      <c r="Z102" s="212">
        <v>20.984788730408791</v>
      </c>
      <c r="AA102" s="213">
        <v>2.9471876016443121</v>
      </c>
      <c r="AB102" s="214">
        <v>251</v>
      </c>
      <c r="AC102" s="212">
        <v>5.5706042173073413</v>
      </c>
      <c r="AD102" s="213">
        <v>2.0185207325454009</v>
      </c>
      <c r="AE102" s="214">
        <v>249</v>
      </c>
      <c r="AF102" s="212">
        <v>15.69043890288096</v>
      </c>
      <c r="AG102" s="213">
        <v>2.5491659282000279</v>
      </c>
      <c r="AH102" s="214">
        <v>255</v>
      </c>
      <c r="AI102" s="212">
        <v>23.287674065634871</v>
      </c>
      <c r="AJ102" s="213">
        <v>2.8759686132138249</v>
      </c>
      <c r="AK102" s="214">
        <v>257</v>
      </c>
      <c r="AL102" s="212">
        <v>14.07531199740883</v>
      </c>
      <c r="AM102" s="213">
        <v>2.335978869875015</v>
      </c>
      <c r="AN102" s="214">
        <v>253</v>
      </c>
      <c r="AO102" s="212">
        <v>3.2149707968082231</v>
      </c>
      <c r="AP102" s="213">
        <v>1.2911958802189201</v>
      </c>
      <c r="AQ102" s="214">
        <v>250</v>
      </c>
      <c r="AR102" s="212">
        <v>45.254861804151624</v>
      </c>
      <c r="AS102" s="213">
        <v>3.303714027861048</v>
      </c>
      <c r="AT102" s="215">
        <v>213</v>
      </c>
    </row>
    <row r="103" spans="1:46" ht="14.5" customHeight="1">
      <c r="A103" s="189" t="s">
        <v>77</v>
      </c>
      <c r="B103" s="217">
        <v>19.03577448912451</v>
      </c>
      <c r="C103" s="218">
        <v>4.1089326080804778</v>
      </c>
      <c r="D103" s="219">
        <v>167</v>
      </c>
      <c r="E103" s="217">
        <v>20.574251380304691</v>
      </c>
      <c r="F103" s="218">
        <v>4.539684055254221</v>
      </c>
      <c r="G103" s="219">
        <v>174</v>
      </c>
      <c r="H103" s="217">
        <v>32.909778783622897</v>
      </c>
      <c r="I103" s="218">
        <v>4.7675715692767113</v>
      </c>
      <c r="J103" s="219">
        <v>172</v>
      </c>
      <c r="K103" s="217">
        <v>14.42617823095463</v>
      </c>
      <c r="L103" s="218">
        <v>2.774256083781927</v>
      </c>
      <c r="M103" s="219">
        <v>171</v>
      </c>
      <c r="N103" s="217">
        <v>35.265178770913849</v>
      </c>
      <c r="O103" s="218">
        <v>4.3794387205940577</v>
      </c>
      <c r="P103" s="219">
        <v>175</v>
      </c>
      <c r="Q103" s="217">
        <v>4.1163104893173807</v>
      </c>
      <c r="R103" s="218">
        <v>1.563166554515723</v>
      </c>
      <c r="S103" s="219">
        <v>162</v>
      </c>
      <c r="T103" s="217">
        <v>24.5927716892901</v>
      </c>
      <c r="U103" s="218">
        <v>4.4710076799651466</v>
      </c>
      <c r="V103" s="219">
        <v>170</v>
      </c>
      <c r="W103" s="217">
        <v>12.07476154651399</v>
      </c>
      <c r="X103" s="218">
        <v>3.100798313003819</v>
      </c>
      <c r="Y103" s="219">
        <v>161</v>
      </c>
      <c r="Z103" s="217">
        <v>11.956851354286041</v>
      </c>
      <c r="AA103" s="218">
        <v>3.0280011375021729</v>
      </c>
      <c r="AB103" s="219">
        <v>160</v>
      </c>
      <c r="AC103" s="217">
        <v>4.3978625537776352</v>
      </c>
      <c r="AD103" s="218">
        <v>3.082148092895955</v>
      </c>
      <c r="AE103" s="219">
        <v>158</v>
      </c>
      <c r="AF103" s="217">
        <v>20.457367209438139</v>
      </c>
      <c r="AG103" s="218">
        <v>5.0203991083841304</v>
      </c>
      <c r="AH103" s="219">
        <v>166</v>
      </c>
      <c r="AI103" s="217">
        <v>17.936069432996931</v>
      </c>
      <c r="AJ103" s="218">
        <v>3.7033868409148338</v>
      </c>
      <c r="AK103" s="219">
        <v>164</v>
      </c>
      <c r="AL103" s="217">
        <v>1.005928762186064</v>
      </c>
      <c r="AM103" s="218">
        <v>0.73122174345706215</v>
      </c>
      <c r="AN103" s="219">
        <v>160</v>
      </c>
      <c r="AO103" s="217">
        <v>5.8592885294941377</v>
      </c>
      <c r="AP103" s="218">
        <v>2.089655762440664</v>
      </c>
      <c r="AQ103" s="219">
        <v>162</v>
      </c>
      <c r="AR103" s="217">
        <v>45.608551473151167</v>
      </c>
      <c r="AS103" s="218">
        <v>4.1191398632934</v>
      </c>
      <c r="AT103" s="220">
        <v>151</v>
      </c>
    </row>
    <row r="104" spans="1:46" ht="14.5" customHeight="1">
      <c r="A104" s="184" t="s">
        <v>78</v>
      </c>
      <c r="B104" s="212">
        <v>24.400941485892961</v>
      </c>
      <c r="C104" s="213">
        <v>3.3713008447012531</v>
      </c>
      <c r="D104" s="214">
        <v>230</v>
      </c>
      <c r="E104" s="212">
        <v>11.355437766887301</v>
      </c>
      <c r="F104" s="213">
        <v>2.2899261251749219</v>
      </c>
      <c r="G104" s="214">
        <v>225</v>
      </c>
      <c r="H104" s="212">
        <v>31.291785125317968</v>
      </c>
      <c r="I104" s="213">
        <v>3.2978432038196051</v>
      </c>
      <c r="J104" s="214">
        <v>233</v>
      </c>
      <c r="K104" s="212">
        <v>14.339856184473179</v>
      </c>
      <c r="L104" s="213">
        <v>2.8880224317827521</v>
      </c>
      <c r="M104" s="214">
        <v>225</v>
      </c>
      <c r="N104" s="212">
        <v>32.439663088060307</v>
      </c>
      <c r="O104" s="213">
        <v>3.7995131178128081</v>
      </c>
      <c r="P104" s="214">
        <v>234</v>
      </c>
      <c r="Q104" s="212">
        <v>10.7723246849762</v>
      </c>
      <c r="R104" s="213">
        <v>3.2120210742745421</v>
      </c>
      <c r="S104" s="214">
        <v>222</v>
      </c>
      <c r="T104" s="212">
        <v>22.221297301014051</v>
      </c>
      <c r="U104" s="213">
        <v>3.6007827553763572</v>
      </c>
      <c r="V104" s="214">
        <v>223</v>
      </c>
      <c r="W104" s="212">
        <v>7.6081332875739562</v>
      </c>
      <c r="X104" s="213">
        <v>2.1587373180505871</v>
      </c>
      <c r="Y104" s="214">
        <v>222</v>
      </c>
      <c r="Z104" s="212">
        <v>21.291332418565929</v>
      </c>
      <c r="AA104" s="213">
        <v>3.3237193680464689</v>
      </c>
      <c r="AB104" s="214">
        <v>222</v>
      </c>
      <c r="AC104" s="212">
        <v>3.8452902361179571</v>
      </c>
      <c r="AD104" s="213">
        <v>1.401163536937726</v>
      </c>
      <c r="AE104" s="214">
        <v>223</v>
      </c>
      <c r="AF104" s="212">
        <v>13.87947627753663</v>
      </c>
      <c r="AG104" s="213">
        <v>2.838794890327391</v>
      </c>
      <c r="AH104" s="214">
        <v>223</v>
      </c>
      <c r="AI104" s="212">
        <v>28.718701520652019</v>
      </c>
      <c r="AJ104" s="213">
        <v>4.1401134367973116</v>
      </c>
      <c r="AK104" s="214">
        <v>233</v>
      </c>
      <c r="AL104" s="212">
        <v>8.238696881841733</v>
      </c>
      <c r="AM104" s="213">
        <v>2.5372368128401779</v>
      </c>
      <c r="AN104" s="214">
        <v>222</v>
      </c>
      <c r="AO104" s="212">
        <v>2.4636784237955922</v>
      </c>
      <c r="AP104" s="213">
        <v>1.108532101106273</v>
      </c>
      <c r="AQ104" s="214">
        <v>221</v>
      </c>
      <c r="AR104" s="212">
        <v>49.102894438489791</v>
      </c>
      <c r="AS104" s="213">
        <v>3.9971750411984459</v>
      </c>
      <c r="AT104" s="215">
        <v>202</v>
      </c>
    </row>
    <row r="105" spans="1:46" ht="14.5" customHeight="1" thickBot="1">
      <c r="A105" s="194" t="s">
        <v>79</v>
      </c>
      <c r="B105" s="227">
        <v>22.588474968132068</v>
      </c>
      <c r="C105" s="228">
        <v>3.8020400527520359</v>
      </c>
      <c r="D105" s="229">
        <v>203</v>
      </c>
      <c r="E105" s="227">
        <v>12.55999957532627</v>
      </c>
      <c r="F105" s="228">
        <v>3.075663791182663</v>
      </c>
      <c r="G105" s="229">
        <v>201</v>
      </c>
      <c r="H105" s="227">
        <v>35.544867184272881</v>
      </c>
      <c r="I105" s="228">
        <v>4.9135600882914643</v>
      </c>
      <c r="J105" s="229">
        <v>209</v>
      </c>
      <c r="K105" s="227">
        <v>22.70771157458611</v>
      </c>
      <c r="L105" s="228">
        <v>4.4225941633978323</v>
      </c>
      <c r="M105" s="229">
        <v>207</v>
      </c>
      <c r="N105" s="227">
        <v>26.37614112858342</v>
      </c>
      <c r="O105" s="228">
        <v>3.537434822325118</v>
      </c>
      <c r="P105" s="229">
        <v>205</v>
      </c>
      <c r="Q105" s="227">
        <v>10.95837651858473</v>
      </c>
      <c r="R105" s="228">
        <v>2.9304474363925519</v>
      </c>
      <c r="S105" s="229">
        <v>198</v>
      </c>
      <c r="T105" s="227">
        <v>21.54721684948165</v>
      </c>
      <c r="U105" s="228">
        <v>3.727068480385626</v>
      </c>
      <c r="V105" s="229">
        <v>207</v>
      </c>
      <c r="W105" s="227">
        <v>18.026864161268499</v>
      </c>
      <c r="X105" s="228">
        <v>3.5105414774458601</v>
      </c>
      <c r="Y105" s="229">
        <v>203</v>
      </c>
      <c r="Z105" s="227">
        <v>24.323915607480831</v>
      </c>
      <c r="AA105" s="228">
        <v>4.1747117320032139</v>
      </c>
      <c r="AB105" s="229">
        <v>200</v>
      </c>
      <c r="AC105" s="227">
        <v>6.0468333698143679</v>
      </c>
      <c r="AD105" s="228">
        <v>2.0206704004847889</v>
      </c>
      <c r="AE105" s="229">
        <v>197</v>
      </c>
      <c r="AF105" s="227">
        <v>20.01852726451407</v>
      </c>
      <c r="AG105" s="228">
        <v>3.580012816729917</v>
      </c>
      <c r="AH105" s="229">
        <v>203</v>
      </c>
      <c r="AI105" s="227">
        <v>32.057847089874542</v>
      </c>
      <c r="AJ105" s="228">
        <v>4.0364378896651969</v>
      </c>
      <c r="AK105" s="229">
        <v>206</v>
      </c>
      <c r="AL105" s="227">
        <v>5.7164647599959606</v>
      </c>
      <c r="AM105" s="228">
        <v>1.7398685013636579</v>
      </c>
      <c r="AN105" s="229">
        <v>195</v>
      </c>
      <c r="AO105" s="227">
        <v>4.0947192175591809</v>
      </c>
      <c r="AP105" s="228">
        <v>1.9364402982275151</v>
      </c>
      <c r="AQ105" s="229">
        <v>195</v>
      </c>
      <c r="AR105" s="227">
        <v>45.56733772753639</v>
      </c>
      <c r="AS105" s="228">
        <v>4.8824728830545903</v>
      </c>
      <c r="AT105" s="230">
        <v>174</v>
      </c>
    </row>
    <row r="106" spans="1:46" ht="14.5" customHeight="1">
      <c r="A106" s="199" t="s">
        <v>80</v>
      </c>
      <c r="B106" s="240">
        <v>29.947502499916361</v>
      </c>
      <c r="C106" s="241">
        <v>1.1404423700696531</v>
      </c>
      <c r="D106" s="242">
        <v>2852</v>
      </c>
      <c r="E106" s="240">
        <v>14.32087896561179</v>
      </c>
      <c r="F106" s="241">
        <v>0.88835241828538714</v>
      </c>
      <c r="G106" s="242">
        <v>2763</v>
      </c>
      <c r="H106" s="240">
        <v>29.407123942769552</v>
      </c>
      <c r="I106" s="241">
        <v>1.087976476122938</v>
      </c>
      <c r="J106" s="242">
        <v>2827</v>
      </c>
      <c r="K106" s="240">
        <v>19.24683597024011</v>
      </c>
      <c r="L106" s="241">
        <v>0.98827208925928567</v>
      </c>
      <c r="M106" s="242">
        <v>2785</v>
      </c>
      <c r="N106" s="240">
        <v>32.692245882704718</v>
      </c>
      <c r="O106" s="241">
        <v>1.0934741622843649</v>
      </c>
      <c r="P106" s="242">
        <v>2840</v>
      </c>
      <c r="Q106" s="240">
        <v>8.5635978165206232</v>
      </c>
      <c r="R106" s="241">
        <v>0.76167440658493535</v>
      </c>
      <c r="S106" s="242">
        <v>2716</v>
      </c>
      <c r="T106" s="240">
        <v>25.971727643725831</v>
      </c>
      <c r="U106" s="241">
        <v>1.1074793971756021</v>
      </c>
      <c r="V106" s="242">
        <v>2788</v>
      </c>
      <c r="W106" s="240">
        <v>10.80582996955715</v>
      </c>
      <c r="X106" s="241">
        <v>0.73723402249099046</v>
      </c>
      <c r="Y106" s="242">
        <v>2737</v>
      </c>
      <c r="Z106" s="240">
        <v>20.322523596040671</v>
      </c>
      <c r="AA106" s="241">
        <v>0.93952349023470416</v>
      </c>
      <c r="AB106" s="242">
        <v>2767</v>
      </c>
      <c r="AC106" s="240">
        <v>5.0275113542492624</v>
      </c>
      <c r="AD106" s="241">
        <v>0.4945978346448755</v>
      </c>
      <c r="AE106" s="242">
        <v>2696</v>
      </c>
      <c r="AF106" s="240">
        <v>14.87655645722983</v>
      </c>
      <c r="AG106" s="241">
        <v>0.87533203151789851</v>
      </c>
      <c r="AH106" s="242">
        <v>2732</v>
      </c>
      <c r="AI106" s="240">
        <v>28.180581973041129</v>
      </c>
      <c r="AJ106" s="241">
        <v>1.1311464404609739</v>
      </c>
      <c r="AK106" s="242">
        <v>2851</v>
      </c>
      <c r="AL106" s="240">
        <v>7.0410566815725799</v>
      </c>
      <c r="AM106" s="241">
        <v>0.59082477936538735</v>
      </c>
      <c r="AN106" s="242">
        <v>2708</v>
      </c>
      <c r="AO106" s="240">
        <v>3.458014458869453</v>
      </c>
      <c r="AP106" s="241">
        <v>0.39607878458475781</v>
      </c>
      <c r="AQ106" s="242">
        <v>2705</v>
      </c>
      <c r="AR106" s="240">
        <v>41.989567849598401</v>
      </c>
      <c r="AS106" s="241">
        <v>1.16994396700702</v>
      </c>
      <c r="AT106" s="243">
        <v>2483</v>
      </c>
    </row>
    <row r="107" spans="1:46" ht="14.5" customHeight="1">
      <c r="A107" s="199" t="s">
        <v>81</v>
      </c>
      <c r="B107" s="240">
        <v>28.249515343767548</v>
      </c>
      <c r="C107" s="241">
        <v>1.8689243963228961</v>
      </c>
      <c r="D107" s="242">
        <v>1143</v>
      </c>
      <c r="E107" s="240">
        <v>15.508474604683981</v>
      </c>
      <c r="F107" s="241">
        <v>1.3802424742112029</v>
      </c>
      <c r="G107" s="242">
        <v>1132</v>
      </c>
      <c r="H107" s="240">
        <v>31.723325209893769</v>
      </c>
      <c r="I107" s="241">
        <v>1.8629228332394601</v>
      </c>
      <c r="J107" s="242">
        <v>1149</v>
      </c>
      <c r="K107" s="240">
        <v>22.417284880908909</v>
      </c>
      <c r="L107" s="241">
        <v>1.6314606076456259</v>
      </c>
      <c r="M107" s="242">
        <v>1147</v>
      </c>
      <c r="N107" s="240">
        <v>35.102893105737998</v>
      </c>
      <c r="O107" s="241">
        <v>1.7662086676276041</v>
      </c>
      <c r="P107" s="242">
        <v>1147</v>
      </c>
      <c r="Q107" s="240">
        <v>8.3736472527613692</v>
      </c>
      <c r="R107" s="241">
        <v>1.0970273695935071</v>
      </c>
      <c r="S107" s="242">
        <v>1092</v>
      </c>
      <c r="T107" s="240">
        <v>26.987988449180609</v>
      </c>
      <c r="U107" s="241">
        <v>1.675905412918272</v>
      </c>
      <c r="V107" s="242">
        <v>1133</v>
      </c>
      <c r="W107" s="240">
        <v>12.071084868659129</v>
      </c>
      <c r="X107" s="241">
        <v>1.2821672127141079</v>
      </c>
      <c r="Y107" s="242">
        <v>1110</v>
      </c>
      <c r="Z107" s="240">
        <v>21.325252171669501</v>
      </c>
      <c r="AA107" s="241">
        <v>1.526558176350219</v>
      </c>
      <c r="AB107" s="242">
        <v>1100</v>
      </c>
      <c r="AC107" s="240">
        <v>4.8297954750514158</v>
      </c>
      <c r="AD107" s="241">
        <v>0.89611730330322115</v>
      </c>
      <c r="AE107" s="242">
        <v>1084</v>
      </c>
      <c r="AF107" s="240">
        <v>15.722582450045589</v>
      </c>
      <c r="AG107" s="241">
        <v>1.4400459528483021</v>
      </c>
      <c r="AH107" s="242">
        <v>1100</v>
      </c>
      <c r="AI107" s="240">
        <v>28.34679093359016</v>
      </c>
      <c r="AJ107" s="241">
        <v>1.680119880359527</v>
      </c>
      <c r="AK107" s="242">
        <v>1132</v>
      </c>
      <c r="AL107" s="240">
        <v>7.9390379844696257</v>
      </c>
      <c r="AM107" s="241">
        <v>1.0579160628860449</v>
      </c>
      <c r="AN107" s="242">
        <v>1091</v>
      </c>
      <c r="AO107" s="240">
        <v>3.615371986906426</v>
      </c>
      <c r="AP107" s="241">
        <v>0.65646225019035886</v>
      </c>
      <c r="AQ107" s="242">
        <v>1091</v>
      </c>
      <c r="AR107" s="240">
        <v>43.144373313071391</v>
      </c>
      <c r="AS107" s="241">
        <v>1.900001076646564</v>
      </c>
      <c r="AT107" s="243">
        <v>980</v>
      </c>
    </row>
    <row r="108" spans="1:46" ht="14.5" customHeight="1">
      <c r="A108" s="204" t="s">
        <v>82</v>
      </c>
      <c r="B108" s="232">
        <v>29.60064006476976</v>
      </c>
      <c r="C108" s="233">
        <v>0.98410368477352383</v>
      </c>
      <c r="D108" s="234">
        <v>3995</v>
      </c>
      <c r="E108" s="232">
        <v>14.56656664556327</v>
      </c>
      <c r="F108" s="233">
        <v>0.76009845139779353</v>
      </c>
      <c r="G108" s="234">
        <v>3895</v>
      </c>
      <c r="H108" s="232">
        <v>29.88629187988408</v>
      </c>
      <c r="I108" s="233">
        <v>0.94573646286923374</v>
      </c>
      <c r="J108" s="234">
        <v>3976</v>
      </c>
      <c r="K108" s="232">
        <v>19.90366788739091</v>
      </c>
      <c r="L108" s="233">
        <v>0.85376388175457574</v>
      </c>
      <c r="M108" s="234">
        <v>3932</v>
      </c>
      <c r="N108" s="232">
        <v>33.184472058912597</v>
      </c>
      <c r="O108" s="233">
        <v>0.94106922130588966</v>
      </c>
      <c r="P108" s="234">
        <v>3987</v>
      </c>
      <c r="Q108" s="232">
        <v>8.5249312443788057</v>
      </c>
      <c r="R108" s="233">
        <v>0.64641703802013128</v>
      </c>
      <c r="S108" s="234">
        <v>3808</v>
      </c>
      <c r="T108" s="232">
        <v>26.180616663475909</v>
      </c>
      <c r="U108" s="233">
        <v>0.94485831721622759</v>
      </c>
      <c r="V108" s="234">
        <v>3921</v>
      </c>
      <c r="W108" s="232">
        <v>11.06608691897296</v>
      </c>
      <c r="X108" s="233">
        <v>0.6421830515910828</v>
      </c>
      <c r="Y108" s="234">
        <v>3847</v>
      </c>
      <c r="Z108" s="232">
        <v>20.52499241289372</v>
      </c>
      <c r="AA108" s="233">
        <v>0.81054527775258323</v>
      </c>
      <c r="AB108" s="234">
        <v>3867</v>
      </c>
      <c r="AC108" s="232">
        <v>4.9872620019372356</v>
      </c>
      <c r="AD108" s="233">
        <v>0.43411355115664252</v>
      </c>
      <c r="AE108" s="234">
        <v>3780</v>
      </c>
      <c r="AF108" s="232">
        <v>15.0486235843148</v>
      </c>
      <c r="AG108" s="233">
        <v>0.75614438168426934</v>
      </c>
      <c r="AH108" s="234">
        <v>3832</v>
      </c>
      <c r="AI108" s="232">
        <v>28.214150748642769</v>
      </c>
      <c r="AJ108" s="233">
        <v>0.96437010039298587</v>
      </c>
      <c r="AK108" s="234">
        <v>3983</v>
      </c>
      <c r="AL108" s="232">
        <v>7.2242710512512467</v>
      </c>
      <c r="AM108" s="233">
        <v>0.51787447655151586</v>
      </c>
      <c r="AN108" s="234">
        <v>3799</v>
      </c>
      <c r="AO108" s="232">
        <v>3.4900895361411259</v>
      </c>
      <c r="AP108" s="233">
        <v>0.34259004628429768</v>
      </c>
      <c r="AQ108" s="234">
        <v>3796</v>
      </c>
      <c r="AR108" s="232">
        <v>42.222319175648011</v>
      </c>
      <c r="AS108" s="233">
        <v>1.0098977453022731</v>
      </c>
      <c r="AT108" s="235">
        <v>3463</v>
      </c>
    </row>
    <row r="109" spans="1:46" ht="14.5" customHeight="1">
      <c r="A109" s="1224" t="s">
        <v>384</v>
      </c>
      <c r="B109" s="1224" t="s">
        <v>132</v>
      </c>
      <c r="C109" s="1224" t="s">
        <v>132</v>
      </c>
      <c r="D109" s="1224" t="s">
        <v>132</v>
      </c>
      <c r="E109" s="1224" t="s">
        <v>132</v>
      </c>
      <c r="F109" s="1224" t="s">
        <v>132</v>
      </c>
      <c r="G109" s="1224" t="s">
        <v>132</v>
      </c>
      <c r="H109" s="1224" t="s">
        <v>132</v>
      </c>
      <c r="I109" s="1224" t="s">
        <v>132</v>
      </c>
      <c r="J109" s="1224" t="s">
        <v>132</v>
      </c>
      <c r="K109" s="1224" t="s">
        <v>132</v>
      </c>
      <c r="L109" s="1224" t="s">
        <v>132</v>
      </c>
      <c r="M109" s="1224" t="s">
        <v>132</v>
      </c>
      <c r="N109" s="1224" t="s">
        <v>132</v>
      </c>
      <c r="O109" s="1224" t="s">
        <v>132</v>
      </c>
      <c r="P109" s="1224" t="s">
        <v>132</v>
      </c>
      <c r="Q109" s="1224" t="s">
        <v>132</v>
      </c>
      <c r="R109" s="1224" t="s">
        <v>132</v>
      </c>
      <c r="S109" s="1224" t="s">
        <v>132</v>
      </c>
      <c r="T109" s="1224" t="s">
        <v>132</v>
      </c>
      <c r="U109" s="1224" t="s">
        <v>132</v>
      </c>
      <c r="V109" s="1224" t="s">
        <v>132</v>
      </c>
      <c r="W109" s="1224" t="s">
        <v>132</v>
      </c>
      <c r="X109" s="1224" t="s">
        <v>132</v>
      </c>
      <c r="Y109" s="1224" t="s">
        <v>132</v>
      </c>
      <c r="Z109" s="1224" t="s">
        <v>132</v>
      </c>
      <c r="AA109" s="1224" t="s">
        <v>132</v>
      </c>
      <c r="AB109" s="1224" t="s">
        <v>132</v>
      </c>
      <c r="AC109" s="1224" t="s">
        <v>132</v>
      </c>
      <c r="AD109" s="1224" t="s">
        <v>132</v>
      </c>
      <c r="AE109" s="1224" t="s">
        <v>132</v>
      </c>
      <c r="AF109" s="1224" t="s">
        <v>132</v>
      </c>
      <c r="AG109" s="1224" t="s">
        <v>132</v>
      </c>
      <c r="AH109" s="1224" t="s">
        <v>132</v>
      </c>
      <c r="AI109" s="1224" t="s">
        <v>132</v>
      </c>
      <c r="AJ109" s="1224" t="s">
        <v>132</v>
      </c>
      <c r="AK109" s="1224" t="s">
        <v>132</v>
      </c>
      <c r="AL109" s="1224" t="s">
        <v>132</v>
      </c>
      <c r="AM109" s="1224" t="s">
        <v>132</v>
      </c>
      <c r="AN109" s="1224" t="s">
        <v>132</v>
      </c>
      <c r="AO109" s="1224" t="s">
        <v>132</v>
      </c>
      <c r="AP109" s="1224" t="s">
        <v>132</v>
      </c>
      <c r="AQ109" s="1224" t="s">
        <v>132</v>
      </c>
      <c r="AR109" s="1224" t="s">
        <v>132</v>
      </c>
      <c r="AS109" s="1224" t="s">
        <v>132</v>
      </c>
      <c r="AT109" s="1224" t="s">
        <v>132</v>
      </c>
    </row>
    <row r="110" spans="1:46" ht="14.5" customHeight="1">
      <c r="A110" s="1224" t="s">
        <v>623</v>
      </c>
      <c r="B110" s="1224" t="s">
        <v>134</v>
      </c>
      <c r="C110" s="1224" t="s">
        <v>134</v>
      </c>
      <c r="D110" s="1224" t="s">
        <v>134</v>
      </c>
      <c r="E110" s="1224" t="s">
        <v>134</v>
      </c>
      <c r="F110" s="1224" t="s">
        <v>134</v>
      </c>
      <c r="G110" s="1224" t="s">
        <v>134</v>
      </c>
      <c r="H110" s="1224" t="s">
        <v>134</v>
      </c>
      <c r="I110" s="1224" t="s">
        <v>134</v>
      </c>
      <c r="J110" s="1224" t="s">
        <v>134</v>
      </c>
      <c r="K110" s="1224" t="s">
        <v>134</v>
      </c>
      <c r="L110" s="1224" t="s">
        <v>134</v>
      </c>
      <c r="M110" s="1224" t="s">
        <v>134</v>
      </c>
      <c r="N110" s="1224" t="s">
        <v>134</v>
      </c>
      <c r="O110" s="1224" t="s">
        <v>134</v>
      </c>
      <c r="P110" s="1224" t="s">
        <v>134</v>
      </c>
      <c r="Q110" s="1224" t="s">
        <v>134</v>
      </c>
      <c r="R110" s="1224" t="s">
        <v>134</v>
      </c>
      <c r="S110" s="1224" t="s">
        <v>134</v>
      </c>
      <c r="T110" s="1224" t="s">
        <v>134</v>
      </c>
      <c r="U110" s="1224" t="s">
        <v>134</v>
      </c>
      <c r="V110" s="1224" t="s">
        <v>134</v>
      </c>
      <c r="W110" s="1224" t="s">
        <v>134</v>
      </c>
      <c r="X110" s="1224" t="s">
        <v>134</v>
      </c>
      <c r="Y110" s="1224" t="s">
        <v>134</v>
      </c>
      <c r="Z110" s="1224" t="s">
        <v>134</v>
      </c>
      <c r="AA110" s="1224" t="s">
        <v>134</v>
      </c>
      <c r="AB110" s="1224" t="s">
        <v>134</v>
      </c>
      <c r="AC110" s="1224" t="s">
        <v>134</v>
      </c>
      <c r="AD110" s="1224" t="s">
        <v>134</v>
      </c>
      <c r="AE110" s="1224" t="s">
        <v>134</v>
      </c>
      <c r="AF110" s="1224" t="s">
        <v>134</v>
      </c>
      <c r="AG110" s="1224" t="s">
        <v>134</v>
      </c>
      <c r="AH110" s="1224" t="s">
        <v>134</v>
      </c>
      <c r="AI110" s="1224" t="s">
        <v>134</v>
      </c>
      <c r="AJ110" s="1224" t="s">
        <v>134</v>
      </c>
      <c r="AK110" s="1224" t="s">
        <v>134</v>
      </c>
      <c r="AL110" s="1224" t="s">
        <v>134</v>
      </c>
      <c r="AM110" s="1224" t="s">
        <v>134</v>
      </c>
      <c r="AN110" s="1224" t="s">
        <v>134</v>
      </c>
      <c r="AO110" s="1224" t="s">
        <v>134</v>
      </c>
      <c r="AP110" s="1224" t="s">
        <v>134</v>
      </c>
      <c r="AQ110" s="1224" t="s">
        <v>134</v>
      </c>
      <c r="AR110" s="1224" t="s">
        <v>134</v>
      </c>
      <c r="AS110" s="1224" t="s">
        <v>134</v>
      </c>
      <c r="AT110" s="1224" t="s">
        <v>134</v>
      </c>
    </row>
  </sheetData>
  <mergeCells count="86">
    <mergeCell ref="A109:AT109"/>
    <mergeCell ref="A110:AT110"/>
    <mergeCell ref="A87:AT87"/>
    <mergeCell ref="B88:D88"/>
    <mergeCell ref="E88:G88"/>
    <mergeCell ref="H88:J88"/>
    <mergeCell ref="K88:M88"/>
    <mergeCell ref="N88:P88"/>
    <mergeCell ref="Q88:S88"/>
    <mergeCell ref="T88:V88"/>
    <mergeCell ref="W88:Y88"/>
    <mergeCell ref="Z88:AB88"/>
    <mergeCell ref="AC88:AE88"/>
    <mergeCell ref="AF88:AH88"/>
    <mergeCell ref="AI88:AK88"/>
    <mergeCell ref="AL88:AN88"/>
    <mergeCell ref="AO88:AQ88"/>
    <mergeCell ref="AR88:AT88"/>
    <mergeCell ref="AR60:AT60"/>
    <mergeCell ref="A81:AT81"/>
    <mergeCell ref="A82:AT82"/>
    <mergeCell ref="A83:AT83"/>
    <mergeCell ref="A60:A61"/>
    <mergeCell ref="A88:A89"/>
    <mergeCell ref="A59:AT59"/>
    <mergeCell ref="B60:D60"/>
    <mergeCell ref="E60:G60"/>
    <mergeCell ref="H60:J60"/>
    <mergeCell ref="K60:M60"/>
    <mergeCell ref="N60:P60"/>
    <mergeCell ref="Q60:S60"/>
    <mergeCell ref="T60:V60"/>
    <mergeCell ref="W60:Y60"/>
    <mergeCell ref="Z60:AB60"/>
    <mergeCell ref="AC60:AE60"/>
    <mergeCell ref="AF60:AH60"/>
    <mergeCell ref="AI60:AK60"/>
    <mergeCell ref="AL60:AN60"/>
    <mergeCell ref="AO60:AQ60"/>
    <mergeCell ref="A5:AT5"/>
    <mergeCell ref="A6:A7"/>
    <mergeCell ref="B6:D6"/>
    <mergeCell ref="E6:G6"/>
    <mergeCell ref="H6:J6"/>
    <mergeCell ref="K6:M6"/>
    <mergeCell ref="N6:P6"/>
    <mergeCell ref="Q6:S6"/>
    <mergeCell ref="T6:V6"/>
    <mergeCell ref="W6:Y6"/>
    <mergeCell ref="Z6:AB6"/>
    <mergeCell ref="AC6:AE6"/>
    <mergeCell ref="AF6:AH6"/>
    <mergeCell ref="AI6:AK6"/>
    <mergeCell ref="AL6:AN6"/>
    <mergeCell ref="AO6:AQ6"/>
    <mergeCell ref="A53:BQ53"/>
    <mergeCell ref="A54:BQ54"/>
    <mergeCell ref="A55:BQ55"/>
    <mergeCell ref="AR6:AT6"/>
    <mergeCell ref="AU6:AW6"/>
    <mergeCell ref="A32:A33"/>
    <mergeCell ref="B32:E32"/>
    <mergeCell ref="BN32:BQ32"/>
    <mergeCell ref="R32:U32"/>
    <mergeCell ref="V32:Y32"/>
    <mergeCell ref="AX6:AZ6"/>
    <mergeCell ref="A27:AZ27"/>
    <mergeCell ref="A28:AZ28"/>
    <mergeCell ref="A29:AZ29"/>
    <mergeCell ref="A31:BQ31"/>
    <mergeCell ref="A57:AT57"/>
    <mergeCell ref="A85:AT85"/>
    <mergeCell ref="A3:BQ3"/>
    <mergeCell ref="AT32:AW32"/>
    <mergeCell ref="AX32:BA32"/>
    <mergeCell ref="BB32:BE32"/>
    <mergeCell ref="BF32:BI32"/>
    <mergeCell ref="BJ32:BM32"/>
    <mergeCell ref="Z32:AC32"/>
    <mergeCell ref="AD32:AG32"/>
    <mergeCell ref="AH32:AK32"/>
    <mergeCell ref="AL32:AO32"/>
    <mergeCell ref="AP32:AS32"/>
    <mergeCell ref="F32:I32"/>
    <mergeCell ref="J32:M32"/>
    <mergeCell ref="N32:Q32"/>
  </mergeCells>
  <hyperlinks>
    <hyperlink ref="A1" location="Inhalt!A9" display="Zurück zum Inhalt" xr:uid="{00000000-0004-0000-1700-000000000000}"/>
  </hyperlinks>
  <pageMargins left="0.7" right="0.7" top="0.78740157499999996" bottom="0.78740157499999996"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Tabelle24"/>
  <dimension ref="A1:AT84"/>
  <sheetViews>
    <sheetView showGridLines="0" zoomScale="80" zoomScaleNormal="80" workbookViewId="0">
      <pane xSplit="1" topLeftCell="B1" activePane="topRight" state="frozen"/>
      <selection pane="topRight"/>
    </sheetView>
  </sheetViews>
  <sheetFormatPr baseColWidth="10" defaultColWidth="11" defaultRowHeight="14.5"/>
  <cols>
    <col min="1" max="1" width="23.5" style="2" customWidth="1"/>
    <col min="2" max="22" width="11.08203125" style="2" customWidth="1"/>
    <col min="23" max="16384" width="11" style="2"/>
  </cols>
  <sheetData>
    <row r="1" spans="1:22" ht="14.5" customHeight="1">
      <c r="A1" s="963" t="s">
        <v>512</v>
      </c>
    </row>
    <row r="2" spans="1:22" ht="14.5" customHeight="1"/>
    <row r="3" spans="1:22" ht="25" customHeight="1">
      <c r="A3" s="1318">
        <v>2024</v>
      </c>
      <c r="B3" s="1318"/>
      <c r="C3" s="1318"/>
      <c r="D3" s="1318"/>
      <c r="E3" s="1318"/>
      <c r="F3" s="1318"/>
      <c r="G3" s="1318"/>
      <c r="H3" s="1318"/>
      <c r="I3" s="1318"/>
      <c r="J3" s="1318"/>
      <c r="K3" s="1318"/>
      <c r="L3" s="1318"/>
      <c r="M3" s="1318"/>
      <c r="N3" s="1318"/>
      <c r="O3" s="1318"/>
      <c r="P3" s="1318"/>
      <c r="Q3" s="1318"/>
      <c r="R3" s="1318"/>
      <c r="S3" s="1318"/>
      <c r="T3" s="1318"/>
      <c r="U3" s="1318"/>
      <c r="V3" s="1318"/>
    </row>
    <row r="4" spans="1:22" ht="14.5" customHeight="1"/>
    <row r="5" spans="1:22" ht="14.5" customHeight="1">
      <c r="A5" s="1319" t="s">
        <v>591</v>
      </c>
      <c r="B5" s="1319"/>
      <c r="C5" s="1319"/>
      <c r="D5" s="1319"/>
      <c r="E5" s="1319"/>
      <c r="F5" s="1319"/>
      <c r="G5" s="1319"/>
      <c r="H5" s="1319"/>
      <c r="I5" s="1319"/>
      <c r="J5" s="1319"/>
      <c r="K5" s="1319"/>
      <c r="L5" s="1319"/>
      <c r="M5" s="1319"/>
      <c r="N5" s="1319"/>
      <c r="O5" s="1319"/>
      <c r="P5" s="1319"/>
      <c r="Q5" s="1319"/>
      <c r="R5" s="1319"/>
      <c r="S5" s="1319"/>
      <c r="T5" s="1319"/>
      <c r="U5" s="1319"/>
      <c r="V5" s="1319"/>
    </row>
    <row r="6" spans="1:22" ht="30.75" customHeight="1" thickBot="1">
      <c r="A6" s="1229" t="s">
        <v>273</v>
      </c>
      <c r="B6" s="1226" t="s">
        <v>354</v>
      </c>
      <c r="C6" s="1226" t="s">
        <v>135</v>
      </c>
      <c r="D6" s="1226" t="s">
        <v>135</v>
      </c>
      <c r="E6" s="1226" t="s">
        <v>355</v>
      </c>
      <c r="F6" s="1226" t="s">
        <v>136</v>
      </c>
      <c r="G6" s="1226" t="s">
        <v>136</v>
      </c>
      <c r="H6" s="1226" t="s">
        <v>356</v>
      </c>
      <c r="I6" s="1226" t="s">
        <v>137</v>
      </c>
      <c r="J6" s="1226" t="s">
        <v>137</v>
      </c>
      <c r="K6" s="1226" t="s">
        <v>357</v>
      </c>
      <c r="L6" s="1226" t="s">
        <v>138</v>
      </c>
      <c r="M6" s="1226" t="s">
        <v>138</v>
      </c>
      <c r="N6" s="1226" t="s">
        <v>358</v>
      </c>
      <c r="O6" s="1226" t="s">
        <v>139</v>
      </c>
      <c r="P6" s="1226" t="s">
        <v>139</v>
      </c>
      <c r="Q6" s="1226" t="s">
        <v>359</v>
      </c>
      <c r="R6" s="1226" t="s">
        <v>140</v>
      </c>
      <c r="S6" s="1226" t="s">
        <v>140</v>
      </c>
      <c r="T6" s="1226" t="s">
        <v>360</v>
      </c>
      <c r="U6" s="1226" t="s">
        <v>141</v>
      </c>
      <c r="V6" s="1227" t="s">
        <v>141</v>
      </c>
    </row>
    <row r="7" spans="1:22" ht="14.5" customHeight="1" thickBot="1">
      <c r="A7" s="1230" t="s">
        <v>273</v>
      </c>
      <c r="B7" s="59" t="s">
        <v>92</v>
      </c>
      <c r="C7" s="59" t="s">
        <v>62</v>
      </c>
      <c r="D7" s="60" t="s">
        <v>63</v>
      </c>
      <c r="E7" s="59" t="s">
        <v>92</v>
      </c>
      <c r="F7" s="59" t="s">
        <v>62</v>
      </c>
      <c r="G7" s="60" t="s">
        <v>63</v>
      </c>
      <c r="H7" s="59" t="s">
        <v>92</v>
      </c>
      <c r="I7" s="59" t="s">
        <v>62</v>
      </c>
      <c r="J7" s="60" t="s">
        <v>63</v>
      </c>
      <c r="K7" s="59" t="s">
        <v>92</v>
      </c>
      <c r="L7" s="59" t="s">
        <v>62</v>
      </c>
      <c r="M7" s="60" t="s">
        <v>63</v>
      </c>
      <c r="N7" s="59" t="s">
        <v>92</v>
      </c>
      <c r="O7" s="59" t="s">
        <v>62</v>
      </c>
      <c r="P7" s="60" t="s">
        <v>63</v>
      </c>
      <c r="Q7" s="59" t="s">
        <v>92</v>
      </c>
      <c r="R7" s="59" t="s">
        <v>62</v>
      </c>
      <c r="S7" s="60" t="s">
        <v>63</v>
      </c>
      <c r="T7" s="59" t="s">
        <v>92</v>
      </c>
      <c r="U7" s="59" t="s">
        <v>62</v>
      </c>
      <c r="V7" s="59" t="s">
        <v>63</v>
      </c>
    </row>
    <row r="8" spans="1:22" ht="14.5" customHeight="1">
      <c r="A8" s="175" t="s">
        <v>64</v>
      </c>
      <c r="B8" s="692">
        <v>36.858849468086582</v>
      </c>
      <c r="C8" s="94">
        <v>7.0381938624538911</v>
      </c>
      <c r="D8" s="95">
        <v>53</v>
      </c>
      <c r="E8" s="692">
        <v>20.917528466034241</v>
      </c>
      <c r="F8" s="94">
        <v>6.3565257544166602</v>
      </c>
      <c r="G8" s="95">
        <v>53</v>
      </c>
      <c r="H8" s="692">
        <v>42.399511277887022</v>
      </c>
      <c r="I8" s="94">
        <v>6.9098281386805809</v>
      </c>
      <c r="J8" s="95">
        <v>55</v>
      </c>
      <c r="K8" s="692">
        <v>43.08608575681221</v>
      </c>
      <c r="L8" s="94">
        <v>7.0814805957224776</v>
      </c>
      <c r="M8" s="95">
        <v>54</v>
      </c>
      <c r="N8" s="692">
        <v>9.0103123499202376</v>
      </c>
      <c r="O8" s="94">
        <v>4.9160820896685182</v>
      </c>
      <c r="P8" s="95">
        <v>50</v>
      </c>
      <c r="Q8" s="692">
        <v>29.520001643344401</v>
      </c>
      <c r="R8" s="94">
        <v>6.7290437808422334</v>
      </c>
      <c r="S8" s="95">
        <v>53</v>
      </c>
      <c r="T8" s="692">
        <v>18.451794260286711</v>
      </c>
      <c r="U8" s="94">
        <v>6.2144884358950181</v>
      </c>
      <c r="V8" s="111">
        <v>52</v>
      </c>
    </row>
    <row r="9" spans="1:22" ht="14.5" customHeight="1">
      <c r="A9" s="176" t="s">
        <v>65</v>
      </c>
      <c r="B9" s="696">
        <v>49.628455721911337</v>
      </c>
      <c r="C9" s="96">
        <v>6.9883419158712297</v>
      </c>
      <c r="D9" s="97">
        <v>77</v>
      </c>
      <c r="E9" s="696">
        <v>26.526806628386531</v>
      </c>
      <c r="F9" s="96">
        <v>6.2771879651512306</v>
      </c>
      <c r="G9" s="97">
        <v>74</v>
      </c>
      <c r="H9" s="696">
        <v>30.37444343983007</v>
      </c>
      <c r="I9" s="96">
        <v>6.649896884589511</v>
      </c>
      <c r="J9" s="97">
        <v>74</v>
      </c>
      <c r="K9" s="696">
        <v>31.614685219925679</v>
      </c>
      <c r="L9" s="96">
        <v>6.2263939243312816</v>
      </c>
      <c r="M9" s="97">
        <v>77</v>
      </c>
      <c r="N9" s="696">
        <v>9.0676760622730388</v>
      </c>
      <c r="O9" s="96">
        <v>3.3536735370750059</v>
      </c>
      <c r="P9" s="97">
        <v>75</v>
      </c>
      <c r="Q9" s="696">
        <v>21.97836155468622</v>
      </c>
      <c r="R9" s="96">
        <v>5.6212181163431261</v>
      </c>
      <c r="S9" s="97">
        <v>75</v>
      </c>
      <c r="T9" s="696">
        <v>8.7988188915276382</v>
      </c>
      <c r="U9" s="96">
        <v>3.302012045004493</v>
      </c>
      <c r="V9" s="112">
        <v>74</v>
      </c>
    </row>
    <row r="10" spans="1:22" ht="14.5" customHeight="1">
      <c r="A10" s="175" t="s">
        <v>66</v>
      </c>
      <c r="B10" s="692">
        <v>48.014457076538861</v>
      </c>
      <c r="C10" s="94">
        <v>8.0529530984148234</v>
      </c>
      <c r="D10" s="95">
        <v>60</v>
      </c>
      <c r="E10" s="692">
        <v>25.456162070640239</v>
      </c>
      <c r="F10" s="94">
        <v>7.386604237335316</v>
      </c>
      <c r="G10" s="95">
        <v>54</v>
      </c>
      <c r="H10" s="692">
        <v>48.603021318627917</v>
      </c>
      <c r="I10" s="94">
        <v>8.5190941685466477</v>
      </c>
      <c r="J10" s="95">
        <v>55</v>
      </c>
      <c r="K10" s="692">
        <v>32.6995706593029</v>
      </c>
      <c r="L10" s="94">
        <v>7.6819150235112206</v>
      </c>
      <c r="M10" s="95">
        <v>56</v>
      </c>
      <c r="N10" s="692">
        <v>13.315659215634479</v>
      </c>
      <c r="O10" s="94">
        <v>5.6508617064752658</v>
      </c>
      <c r="P10" s="95">
        <v>53</v>
      </c>
      <c r="Q10" s="107">
        <v>9.9052163088435474</v>
      </c>
      <c r="R10" s="94">
        <v>3.7086483311948442</v>
      </c>
      <c r="S10" s="95">
        <v>54</v>
      </c>
      <c r="T10" s="692">
        <v>15.77961566830596</v>
      </c>
      <c r="U10" s="94">
        <v>8.2002891401994553</v>
      </c>
      <c r="V10" s="111">
        <v>53</v>
      </c>
    </row>
    <row r="11" spans="1:22" ht="14.5" customHeight="1">
      <c r="A11" s="176" t="s">
        <v>67</v>
      </c>
      <c r="B11" s="696">
        <v>42.373490918134102</v>
      </c>
      <c r="C11" s="96">
        <v>7.7869236036414993</v>
      </c>
      <c r="D11" s="97">
        <v>57</v>
      </c>
      <c r="E11" s="696">
        <v>21.27647667510945</v>
      </c>
      <c r="F11" s="96">
        <v>6.1571149927036553</v>
      </c>
      <c r="G11" s="97">
        <v>53</v>
      </c>
      <c r="H11" s="696">
        <v>30.792688665012239</v>
      </c>
      <c r="I11" s="96">
        <v>7.9221341164450649</v>
      </c>
      <c r="J11" s="97">
        <v>54</v>
      </c>
      <c r="K11" s="696">
        <v>39.132393321621258</v>
      </c>
      <c r="L11" s="96">
        <v>7.8912461450936</v>
      </c>
      <c r="M11" s="97">
        <v>55</v>
      </c>
      <c r="N11" s="696">
        <v>7.9942783113419216</v>
      </c>
      <c r="O11" s="96">
        <v>3.35469807990077</v>
      </c>
      <c r="P11" s="97">
        <v>53</v>
      </c>
      <c r="Q11" s="696">
        <v>15.4865598370603</v>
      </c>
      <c r="R11" s="96">
        <v>5.4415081085280379</v>
      </c>
      <c r="S11" s="97">
        <v>55</v>
      </c>
      <c r="T11" s="696">
        <v>11.938252833748891</v>
      </c>
      <c r="U11" s="96">
        <v>5.0755846971165584</v>
      </c>
      <c r="V11" s="112">
        <v>53</v>
      </c>
    </row>
    <row r="12" spans="1:22" ht="14.5" customHeight="1">
      <c r="A12" s="175" t="s">
        <v>68</v>
      </c>
      <c r="B12" s="692">
        <v>68.1187831292483</v>
      </c>
      <c r="C12" s="94">
        <v>8.8598997454779642</v>
      </c>
      <c r="D12" s="95">
        <v>45</v>
      </c>
      <c r="E12" s="691">
        <v>37.677026787209392</v>
      </c>
      <c r="F12" s="94">
        <v>10.573270557327209</v>
      </c>
      <c r="G12" s="95">
        <v>44</v>
      </c>
      <c r="H12" s="692">
        <v>41.032407824170797</v>
      </c>
      <c r="I12" s="94">
        <v>9.7130651023776053</v>
      </c>
      <c r="J12" s="95">
        <v>48</v>
      </c>
      <c r="K12" s="692">
        <v>67.32305364247145</v>
      </c>
      <c r="L12" s="94">
        <v>8.7655964221434122</v>
      </c>
      <c r="M12" s="95">
        <v>45</v>
      </c>
      <c r="N12" s="692">
        <v>16.884845926222582</v>
      </c>
      <c r="O12" s="94">
        <v>6.7829137903112029</v>
      </c>
      <c r="P12" s="95">
        <v>45</v>
      </c>
      <c r="Q12" s="692">
        <v>29.555608912727681</v>
      </c>
      <c r="R12" s="94">
        <v>6.9613148473438926</v>
      </c>
      <c r="S12" s="95">
        <v>44</v>
      </c>
      <c r="T12" s="692">
        <v>19.01161457561059</v>
      </c>
      <c r="U12" s="94">
        <v>6.8020829875185669</v>
      </c>
      <c r="V12" s="111">
        <v>44</v>
      </c>
    </row>
    <row r="13" spans="1:22" ht="14.5" customHeight="1">
      <c r="A13" s="176" t="s">
        <v>69</v>
      </c>
      <c r="B13" s="696">
        <v>52.503558687580323</v>
      </c>
      <c r="C13" s="96">
        <v>6.0652406276195441</v>
      </c>
      <c r="D13" s="97">
        <v>99</v>
      </c>
      <c r="E13" s="696">
        <v>15.12313707133379</v>
      </c>
      <c r="F13" s="96">
        <v>3.6260622795365101</v>
      </c>
      <c r="G13" s="97">
        <v>92</v>
      </c>
      <c r="H13" s="696">
        <v>36.490062152345153</v>
      </c>
      <c r="I13" s="96">
        <v>5.9755175073911451</v>
      </c>
      <c r="J13" s="97">
        <v>97</v>
      </c>
      <c r="K13" s="696">
        <v>44.284736415343581</v>
      </c>
      <c r="L13" s="96">
        <v>6.0308204052802257</v>
      </c>
      <c r="M13" s="97">
        <v>92</v>
      </c>
      <c r="N13" s="106">
        <v>7.1065459109416098</v>
      </c>
      <c r="O13" s="96">
        <v>2.44297746004279</v>
      </c>
      <c r="P13" s="97">
        <v>94</v>
      </c>
      <c r="Q13" s="696">
        <v>25.900019108658949</v>
      </c>
      <c r="R13" s="96">
        <v>6.1162649518267287</v>
      </c>
      <c r="S13" s="97">
        <v>93</v>
      </c>
      <c r="T13" s="696">
        <v>19.425303725012249</v>
      </c>
      <c r="U13" s="96">
        <v>5.8400264891877356</v>
      </c>
      <c r="V13" s="112">
        <v>93</v>
      </c>
    </row>
    <row r="14" spans="1:22" ht="14.5" customHeight="1">
      <c r="A14" s="175" t="s">
        <v>70</v>
      </c>
      <c r="B14" s="692">
        <v>48.826157851047427</v>
      </c>
      <c r="C14" s="94">
        <v>7.8657847080857897</v>
      </c>
      <c r="D14" s="95">
        <v>55</v>
      </c>
      <c r="E14" s="692">
        <v>35.652867514032529</v>
      </c>
      <c r="F14" s="94">
        <v>7.8465414557091897</v>
      </c>
      <c r="G14" s="95">
        <v>53</v>
      </c>
      <c r="H14" s="107">
        <v>37.457500955557791</v>
      </c>
      <c r="I14" s="94">
        <v>7.6045999944698499</v>
      </c>
      <c r="J14" s="95">
        <v>52</v>
      </c>
      <c r="K14" s="692">
        <v>43.005355635269147</v>
      </c>
      <c r="L14" s="94">
        <v>7.8580987282567891</v>
      </c>
      <c r="M14" s="95">
        <v>53</v>
      </c>
      <c r="N14" s="692">
        <v>14.49823258162232</v>
      </c>
      <c r="O14" s="94">
        <v>5.6953775000633877</v>
      </c>
      <c r="P14" s="95">
        <v>53</v>
      </c>
      <c r="Q14" s="692">
        <v>33.858545822668773</v>
      </c>
      <c r="R14" s="94">
        <v>7.5616198548349542</v>
      </c>
      <c r="S14" s="95">
        <v>52</v>
      </c>
      <c r="T14" s="692">
        <v>9.1198896228714137</v>
      </c>
      <c r="U14" s="94">
        <v>5.172958918760596</v>
      </c>
      <c r="V14" s="111">
        <v>52</v>
      </c>
    </row>
    <row r="15" spans="1:22" ht="14.5" customHeight="1">
      <c r="A15" s="176" t="s">
        <v>71</v>
      </c>
      <c r="B15" s="696">
        <v>40.079986580504873</v>
      </c>
      <c r="C15" s="96">
        <v>9.9655603692928043</v>
      </c>
      <c r="D15" s="97">
        <v>39</v>
      </c>
      <c r="E15" s="694">
        <v>40.818037401167921</v>
      </c>
      <c r="F15" s="96">
        <v>11.022738881164051</v>
      </c>
      <c r="G15" s="97">
        <v>34</v>
      </c>
      <c r="H15" s="106">
        <v>54.149513257531183</v>
      </c>
      <c r="I15" s="96">
        <v>10.505948778388881</v>
      </c>
      <c r="J15" s="97">
        <v>39</v>
      </c>
      <c r="K15" s="696">
        <v>32.520648884026599</v>
      </c>
      <c r="L15" s="96">
        <v>9.7573136950217361</v>
      </c>
      <c r="M15" s="97">
        <v>36</v>
      </c>
      <c r="N15" s="696">
        <v>12.461067777389911</v>
      </c>
      <c r="O15" s="96">
        <v>5.1573240092094617</v>
      </c>
      <c r="P15" s="97">
        <v>36</v>
      </c>
      <c r="Q15" s="694">
        <v>40.521209642986307</v>
      </c>
      <c r="R15" s="96">
        <v>11.548298223009841</v>
      </c>
      <c r="S15" s="97">
        <v>35</v>
      </c>
      <c r="T15" s="696">
        <v>14.75098745789764</v>
      </c>
      <c r="U15" s="96">
        <v>8.5359192984684089</v>
      </c>
      <c r="V15" s="112">
        <v>35</v>
      </c>
    </row>
    <row r="16" spans="1:22" ht="14.5" customHeight="1">
      <c r="A16" s="175" t="s">
        <v>72</v>
      </c>
      <c r="B16" s="692">
        <v>54.049232462545127</v>
      </c>
      <c r="C16" s="94">
        <v>6.2957387618375336</v>
      </c>
      <c r="D16" s="95">
        <v>75</v>
      </c>
      <c r="E16" s="692">
        <v>24.231107127878278</v>
      </c>
      <c r="F16" s="94">
        <v>5.610410575073586</v>
      </c>
      <c r="G16" s="95">
        <v>72</v>
      </c>
      <c r="H16" s="692">
        <v>50.482461910612983</v>
      </c>
      <c r="I16" s="94">
        <v>6.2760072536212794</v>
      </c>
      <c r="J16" s="95">
        <v>71</v>
      </c>
      <c r="K16" s="692">
        <v>40.16389766465069</v>
      </c>
      <c r="L16" s="94">
        <v>6.1864074381170759</v>
      </c>
      <c r="M16" s="95">
        <v>74</v>
      </c>
      <c r="N16" s="692">
        <v>16.53302385654667</v>
      </c>
      <c r="O16" s="94">
        <v>4.9991438813673508</v>
      </c>
      <c r="P16" s="95">
        <v>72</v>
      </c>
      <c r="Q16" s="692">
        <v>29.67299863258242</v>
      </c>
      <c r="R16" s="94">
        <v>6.3900120640785136</v>
      </c>
      <c r="S16" s="95">
        <v>70</v>
      </c>
      <c r="T16" s="692">
        <v>5.2695223532483606</v>
      </c>
      <c r="U16" s="94">
        <v>2.632988267415675</v>
      </c>
      <c r="V16" s="111">
        <v>70</v>
      </c>
    </row>
    <row r="17" spans="1:46" ht="14.5" customHeight="1">
      <c r="A17" s="176" t="s">
        <v>73</v>
      </c>
      <c r="B17" s="696">
        <v>61.725492565610963</v>
      </c>
      <c r="C17" s="96">
        <v>6.1332364491669562</v>
      </c>
      <c r="D17" s="97">
        <v>81</v>
      </c>
      <c r="E17" s="695">
        <v>15.55490867343161</v>
      </c>
      <c r="F17" s="96">
        <v>4.5324089419625562</v>
      </c>
      <c r="G17" s="97">
        <v>80</v>
      </c>
      <c r="H17" s="696">
        <v>25.39872051941731</v>
      </c>
      <c r="I17" s="96">
        <v>5.206268040055785</v>
      </c>
      <c r="J17" s="97">
        <v>81</v>
      </c>
      <c r="K17" s="696">
        <v>43.380313634687283</v>
      </c>
      <c r="L17" s="96">
        <v>6.2412427246132944</v>
      </c>
      <c r="M17" s="97">
        <v>81</v>
      </c>
      <c r="N17" s="696">
        <v>17.372163233968809</v>
      </c>
      <c r="O17" s="96">
        <v>4.6996248065717561</v>
      </c>
      <c r="P17" s="97">
        <v>80</v>
      </c>
      <c r="Q17" s="696">
        <v>20.273751173779029</v>
      </c>
      <c r="R17" s="96">
        <v>5.2375528370879376</v>
      </c>
      <c r="S17" s="97">
        <v>81</v>
      </c>
      <c r="T17" s="696">
        <v>12.95981703166248</v>
      </c>
      <c r="U17" s="96">
        <v>3.9757885630841221</v>
      </c>
      <c r="V17" s="112">
        <v>83</v>
      </c>
    </row>
    <row r="18" spans="1:46" ht="14.5" customHeight="1">
      <c r="A18" s="175" t="s">
        <v>74</v>
      </c>
      <c r="B18" s="692">
        <v>60.079885914466111</v>
      </c>
      <c r="C18" s="94">
        <v>7.0779350168143669</v>
      </c>
      <c r="D18" s="95">
        <v>63</v>
      </c>
      <c r="E18" s="692">
        <v>40.917486775395659</v>
      </c>
      <c r="F18" s="94">
        <v>7.2355638075571331</v>
      </c>
      <c r="G18" s="95">
        <v>62</v>
      </c>
      <c r="H18" s="692">
        <v>51.066942433823449</v>
      </c>
      <c r="I18" s="94">
        <v>7.1029842567592798</v>
      </c>
      <c r="J18" s="95">
        <v>63</v>
      </c>
      <c r="K18" s="692">
        <v>37.623751886891867</v>
      </c>
      <c r="L18" s="94">
        <v>6.8601772375558738</v>
      </c>
      <c r="M18" s="95">
        <v>63</v>
      </c>
      <c r="N18" s="692">
        <v>13.73930221738452</v>
      </c>
      <c r="O18" s="94">
        <v>4.6697009315295883</v>
      </c>
      <c r="P18" s="95">
        <v>61</v>
      </c>
      <c r="Q18" s="692">
        <v>22.047496428499311</v>
      </c>
      <c r="R18" s="94">
        <v>6.0994433133699903</v>
      </c>
      <c r="S18" s="95">
        <v>62</v>
      </c>
      <c r="T18" s="692">
        <v>6.4442106980979519</v>
      </c>
      <c r="U18" s="94">
        <v>3.3240204373733171</v>
      </c>
      <c r="V18" s="111">
        <v>62</v>
      </c>
    </row>
    <row r="19" spans="1:46" ht="14.5" customHeight="1">
      <c r="A19" s="176" t="s">
        <v>75</v>
      </c>
      <c r="B19" s="696">
        <v>53.298926349987887</v>
      </c>
      <c r="C19" s="96">
        <v>6.6426227073566908</v>
      </c>
      <c r="D19" s="97">
        <v>85</v>
      </c>
      <c r="E19" s="696">
        <v>30.122962883857159</v>
      </c>
      <c r="F19" s="96">
        <v>5.3180687315729704</v>
      </c>
      <c r="G19" s="97">
        <v>80</v>
      </c>
      <c r="H19" s="696">
        <v>26.97682404089403</v>
      </c>
      <c r="I19" s="96">
        <v>4.740989970709129</v>
      </c>
      <c r="J19" s="97">
        <v>85</v>
      </c>
      <c r="K19" s="696">
        <v>37.763592352179963</v>
      </c>
      <c r="L19" s="96">
        <v>6.3109728623849337</v>
      </c>
      <c r="M19" s="97">
        <v>84</v>
      </c>
      <c r="N19" s="696">
        <v>9.6941962058584696</v>
      </c>
      <c r="O19" s="96">
        <v>3.612064865742358</v>
      </c>
      <c r="P19" s="97">
        <v>79</v>
      </c>
      <c r="Q19" s="696">
        <v>22.092415694247361</v>
      </c>
      <c r="R19" s="96">
        <v>5.3243225992576768</v>
      </c>
      <c r="S19" s="97">
        <v>79</v>
      </c>
      <c r="T19" s="696">
        <v>7.2141689694690241</v>
      </c>
      <c r="U19" s="96">
        <v>3.4827235493630231</v>
      </c>
      <c r="V19" s="112">
        <v>79</v>
      </c>
    </row>
    <row r="20" spans="1:46" ht="14.5" customHeight="1">
      <c r="A20" s="175" t="s">
        <v>76</v>
      </c>
      <c r="B20" s="692">
        <v>54.237575926318229</v>
      </c>
      <c r="C20" s="94">
        <v>7.8233708319776429</v>
      </c>
      <c r="D20" s="95">
        <v>64</v>
      </c>
      <c r="E20" s="107">
        <v>44.673815115475222</v>
      </c>
      <c r="F20" s="94">
        <v>8.0140370970057813</v>
      </c>
      <c r="G20" s="95">
        <v>65</v>
      </c>
      <c r="H20" s="107">
        <v>46.1805098381693</v>
      </c>
      <c r="I20" s="94">
        <v>7.543731004329163</v>
      </c>
      <c r="J20" s="95">
        <v>64</v>
      </c>
      <c r="K20" s="692">
        <v>48.026669468986491</v>
      </c>
      <c r="L20" s="94">
        <v>7.5020895049559329</v>
      </c>
      <c r="M20" s="95">
        <v>66</v>
      </c>
      <c r="N20" s="692">
        <v>15.191591666765779</v>
      </c>
      <c r="O20" s="94">
        <v>6.1970114631728777</v>
      </c>
      <c r="P20" s="95">
        <v>64</v>
      </c>
      <c r="Q20" s="692">
        <v>24.400562679181071</v>
      </c>
      <c r="R20" s="94">
        <v>6.2427824447174336</v>
      </c>
      <c r="S20" s="95">
        <v>62</v>
      </c>
      <c r="T20" s="692">
        <v>10.717991086426199</v>
      </c>
      <c r="U20" s="94">
        <v>4.8589711391310004</v>
      </c>
      <c r="V20" s="111">
        <v>62</v>
      </c>
    </row>
    <row r="21" spans="1:46" ht="14.5" customHeight="1">
      <c r="A21" s="176" t="s">
        <v>77</v>
      </c>
      <c r="B21" s="696">
        <v>55.547277663341418</v>
      </c>
      <c r="C21" s="96">
        <v>8.0188947976990992</v>
      </c>
      <c r="D21" s="97">
        <v>51</v>
      </c>
      <c r="E21" s="696">
        <v>41.680514161377673</v>
      </c>
      <c r="F21" s="96">
        <v>8.5563144131518527</v>
      </c>
      <c r="G21" s="97">
        <v>46</v>
      </c>
      <c r="H21" s="696">
        <v>32.834192991732117</v>
      </c>
      <c r="I21" s="96">
        <v>7.4650204961723112</v>
      </c>
      <c r="J21" s="97">
        <v>49</v>
      </c>
      <c r="K21" s="696">
        <v>59.100472151086763</v>
      </c>
      <c r="L21" s="96">
        <v>8.1535176656148671</v>
      </c>
      <c r="M21" s="97">
        <v>48</v>
      </c>
      <c r="N21" s="696">
        <v>10.06301480698091</v>
      </c>
      <c r="O21" s="96">
        <v>5.3422906932641876</v>
      </c>
      <c r="P21" s="97">
        <v>45</v>
      </c>
      <c r="Q21" s="695">
        <v>32.187215364286317</v>
      </c>
      <c r="R21" s="96">
        <v>8.8001398966118938</v>
      </c>
      <c r="S21" s="97">
        <v>46</v>
      </c>
      <c r="T21" s="696">
        <v>5.0059675489502586</v>
      </c>
      <c r="U21" s="96">
        <v>3.0417079526684461</v>
      </c>
      <c r="V21" s="112">
        <v>46</v>
      </c>
    </row>
    <row r="22" spans="1:46" ht="14.5" customHeight="1">
      <c r="A22" s="175" t="s">
        <v>78</v>
      </c>
      <c r="B22" s="691">
        <v>64.007469016689925</v>
      </c>
      <c r="C22" s="94">
        <v>6.1272288899563563</v>
      </c>
      <c r="D22" s="95">
        <v>77</v>
      </c>
      <c r="E22" s="691">
        <v>36.502635530933638</v>
      </c>
      <c r="F22" s="94">
        <v>6.6664905830761318</v>
      </c>
      <c r="G22" s="95">
        <v>74</v>
      </c>
      <c r="H22" s="107">
        <v>45.590976696874193</v>
      </c>
      <c r="I22" s="94">
        <v>6.9080260147662429</v>
      </c>
      <c r="J22" s="95">
        <v>78</v>
      </c>
      <c r="K22" s="692">
        <v>48.603173582450196</v>
      </c>
      <c r="L22" s="94">
        <v>7.1478570656946001</v>
      </c>
      <c r="M22" s="95">
        <v>74</v>
      </c>
      <c r="N22" s="692">
        <v>10.455981359738701</v>
      </c>
      <c r="O22" s="94">
        <v>3.806673723161127</v>
      </c>
      <c r="P22" s="95">
        <v>72</v>
      </c>
      <c r="Q22" s="692">
        <v>26.235039477240409</v>
      </c>
      <c r="R22" s="94">
        <v>6.464018281734746</v>
      </c>
      <c r="S22" s="95">
        <v>73</v>
      </c>
      <c r="T22" s="691">
        <v>16.811447953183031</v>
      </c>
      <c r="U22" s="94">
        <v>5.1409636256687294</v>
      </c>
      <c r="V22" s="111">
        <v>72</v>
      </c>
    </row>
    <row r="23" spans="1:46" ht="14.5" customHeight="1" thickBot="1">
      <c r="A23" s="177" t="s">
        <v>79</v>
      </c>
      <c r="B23" s="699">
        <v>70.094039966117492</v>
      </c>
      <c r="C23" s="98">
        <v>6.1181070171662624</v>
      </c>
      <c r="D23" s="99">
        <v>75</v>
      </c>
      <c r="E23" s="699">
        <v>45.937931113195781</v>
      </c>
      <c r="F23" s="98">
        <v>6.6276738987961767</v>
      </c>
      <c r="G23" s="99">
        <v>74</v>
      </c>
      <c r="H23" s="699">
        <v>45.031083446359581</v>
      </c>
      <c r="I23" s="98">
        <v>7.4502691622573431</v>
      </c>
      <c r="J23" s="99">
        <v>75</v>
      </c>
      <c r="K23" s="698">
        <v>47.056785837442789</v>
      </c>
      <c r="L23" s="98">
        <v>6.5732983334688813</v>
      </c>
      <c r="M23" s="99">
        <v>74</v>
      </c>
      <c r="N23" s="698">
        <v>14.011541549578499</v>
      </c>
      <c r="O23" s="98">
        <v>5.1807695372197342</v>
      </c>
      <c r="P23" s="99">
        <v>75</v>
      </c>
      <c r="Q23" s="698">
        <v>16.034238078684261</v>
      </c>
      <c r="R23" s="98">
        <v>4.5689147202961866</v>
      </c>
      <c r="S23" s="99">
        <v>74</v>
      </c>
      <c r="T23" s="698">
        <v>12.96717649386496</v>
      </c>
      <c r="U23" s="98">
        <v>4.0406176962305462</v>
      </c>
      <c r="V23" s="113">
        <v>72</v>
      </c>
    </row>
    <row r="24" spans="1:46" ht="14.5" customHeight="1">
      <c r="A24" s="178" t="s">
        <v>80</v>
      </c>
      <c r="B24" s="708">
        <v>53.36369643654384</v>
      </c>
      <c r="C24" s="100">
        <v>2.7272744061906948</v>
      </c>
      <c r="D24" s="101">
        <v>710</v>
      </c>
      <c r="E24" s="702">
        <v>24.31420325191975</v>
      </c>
      <c r="F24" s="100">
        <v>2.296039983785469</v>
      </c>
      <c r="G24" s="101">
        <v>684</v>
      </c>
      <c r="H24" s="108">
        <v>36.870605812381719</v>
      </c>
      <c r="I24" s="100">
        <v>2.5465291564197421</v>
      </c>
      <c r="J24" s="101">
        <v>704</v>
      </c>
      <c r="K24" s="702">
        <v>40.931147389191693</v>
      </c>
      <c r="L24" s="100">
        <v>2.6858493555663721</v>
      </c>
      <c r="M24" s="101">
        <v>697</v>
      </c>
      <c r="N24" s="702">
        <v>13.28824402110213</v>
      </c>
      <c r="O24" s="100">
        <v>1.9046278119056761</v>
      </c>
      <c r="P24" s="101">
        <v>681</v>
      </c>
      <c r="Q24" s="708">
        <v>24.81268891113621</v>
      </c>
      <c r="R24" s="100">
        <v>2.4247808563388928</v>
      </c>
      <c r="S24" s="101">
        <v>682</v>
      </c>
      <c r="T24" s="702">
        <v>11.834193145217929</v>
      </c>
      <c r="U24" s="100">
        <v>1.809478068817207</v>
      </c>
      <c r="V24" s="179">
        <v>681</v>
      </c>
    </row>
    <row r="25" spans="1:46" ht="14.5" customHeight="1">
      <c r="A25" s="178" t="s">
        <v>81</v>
      </c>
      <c r="B25" s="702">
        <v>52.592517902634661</v>
      </c>
      <c r="C25" s="100">
        <v>3.529117643046872</v>
      </c>
      <c r="D25" s="101">
        <v>346</v>
      </c>
      <c r="E25" s="108">
        <v>36.548275795697528</v>
      </c>
      <c r="F25" s="100">
        <v>3.5279486888385492</v>
      </c>
      <c r="G25" s="101">
        <v>326</v>
      </c>
      <c r="H25" s="701">
        <v>43.141508303777947</v>
      </c>
      <c r="I25" s="100">
        <v>3.582050604801299</v>
      </c>
      <c r="J25" s="101">
        <v>336</v>
      </c>
      <c r="K25" s="702">
        <v>43.420151010921629</v>
      </c>
      <c r="L25" s="100">
        <v>3.442022748339495</v>
      </c>
      <c r="M25" s="101">
        <v>335</v>
      </c>
      <c r="N25" s="702">
        <v>12.757888961290529</v>
      </c>
      <c r="O25" s="100">
        <v>2.5389537511953648</v>
      </c>
      <c r="P25" s="101">
        <v>326</v>
      </c>
      <c r="Q25" s="702">
        <v>20.331800591056599</v>
      </c>
      <c r="R25" s="100">
        <v>2.65928467443117</v>
      </c>
      <c r="S25" s="101">
        <v>326</v>
      </c>
      <c r="T25" s="702">
        <v>11.968127702854011</v>
      </c>
      <c r="U25" s="100">
        <v>2.6409373745030411</v>
      </c>
      <c r="V25" s="179">
        <v>321</v>
      </c>
    </row>
    <row r="26" spans="1:46" ht="14.5" customHeight="1">
      <c r="A26" s="180" t="s">
        <v>82</v>
      </c>
      <c r="B26" s="978">
        <v>53.248279429384468</v>
      </c>
      <c r="C26" s="114">
        <v>2.3789737513399749</v>
      </c>
      <c r="D26" s="110">
        <v>1056</v>
      </c>
      <c r="E26" s="975">
        <v>26.1169867549884</v>
      </c>
      <c r="F26" s="114">
        <v>2.0255689975662712</v>
      </c>
      <c r="G26" s="110">
        <v>1010</v>
      </c>
      <c r="H26" s="181">
        <v>37.803152920071327</v>
      </c>
      <c r="I26" s="114">
        <v>2.2353602527551799</v>
      </c>
      <c r="J26" s="110">
        <v>1040</v>
      </c>
      <c r="K26" s="975">
        <v>41.305947026032612</v>
      </c>
      <c r="L26" s="114">
        <v>2.3393172875432642</v>
      </c>
      <c r="M26" s="110">
        <v>1032</v>
      </c>
      <c r="N26" s="975">
        <v>13.209129824420881</v>
      </c>
      <c r="O26" s="114">
        <v>1.6642291266318601</v>
      </c>
      <c r="P26" s="110">
        <v>1007</v>
      </c>
      <c r="Q26" s="978">
        <v>24.153447199296188</v>
      </c>
      <c r="R26" s="114">
        <v>2.10716111145575</v>
      </c>
      <c r="S26" s="110">
        <v>1008</v>
      </c>
      <c r="T26" s="975">
        <v>11.85378524688409</v>
      </c>
      <c r="U26" s="114">
        <v>1.5924260037655349</v>
      </c>
      <c r="V26" s="115">
        <v>1002</v>
      </c>
    </row>
    <row r="27" spans="1:46" ht="14.5" customHeight="1">
      <c r="A27" s="1234" t="s">
        <v>142</v>
      </c>
      <c r="B27" s="1235"/>
      <c r="C27" s="1235"/>
      <c r="D27" s="1235"/>
      <c r="E27" s="1235"/>
      <c r="F27" s="1235"/>
      <c r="G27" s="1235"/>
      <c r="H27" s="1235"/>
      <c r="I27" s="1235"/>
      <c r="J27" s="1235"/>
      <c r="K27" s="1235"/>
      <c r="L27" s="1235"/>
      <c r="M27" s="1235"/>
      <c r="N27" s="1235"/>
      <c r="O27" s="1235"/>
      <c r="P27" s="1235"/>
      <c r="Q27" s="1235"/>
      <c r="R27" s="1235"/>
      <c r="S27" s="1235"/>
      <c r="T27" s="1235"/>
      <c r="U27" s="1235"/>
      <c r="V27" s="1235"/>
    </row>
    <row r="28" spans="1:46" ht="14.5" customHeight="1">
      <c r="A28" s="1234" t="s">
        <v>608</v>
      </c>
      <c r="B28" s="1235"/>
      <c r="C28" s="1235"/>
      <c r="D28" s="1235"/>
      <c r="E28" s="1235"/>
      <c r="F28" s="1235"/>
      <c r="G28" s="1235"/>
      <c r="H28" s="1235"/>
      <c r="I28" s="1235"/>
      <c r="J28" s="1235"/>
      <c r="K28" s="1235"/>
      <c r="L28" s="1235"/>
      <c r="M28" s="1235"/>
      <c r="N28" s="1235"/>
      <c r="O28" s="1235"/>
      <c r="P28" s="1235"/>
      <c r="Q28" s="1235"/>
      <c r="R28" s="1235"/>
      <c r="S28" s="1235"/>
      <c r="T28" s="1235"/>
      <c r="U28" s="1235"/>
      <c r="V28" s="1235"/>
    </row>
    <row r="29" spans="1:46" ht="14.5" customHeight="1">
      <c r="A29" s="1234" t="s">
        <v>605</v>
      </c>
      <c r="B29" s="1235"/>
      <c r="C29" s="1235"/>
      <c r="D29" s="1235"/>
      <c r="E29" s="1235"/>
      <c r="F29" s="1235"/>
      <c r="G29" s="1235"/>
      <c r="H29" s="1235"/>
      <c r="I29" s="1235"/>
      <c r="J29" s="1235"/>
      <c r="K29" s="1235"/>
      <c r="L29" s="1235"/>
      <c r="M29" s="1235"/>
      <c r="N29" s="1235"/>
      <c r="O29" s="1235"/>
      <c r="P29" s="1235"/>
      <c r="Q29" s="1235"/>
      <c r="R29" s="1235"/>
      <c r="S29" s="1235"/>
      <c r="T29" s="1235"/>
      <c r="U29" s="1235"/>
      <c r="V29" s="1235"/>
    </row>
    <row r="30" spans="1:46" ht="14.5" customHeight="1"/>
    <row r="31" spans="1:46" s="58" customFormat="1" ht="25" customHeight="1">
      <c r="A31" s="1318">
        <v>2022</v>
      </c>
      <c r="B31" s="1318"/>
      <c r="C31" s="1318"/>
      <c r="D31" s="1318"/>
      <c r="E31" s="1318"/>
      <c r="F31" s="1318"/>
      <c r="G31" s="1318"/>
      <c r="H31" s="1318"/>
      <c r="I31" s="1318"/>
      <c r="J31" s="1318"/>
      <c r="K31" s="1318"/>
      <c r="L31" s="1318"/>
      <c r="M31" s="1318"/>
      <c r="N31" s="1318"/>
      <c r="O31" s="1318"/>
      <c r="P31" s="1318"/>
      <c r="Q31" s="1318"/>
      <c r="R31" s="1318"/>
      <c r="S31" s="1318"/>
      <c r="T31" s="1318"/>
      <c r="U31" s="1318"/>
      <c r="V31" s="1318"/>
      <c r="W31" s="1"/>
      <c r="X31" s="1"/>
      <c r="Y31" s="1"/>
      <c r="Z31" s="1"/>
      <c r="AA31" s="1"/>
      <c r="AB31" s="1"/>
      <c r="AC31" s="1"/>
      <c r="AD31" s="1"/>
      <c r="AE31" s="1"/>
      <c r="AF31" s="1"/>
      <c r="AG31" s="1"/>
      <c r="AH31" s="1"/>
      <c r="AI31" s="1"/>
      <c r="AJ31" s="1"/>
      <c r="AK31" s="1"/>
      <c r="AL31" s="1"/>
      <c r="AM31" s="1"/>
      <c r="AN31" s="1"/>
      <c r="AO31" s="1"/>
      <c r="AP31" s="1"/>
      <c r="AQ31" s="1"/>
      <c r="AR31" s="1"/>
      <c r="AS31" s="1"/>
      <c r="AT31" s="1"/>
    </row>
    <row r="32" spans="1:46" ht="14.5" customHeight="1"/>
    <row r="33" spans="1:22" ht="14.5" customHeight="1">
      <c r="A33" s="1319" t="s">
        <v>874</v>
      </c>
      <c r="B33" s="1319"/>
      <c r="C33" s="1319"/>
      <c r="D33" s="1319"/>
      <c r="E33" s="1319"/>
      <c r="F33" s="1319"/>
      <c r="G33" s="1319"/>
      <c r="H33" s="1319"/>
      <c r="I33" s="1319"/>
      <c r="J33" s="1319"/>
      <c r="K33" s="1319"/>
      <c r="L33" s="1319"/>
      <c r="M33" s="1319"/>
      <c r="N33" s="1319"/>
      <c r="O33" s="1319"/>
      <c r="P33" s="1319"/>
      <c r="Q33" s="1319"/>
      <c r="R33" s="1319"/>
      <c r="S33" s="1319"/>
      <c r="T33" s="1319"/>
      <c r="U33" s="1319"/>
      <c r="V33" s="1319"/>
    </row>
    <row r="34" spans="1:22" s="20" customFormat="1" ht="31.5" customHeight="1" thickBot="1">
      <c r="A34" s="1229" t="s">
        <v>273</v>
      </c>
      <c r="B34" s="1226" t="s">
        <v>354</v>
      </c>
      <c r="C34" s="1226" t="s">
        <v>135</v>
      </c>
      <c r="D34" s="1226" t="s">
        <v>135</v>
      </c>
      <c r="E34" s="1226" t="s">
        <v>355</v>
      </c>
      <c r="F34" s="1226" t="s">
        <v>136</v>
      </c>
      <c r="G34" s="1226" t="s">
        <v>136</v>
      </c>
      <c r="H34" s="1226" t="s">
        <v>356</v>
      </c>
      <c r="I34" s="1226" t="s">
        <v>137</v>
      </c>
      <c r="J34" s="1226" t="s">
        <v>137</v>
      </c>
      <c r="K34" s="1226" t="s">
        <v>357</v>
      </c>
      <c r="L34" s="1226" t="s">
        <v>138</v>
      </c>
      <c r="M34" s="1226" t="s">
        <v>138</v>
      </c>
      <c r="N34" s="1226" t="s">
        <v>358</v>
      </c>
      <c r="O34" s="1226" t="s">
        <v>139</v>
      </c>
      <c r="P34" s="1226" t="s">
        <v>139</v>
      </c>
      <c r="Q34" s="1226" t="s">
        <v>359</v>
      </c>
      <c r="R34" s="1226" t="s">
        <v>140</v>
      </c>
      <c r="S34" s="1226" t="s">
        <v>140</v>
      </c>
      <c r="T34" s="1226" t="s">
        <v>360</v>
      </c>
      <c r="U34" s="1226" t="s">
        <v>141</v>
      </c>
      <c r="V34" s="1227" t="s">
        <v>141</v>
      </c>
    </row>
    <row r="35" spans="1:22" ht="14.5" customHeight="1" thickBot="1">
      <c r="A35" s="1230" t="s">
        <v>273</v>
      </c>
      <c r="B35" s="59" t="s">
        <v>92</v>
      </c>
      <c r="C35" s="59" t="s">
        <v>62</v>
      </c>
      <c r="D35" s="60" t="s">
        <v>63</v>
      </c>
      <c r="E35" s="59" t="s">
        <v>92</v>
      </c>
      <c r="F35" s="59" t="s">
        <v>62</v>
      </c>
      <c r="G35" s="60" t="s">
        <v>63</v>
      </c>
      <c r="H35" s="59" t="s">
        <v>92</v>
      </c>
      <c r="I35" s="59" t="s">
        <v>62</v>
      </c>
      <c r="J35" s="60" t="s">
        <v>63</v>
      </c>
      <c r="K35" s="59" t="s">
        <v>92</v>
      </c>
      <c r="L35" s="59" t="s">
        <v>62</v>
      </c>
      <c r="M35" s="60" t="s">
        <v>63</v>
      </c>
      <c r="N35" s="59" t="s">
        <v>92</v>
      </c>
      <c r="O35" s="59" t="s">
        <v>62</v>
      </c>
      <c r="P35" s="60" t="s">
        <v>63</v>
      </c>
      <c r="Q35" s="59" t="s">
        <v>92</v>
      </c>
      <c r="R35" s="59" t="s">
        <v>62</v>
      </c>
      <c r="S35" s="60" t="s">
        <v>63</v>
      </c>
      <c r="T35" s="59" t="s">
        <v>92</v>
      </c>
      <c r="U35" s="59" t="s">
        <v>62</v>
      </c>
      <c r="V35" s="59" t="s">
        <v>63</v>
      </c>
    </row>
    <row r="36" spans="1:22" ht="14.5" customHeight="1">
      <c r="A36" s="175" t="s">
        <v>64</v>
      </c>
      <c r="B36" s="102">
        <v>52.760732961981446</v>
      </c>
      <c r="C36" s="94">
        <v>5.3127689670483704</v>
      </c>
      <c r="D36" s="95">
        <v>134</v>
      </c>
      <c r="E36" s="102">
        <v>15.123057245637471</v>
      </c>
      <c r="F36" s="94">
        <v>3.4736822712487658</v>
      </c>
      <c r="G36" s="95">
        <v>120</v>
      </c>
      <c r="H36" s="102">
        <v>31.069316590770999</v>
      </c>
      <c r="I36" s="94">
        <v>5.1602076537856716</v>
      </c>
      <c r="J36" s="95">
        <v>126</v>
      </c>
      <c r="K36" s="102">
        <v>36.98066555785681</v>
      </c>
      <c r="L36" s="94">
        <v>4.9458262173281353</v>
      </c>
      <c r="M36" s="95">
        <v>126</v>
      </c>
      <c r="N36" s="102">
        <v>10.925988498398899</v>
      </c>
      <c r="O36" s="94">
        <v>3.2254788708768638</v>
      </c>
      <c r="P36" s="95">
        <v>120</v>
      </c>
      <c r="Q36" s="102">
        <v>16.489365932257339</v>
      </c>
      <c r="R36" s="94">
        <v>3.9231185051282949</v>
      </c>
      <c r="S36" s="95">
        <v>121</v>
      </c>
      <c r="T36" s="102">
        <v>10.72379959460047</v>
      </c>
      <c r="U36" s="94">
        <v>3.2226500131977058</v>
      </c>
      <c r="V36" s="111">
        <v>122</v>
      </c>
    </row>
    <row r="37" spans="1:22" ht="14.5" customHeight="1">
      <c r="A37" s="176" t="s">
        <v>65</v>
      </c>
      <c r="B37" s="103">
        <v>50.613969982988003</v>
      </c>
      <c r="C37" s="96">
        <v>5.80898878471828</v>
      </c>
      <c r="D37" s="97">
        <v>105</v>
      </c>
      <c r="E37" s="103">
        <v>23.01850940223375</v>
      </c>
      <c r="F37" s="96">
        <v>5.2743230396809064</v>
      </c>
      <c r="G37" s="97">
        <v>95</v>
      </c>
      <c r="H37" s="103">
        <v>26.566763699619301</v>
      </c>
      <c r="I37" s="96">
        <v>5.5741142827721939</v>
      </c>
      <c r="J37" s="97">
        <v>96</v>
      </c>
      <c r="K37" s="103">
        <v>37.594817519323307</v>
      </c>
      <c r="L37" s="96">
        <v>5.6659033195804422</v>
      </c>
      <c r="M37" s="97">
        <v>102</v>
      </c>
      <c r="N37" s="106">
        <v>5.5810811047258522</v>
      </c>
      <c r="O37" s="96">
        <v>2.621157439168551</v>
      </c>
      <c r="P37" s="97">
        <v>94</v>
      </c>
      <c r="Q37" s="103">
        <v>25.677773732786619</v>
      </c>
      <c r="R37" s="96">
        <v>5.1984658073825569</v>
      </c>
      <c r="S37" s="97">
        <v>95</v>
      </c>
      <c r="T37" s="103">
        <v>7.2450459219612444</v>
      </c>
      <c r="U37" s="96">
        <v>2.8946861899280441</v>
      </c>
      <c r="V37" s="112">
        <v>93</v>
      </c>
    </row>
    <row r="38" spans="1:22" ht="14.5" customHeight="1">
      <c r="A38" s="175" t="s">
        <v>66</v>
      </c>
      <c r="B38" s="102">
        <v>53.19446625191722</v>
      </c>
      <c r="C38" s="94">
        <v>5.056692673857909</v>
      </c>
      <c r="D38" s="95">
        <v>170</v>
      </c>
      <c r="E38" s="102">
        <v>16.934182050015671</v>
      </c>
      <c r="F38" s="94">
        <v>3.851250462972148</v>
      </c>
      <c r="G38" s="95">
        <v>154</v>
      </c>
      <c r="H38" s="102">
        <v>35.269638429573916</v>
      </c>
      <c r="I38" s="94">
        <v>4.6194551741474754</v>
      </c>
      <c r="J38" s="95">
        <v>162</v>
      </c>
      <c r="K38" s="102">
        <v>34.951709447272748</v>
      </c>
      <c r="L38" s="94">
        <v>4.8216639613178236</v>
      </c>
      <c r="M38" s="95">
        <v>153</v>
      </c>
      <c r="N38" s="102">
        <v>5.2185117760531448</v>
      </c>
      <c r="O38" s="94">
        <v>2.2223993959670678</v>
      </c>
      <c r="P38" s="95">
        <v>148</v>
      </c>
      <c r="Q38" s="102">
        <v>22.01832192505665</v>
      </c>
      <c r="R38" s="94">
        <v>4.2350124655529617</v>
      </c>
      <c r="S38" s="95">
        <v>151</v>
      </c>
      <c r="T38" s="102">
        <v>11.57386415912875</v>
      </c>
      <c r="U38" s="94">
        <v>2.7143624178228341</v>
      </c>
      <c r="V38" s="111">
        <v>150</v>
      </c>
    </row>
    <row r="39" spans="1:22" ht="14.5" customHeight="1">
      <c r="A39" s="176" t="s">
        <v>67</v>
      </c>
      <c r="B39" s="103">
        <v>59.750434316623711</v>
      </c>
      <c r="C39" s="96">
        <v>6.5927318201695657</v>
      </c>
      <c r="D39" s="97">
        <v>107</v>
      </c>
      <c r="E39" s="103">
        <v>25.025618051060221</v>
      </c>
      <c r="F39" s="96">
        <v>4.9436719426497771</v>
      </c>
      <c r="G39" s="97">
        <v>97</v>
      </c>
      <c r="H39" s="103">
        <v>24.54637701259557</v>
      </c>
      <c r="I39" s="96">
        <v>4.8639192035740484</v>
      </c>
      <c r="J39" s="97">
        <v>96</v>
      </c>
      <c r="K39" s="103">
        <v>32.656331430526883</v>
      </c>
      <c r="L39" s="96">
        <v>5.7774359232428676</v>
      </c>
      <c r="M39" s="97">
        <v>100</v>
      </c>
      <c r="N39" s="103">
        <v>6.2159011303358387</v>
      </c>
      <c r="O39" s="96">
        <v>2.428137333578861</v>
      </c>
      <c r="P39" s="97">
        <v>94</v>
      </c>
      <c r="Q39" s="103">
        <v>13.563361307444239</v>
      </c>
      <c r="R39" s="96">
        <v>3.7006653862690451</v>
      </c>
      <c r="S39" s="97">
        <v>96</v>
      </c>
      <c r="T39" s="103">
        <v>8.7655295660465775</v>
      </c>
      <c r="U39" s="96">
        <v>4.0017726256213209</v>
      </c>
      <c r="V39" s="112">
        <v>96</v>
      </c>
    </row>
    <row r="40" spans="1:22" ht="14.5" customHeight="1">
      <c r="A40" s="175" t="s">
        <v>68</v>
      </c>
      <c r="B40" s="102">
        <v>52.914358302378567</v>
      </c>
      <c r="C40" s="94">
        <v>4.5899679039139034</v>
      </c>
      <c r="D40" s="95">
        <v>141</v>
      </c>
      <c r="E40" s="102">
        <v>16.076909689075588</v>
      </c>
      <c r="F40" s="94">
        <v>3.7589238414533672</v>
      </c>
      <c r="G40" s="95">
        <v>129</v>
      </c>
      <c r="H40" s="102">
        <v>26.82397202844653</v>
      </c>
      <c r="I40" s="94">
        <v>3.891247555476288</v>
      </c>
      <c r="J40" s="95">
        <v>130</v>
      </c>
      <c r="K40" s="102">
        <v>50.739807581605</v>
      </c>
      <c r="L40" s="94">
        <v>4.6418584544527919</v>
      </c>
      <c r="M40" s="95">
        <v>136</v>
      </c>
      <c r="N40" s="102">
        <v>9.3133063876571125</v>
      </c>
      <c r="O40" s="94">
        <v>2.8794952272099712</v>
      </c>
      <c r="P40" s="95">
        <v>128</v>
      </c>
      <c r="Q40" s="102">
        <v>20.774368104700649</v>
      </c>
      <c r="R40" s="94">
        <v>4.3522938027065674</v>
      </c>
      <c r="S40" s="95">
        <v>129</v>
      </c>
      <c r="T40" s="102">
        <v>8.6563892437497199</v>
      </c>
      <c r="U40" s="94">
        <v>2.6637346124072332</v>
      </c>
      <c r="V40" s="111">
        <v>128</v>
      </c>
    </row>
    <row r="41" spans="1:22" ht="14.5" customHeight="1">
      <c r="A41" s="176" t="s">
        <v>69</v>
      </c>
      <c r="B41" s="103">
        <v>50.688258616538739</v>
      </c>
      <c r="C41" s="96">
        <v>5.4997910977307551</v>
      </c>
      <c r="D41" s="97">
        <v>143</v>
      </c>
      <c r="E41" s="103">
        <v>18.888460134185259</v>
      </c>
      <c r="F41" s="96">
        <v>4.4133174391582202</v>
      </c>
      <c r="G41" s="97">
        <v>123</v>
      </c>
      <c r="H41" s="103">
        <v>33.817737957567473</v>
      </c>
      <c r="I41" s="96">
        <v>5.8608223007896187</v>
      </c>
      <c r="J41" s="97">
        <v>129</v>
      </c>
      <c r="K41" s="103">
        <v>44.12641325236644</v>
      </c>
      <c r="L41" s="96">
        <v>5.4229812451248787</v>
      </c>
      <c r="M41" s="97">
        <v>139</v>
      </c>
      <c r="N41" s="103">
        <v>17.043309957330859</v>
      </c>
      <c r="O41" s="96">
        <v>4.2632447399938833</v>
      </c>
      <c r="P41" s="97">
        <v>122</v>
      </c>
      <c r="Q41" s="103">
        <v>21.163493951191469</v>
      </c>
      <c r="R41" s="96">
        <v>4.0430905754049098</v>
      </c>
      <c r="S41" s="97">
        <v>128</v>
      </c>
      <c r="T41" s="103">
        <v>12.737276238026819</v>
      </c>
      <c r="U41" s="96">
        <v>3.2928618835256391</v>
      </c>
      <c r="V41" s="112">
        <v>123</v>
      </c>
    </row>
    <row r="42" spans="1:22" ht="14.5" customHeight="1">
      <c r="A42" s="175" t="s">
        <v>70</v>
      </c>
      <c r="B42" s="102">
        <v>47.009125131718761</v>
      </c>
      <c r="C42" s="94">
        <v>7.107659154411559</v>
      </c>
      <c r="D42" s="95">
        <v>83</v>
      </c>
      <c r="E42" s="102">
        <v>26.442762343673088</v>
      </c>
      <c r="F42" s="94">
        <v>6.1022901601817381</v>
      </c>
      <c r="G42" s="95">
        <v>79</v>
      </c>
      <c r="H42" s="107">
        <v>17.768996283593189</v>
      </c>
      <c r="I42" s="94">
        <v>4.9443460132325994</v>
      </c>
      <c r="J42" s="95">
        <v>80</v>
      </c>
      <c r="K42" s="107">
        <v>30.19312687029079</v>
      </c>
      <c r="L42" s="94">
        <v>6.13407334514278</v>
      </c>
      <c r="M42" s="95">
        <v>79</v>
      </c>
      <c r="N42" s="102">
        <v>12.02390104160161</v>
      </c>
      <c r="O42" s="94">
        <v>5.8274659280726766</v>
      </c>
      <c r="P42" s="95">
        <v>79</v>
      </c>
      <c r="Q42" s="102">
        <v>15.966506072046689</v>
      </c>
      <c r="R42" s="94">
        <v>5.4471085712057139</v>
      </c>
      <c r="S42" s="95">
        <v>79</v>
      </c>
      <c r="T42" s="102">
        <v>7.1643444467598894</v>
      </c>
      <c r="U42" s="94">
        <v>4.3803171901900946</v>
      </c>
      <c r="V42" s="111">
        <v>78</v>
      </c>
    </row>
    <row r="43" spans="1:22" ht="14.5" customHeight="1">
      <c r="A43" s="176" t="s">
        <v>71</v>
      </c>
      <c r="B43" s="103">
        <v>53.53846594017083</v>
      </c>
      <c r="C43" s="96">
        <v>9.9281575633498047</v>
      </c>
      <c r="D43" s="97">
        <v>93</v>
      </c>
      <c r="E43" s="103">
        <v>15.16553346378925</v>
      </c>
      <c r="F43" s="96">
        <v>5.011661929066018</v>
      </c>
      <c r="G43" s="97">
        <v>86</v>
      </c>
      <c r="H43" s="103">
        <v>26.196960000028991</v>
      </c>
      <c r="I43" s="96">
        <v>6.9845830876890806</v>
      </c>
      <c r="J43" s="97">
        <v>89</v>
      </c>
      <c r="K43" s="103">
        <v>35.25186841880101</v>
      </c>
      <c r="L43" s="96">
        <v>9.5810026601980365</v>
      </c>
      <c r="M43" s="97">
        <v>87</v>
      </c>
      <c r="N43" s="103">
        <v>8.5978231697404492</v>
      </c>
      <c r="O43" s="96">
        <v>3.190367503494389</v>
      </c>
      <c r="P43" s="97">
        <v>84</v>
      </c>
      <c r="Q43" s="103">
        <v>8.1424832101054374</v>
      </c>
      <c r="R43" s="96">
        <v>3.569409319322157</v>
      </c>
      <c r="S43" s="97">
        <v>84</v>
      </c>
      <c r="T43" s="103">
        <v>2.2309629471404828</v>
      </c>
      <c r="U43" s="96">
        <v>1.365600931807194</v>
      </c>
      <c r="V43" s="112">
        <v>84</v>
      </c>
    </row>
    <row r="44" spans="1:22" ht="14.5" customHeight="1">
      <c r="A44" s="175" t="s">
        <v>72</v>
      </c>
      <c r="B44" s="102">
        <v>49.130426139743918</v>
      </c>
      <c r="C44" s="94">
        <v>5.5984937276081777</v>
      </c>
      <c r="D44" s="95">
        <v>110</v>
      </c>
      <c r="E44" s="102">
        <v>21.084606712836649</v>
      </c>
      <c r="F44" s="94">
        <v>5.0442699995726512</v>
      </c>
      <c r="G44" s="95">
        <v>97</v>
      </c>
      <c r="H44" s="102">
        <v>42.935399885453897</v>
      </c>
      <c r="I44" s="94">
        <v>6.1805176251865097</v>
      </c>
      <c r="J44" s="95">
        <v>102</v>
      </c>
      <c r="K44" s="102">
        <v>50.783439833480607</v>
      </c>
      <c r="L44" s="94">
        <v>5.7734586839365711</v>
      </c>
      <c r="M44" s="95">
        <v>98</v>
      </c>
      <c r="N44" s="102">
        <v>7.404161722805787</v>
      </c>
      <c r="O44" s="94">
        <v>2.6574419827362061</v>
      </c>
      <c r="P44" s="95">
        <v>95</v>
      </c>
      <c r="Q44" s="102">
        <v>23.185744533997969</v>
      </c>
      <c r="R44" s="94">
        <v>5.4799719448452766</v>
      </c>
      <c r="S44" s="95">
        <v>96</v>
      </c>
      <c r="T44" s="102">
        <v>13.51978204186409</v>
      </c>
      <c r="U44" s="94">
        <v>3.4887116845953008</v>
      </c>
      <c r="V44" s="111">
        <v>99</v>
      </c>
    </row>
    <row r="45" spans="1:22" ht="14.5" customHeight="1">
      <c r="A45" s="176" t="s">
        <v>73</v>
      </c>
      <c r="B45" s="103">
        <v>57.560379404533371</v>
      </c>
      <c r="C45" s="96">
        <v>4.9589337905946946</v>
      </c>
      <c r="D45" s="97">
        <v>135</v>
      </c>
      <c r="E45" s="103">
        <v>22.87792793937431</v>
      </c>
      <c r="F45" s="96">
        <v>4.2522733226790148</v>
      </c>
      <c r="G45" s="97">
        <v>122</v>
      </c>
      <c r="H45" s="106">
        <v>17.089452742039491</v>
      </c>
      <c r="I45" s="96">
        <v>3.453383335875603</v>
      </c>
      <c r="J45" s="97">
        <v>123</v>
      </c>
      <c r="K45" s="103">
        <v>46.569742640410738</v>
      </c>
      <c r="L45" s="96">
        <v>5.0649203319084082</v>
      </c>
      <c r="M45" s="97">
        <v>123</v>
      </c>
      <c r="N45" s="103">
        <v>10.691865733395881</v>
      </c>
      <c r="O45" s="96">
        <v>3.020714393810827</v>
      </c>
      <c r="P45" s="97">
        <v>119</v>
      </c>
      <c r="Q45" s="106">
        <v>26.447448589488889</v>
      </c>
      <c r="R45" s="96">
        <v>4.6946027111444462</v>
      </c>
      <c r="S45" s="97">
        <v>119</v>
      </c>
      <c r="T45" s="103">
        <v>8.2429257370990126</v>
      </c>
      <c r="U45" s="96">
        <v>2.7514212700138851</v>
      </c>
      <c r="V45" s="112">
        <v>118</v>
      </c>
    </row>
    <row r="46" spans="1:22" ht="14.5" customHeight="1">
      <c r="A46" s="175" t="s">
        <v>74</v>
      </c>
      <c r="B46" s="102">
        <v>51.201766802252457</v>
      </c>
      <c r="C46" s="94">
        <v>5.7323163359885188</v>
      </c>
      <c r="D46" s="95">
        <v>119</v>
      </c>
      <c r="E46" s="102">
        <v>27.395290372495879</v>
      </c>
      <c r="F46" s="94">
        <v>4.7557340837731541</v>
      </c>
      <c r="G46" s="95">
        <v>113</v>
      </c>
      <c r="H46" s="102">
        <v>37.091878937021853</v>
      </c>
      <c r="I46" s="94">
        <v>5.7074945090783853</v>
      </c>
      <c r="J46" s="95">
        <v>116</v>
      </c>
      <c r="K46" s="102">
        <v>35.375269528777316</v>
      </c>
      <c r="L46" s="94">
        <v>5.0871672337584588</v>
      </c>
      <c r="M46" s="95">
        <v>119</v>
      </c>
      <c r="N46" s="107">
        <v>6.0904966660023678</v>
      </c>
      <c r="O46" s="94">
        <v>2.630331837756744</v>
      </c>
      <c r="P46" s="95">
        <v>111</v>
      </c>
      <c r="Q46" s="102">
        <v>16.437917106468682</v>
      </c>
      <c r="R46" s="94">
        <v>4.0108884625940906</v>
      </c>
      <c r="S46" s="95">
        <v>113</v>
      </c>
      <c r="T46" s="107">
        <v>3.42378820564049</v>
      </c>
      <c r="U46" s="94">
        <v>1.538711244915741</v>
      </c>
      <c r="V46" s="111">
        <v>114</v>
      </c>
    </row>
    <row r="47" spans="1:22" ht="14.5" customHeight="1">
      <c r="A47" s="176" t="s">
        <v>75</v>
      </c>
      <c r="B47" s="103">
        <v>55.698617681437632</v>
      </c>
      <c r="C47" s="96">
        <v>4.9088477303811837</v>
      </c>
      <c r="D47" s="97">
        <v>142</v>
      </c>
      <c r="E47" s="103">
        <v>26.962415471385508</v>
      </c>
      <c r="F47" s="96">
        <v>4.9542628574613481</v>
      </c>
      <c r="G47" s="97">
        <v>124</v>
      </c>
      <c r="H47" s="103">
        <v>25.75704394120886</v>
      </c>
      <c r="I47" s="96">
        <v>4.2193516278641621</v>
      </c>
      <c r="J47" s="97">
        <v>128</v>
      </c>
      <c r="K47" s="103">
        <v>37.65836044843703</v>
      </c>
      <c r="L47" s="96">
        <v>4.5235464098286551</v>
      </c>
      <c r="M47" s="97">
        <v>129</v>
      </c>
      <c r="N47" s="103">
        <v>16.470760368676299</v>
      </c>
      <c r="O47" s="96">
        <v>3.6868954985999269</v>
      </c>
      <c r="P47" s="97">
        <v>125</v>
      </c>
      <c r="Q47" s="103">
        <v>23.38257709123415</v>
      </c>
      <c r="R47" s="96">
        <v>4.0725852150649038</v>
      </c>
      <c r="S47" s="97">
        <v>127</v>
      </c>
      <c r="T47" s="103">
        <v>10.163655639067651</v>
      </c>
      <c r="U47" s="96">
        <v>3.758220973213001</v>
      </c>
      <c r="V47" s="112">
        <v>124</v>
      </c>
    </row>
    <row r="48" spans="1:22" ht="14.5" customHeight="1">
      <c r="A48" s="175" t="s">
        <v>76</v>
      </c>
      <c r="B48" s="107">
        <v>52.940114545006409</v>
      </c>
      <c r="C48" s="94">
        <v>4.2231223690991246</v>
      </c>
      <c r="D48" s="95">
        <v>194</v>
      </c>
      <c r="E48" s="102">
        <v>21.130859237391391</v>
      </c>
      <c r="F48" s="94">
        <v>3.5177417847806058</v>
      </c>
      <c r="G48" s="95">
        <v>178</v>
      </c>
      <c r="H48" s="102">
        <v>27.615592925415449</v>
      </c>
      <c r="I48" s="94">
        <v>3.5870415359115508</v>
      </c>
      <c r="J48" s="95">
        <v>180</v>
      </c>
      <c r="K48" s="107">
        <v>36.672066824720197</v>
      </c>
      <c r="L48" s="94">
        <v>4.1320422062824376</v>
      </c>
      <c r="M48" s="95">
        <v>185</v>
      </c>
      <c r="N48" s="102">
        <v>15.369701226150241</v>
      </c>
      <c r="O48" s="94">
        <v>3.5296235055685501</v>
      </c>
      <c r="P48" s="95">
        <v>178</v>
      </c>
      <c r="Q48" s="102">
        <v>22.691297117613111</v>
      </c>
      <c r="R48" s="94">
        <v>3.6979637967488999</v>
      </c>
      <c r="S48" s="95">
        <v>178</v>
      </c>
      <c r="T48" s="102">
        <v>7.1396127727101817</v>
      </c>
      <c r="U48" s="94">
        <v>2.139796392147522</v>
      </c>
      <c r="V48" s="111">
        <v>175</v>
      </c>
    </row>
    <row r="49" spans="1:46" ht="14.5" customHeight="1">
      <c r="A49" s="176" t="s">
        <v>77</v>
      </c>
      <c r="B49" s="103">
        <v>54.977137241432281</v>
      </c>
      <c r="C49" s="96">
        <v>4.3038031282501183</v>
      </c>
      <c r="D49" s="97">
        <v>158</v>
      </c>
      <c r="E49" s="103">
        <v>24.61479436357595</v>
      </c>
      <c r="F49" s="96">
        <v>3.9101668703154981</v>
      </c>
      <c r="G49" s="97">
        <v>145</v>
      </c>
      <c r="H49" s="103">
        <v>17.930489698583319</v>
      </c>
      <c r="I49" s="96">
        <v>3.6088876843570752</v>
      </c>
      <c r="J49" s="97">
        <v>142</v>
      </c>
      <c r="K49" s="103">
        <v>42.787688968936003</v>
      </c>
      <c r="L49" s="96">
        <v>5.8856606477599449</v>
      </c>
      <c r="M49" s="97">
        <v>145</v>
      </c>
      <c r="N49" s="103">
        <v>7.0177130479417578</v>
      </c>
      <c r="O49" s="96">
        <v>2.2111741771526949</v>
      </c>
      <c r="P49" s="97">
        <v>137</v>
      </c>
      <c r="Q49" s="103">
        <v>14.549399742045861</v>
      </c>
      <c r="R49" s="96">
        <v>4.4413669635320892</v>
      </c>
      <c r="S49" s="97">
        <v>138</v>
      </c>
      <c r="T49" s="103">
        <v>8.9759656680643971</v>
      </c>
      <c r="U49" s="96">
        <v>2.7055828073999568</v>
      </c>
      <c r="V49" s="112">
        <v>140</v>
      </c>
    </row>
    <row r="50" spans="1:46" ht="14.5" customHeight="1">
      <c r="A50" s="175" t="s">
        <v>78</v>
      </c>
      <c r="B50" s="102">
        <v>52.699307833770227</v>
      </c>
      <c r="C50" s="94">
        <v>4.5028702215610146</v>
      </c>
      <c r="D50" s="95">
        <v>194</v>
      </c>
      <c r="E50" s="102">
        <v>22.245237092679279</v>
      </c>
      <c r="F50" s="94">
        <v>3.9450090536617068</v>
      </c>
      <c r="G50" s="95">
        <v>183</v>
      </c>
      <c r="H50" s="107">
        <v>26.491028447803799</v>
      </c>
      <c r="I50" s="94">
        <v>3.8103013078598109</v>
      </c>
      <c r="J50" s="95">
        <v>185</v>
      </c>
      <c r="K50" s="107">
        <v>34.343441304609343</v>
      </c>
      <c r="L50" s="94">
        <v>4.0688470151074592</v>
      </c>
      <c r="M50" s="95">
        <v>187</v>
      </c>
      <c r="N50" s="107">
        <v>12.75617322160875</v>
      </c>
      <c r="O50" s="94">
        <v>2.7302196703313002</v>
      </c>
      <c r="P50" s="95">
        <v>180</v>
      </c>
      <c r="Q50" s="102">
        <v>20.661506873672341</v>
      </c>
      <c r="R50" s="94">
        <v>3.578899412989144</v>
      </c>
      <c r="S50" s="95">
        <v>179</v>
      </c>
      <c r="T50" s="107">
        <v>13.94254537726213</v>
      </c>
      <c r="U50" s="94">
        <v>3.1905409327916612</v>
      </c>
      <c r="V50" s="111">
        <v>181</v>
      </c>
    </row>
    <row r="51" spans="1:46" ht="14.5" customHeight="1" thickBot="1">
      <c r="A51" s="177" t="s">
        <v>79</v>
      </c>
      <c r="B51" s="104">
        <v>52.487696369876161</v>
      </c>
      <c r="C51" s="98">
        <v>4.681868895026656</v>
      </c>
      <c r="D51" s="99">
        <v>161</v>
      </c>
      <c r="E51" s="104">
        <v>29.299112288677168</v>
      </c>
      <c r="F51" s="98">
        <v>4.3005836995413382</v>
      </c>
      <c r="G51" s="99">
        <v>142</v>
      </c>
      <c r="H51" s="104">
        <v>23.555131089130491</v>
      </c>
      <c r="I51" s="98">
        <v>4.0673310686838047</v>
      </c>
      <c r="J51" s="99">
        <v>143</v>
      </c>
      <c r="K51" s="104">
        <v>41.757114824112037</v>
      </c>
      <c r="L51" s="98">
        <v>5.0325922544481223</v>
      </c>
      <c r="M51" s="99">
        <v>140</v>
      </c>
      <c r="N51" s="104">
        <v>13.454431828298</v>
      </c>
      <c r="O51" s="98">
        <v>3.2574991998508169</v>
      </c>
      <c r="P51" s="99">
        <v>138</v>
      </c>
      <c r="Q51" s="104">
        <v>16.300307946893401</v>
      </c>
      <c r="R51" s="98">
        <v>3.8330273158726729</v>
      </c>
      <c r="S51" s="99">
        <v>137</v>
      </c>
      <c r="T51" s="104">
        <v>7.0544004229136137</v>
      </c>
      <c r="U51" s="98">
        <v>2.4548818146495228</v>
      </c>
      <c r="V51" s="113">
        <v>137</v>
      </c>
    </row>
    <row r="52" spans="1:46" ht="14.5" customHeight="1">
      <c r="A52" s="178" t="s">
        <v>80</v>
      </c>
      <c r="B52" s="108">
        <v>52.452415130988783</v>
      </c>
      <c r="C52" s="100">
        <v>2.1128922592265269</v>
      </c>
      <c r="D52" s="101">
        <v>1306</v>
      </c>
      <c r="E52" s="105">
        <v>21.559318370821519</v>
      </c>
      <c r="F52" s="100">
        <v>1.762810358314586</v>
      </c>
      <c r="G52" s="101">
        <v>1185</v>
      </c>
      <c r="H52" s="108">
        <v>27.62109415074897</v>
      </c>
      <c r="I52" s="100">
        <v>1.938139686046001</v>
      </c>
      <c r="J52" s="101">
        <v>1215</v>
      </c>
      <c r="K52" s="105">
        <v>40.942179944806277</v>
      </c>
      <c r="L52" s="100">
        <v>2.0658448054697329</v>
      </c>
      <c r="M52" s="101">
        <v>1238</v>
      </c>
      <c r="N52" s="105">
        <v>9.688273346006115</v>
      </c>
      <c r="O52" s="100">
        <v>1.2375712833900021</v>
      </c>
      <c r="P52" s="101">
        <v>1173</v>
      </c>
      <c r="Q52" s="105">
        <v>21.844280861513251</v>
      </c>
      <c r="R52" s="100">
        <v>1.8426070879307239</v>
      </c>
      <c r="S52" s="101">
        <v>1186</v>
      </c>
      <c r="T52" s="105">
        <v>9.3419154139849816</v>
      </c>
      <c r="U52" s="100">
        <v>1.191585311198065</v>
      </c>
      <c r="V52" s="179">
        <v>1180</v>
      </c>
    </row>
    <row r="53" spans="1:46" ht="14.5" customHeight="1">
      <c r="A53" s="178" t="s">
        <v>81</v>
      </c>
      <c r="B53" s="105">
        <v>53.927419360643633</v>
      </c>
      <c r="C53" s="100">
        <v>2.3136984563487921</v>
      </c>
      <c r="D53" s="101">
        <v>883</v>
      </c>
      <c r="E53" s="105">
        <v>21.24062499384798</v>
      </c>
      <c r="F53" s="100">
        <v>1.8487993786661541</v>
      </c>
      <c r="G53" s="101">
        <v>802</v>
      </c>
      <c r="H53" s="105">
        <v>28.133640113852039</v>
      </c>
      <c r="I53" s="100">
        <v>2.0432968076365481</v>
      </c>
      <c r="J53" s="101">
        <v>812</v>
      </c>
      <c r="K53" s="108">
        <v>36.898785353135558</v>
      </c>
      <c r="L53" s="100">
        <v>2.3004737318449311</v>
      </c>
      <c r="M53" s="101">
        <v>810</v>
      </c>
      <c r="N53" s="105">
        <v>10.05440757598809</v>
      </c>
      <c r="O53" s="100">
        <v>1.500502630626467</v>
      </c>
      <c r="P53" s="101">
        <v>779</v>
      </c>
      <c r="Q53" s="105">
        <v>19.25174525305621</v>
      </c>
      <c r="R53" s="100">
        <v>1.9337220472649099</v>
      </c>
      <c r="S53" s="101">
        <v>784</v>
      </c>
      <c r="T53" s="105">
        <v>8.5470690266235163</v>
      </c>
      <c r="U53" s="100">
        <v>1.219338494767259</v>
      </c>
      <c r="V53" s="179">
        <v>782</v>
      </c>
    </row>
    <row r="54" spans="1:46" ht="14.5" customHeight="1">
      <c r="A54" s="180" t="s">
        <v>82</v>
      </c>
      <c r="B54" s="181">
        <v>52.753974157096927</v>
      </c>
      <c r="C54" s="114">
        <v>1.746471559076457</v>
      </c>
      <c r="D54" s="110">
        <v>2189</v>
      </c>
      <c r="E54" s="109">
        <v>21.494221369212859</v>
      </c>
      <c r="F54" s="114">
        <v>1.4526503568831579</v>
      </c>
      <c r="G54" s="110">
        <v>1987</v>
      </c>
      <c r="H54" s="181">
        <v>27.724967783931511</v>
      </c>
      <c r="I54" s="114">
        <v>1.5998675349240929</v>
      </c>
      <c r="J54" s="110">
        <v>2027</v>
      </c>
      <c r="K54" s="109">
        <v>40.133218236878669</v>
      </c>
      <c r="L54" s="114">
        <v>1.7140375199181199</v>
      </c>
      <c r="M54" s="110">
        <v>2048</v>
      </c>
      <c r="N54" s="109">
        <v>9.7622231074226065</v>
      </c>
      <c r="O54" s="114">
        <v>1.033185188452346</v>
      </c>
      <c r="P54" s="110">
        <v>1952</v>
      </c>
      <c r="Q54" s="109">
        <v>21.320697873719919</v>
      </c>
      <c r="R54" s="114">
        <v>1.5212712242582671</v>
      </c>
      <c r="S54" s="110">
        <v>1970</v>
      </c>
      <c r="T54" s="109">
        <v>9.1820813378451334</v>
      </c>
      <c r="U54" s="114">
        <v>0.98277448879251517</v>
      </c>
      <c r="V54" s="115">
        <v>1962</v>
      </c>
    </row>
    <row r="55" spans="1:46" ht="14.5" customHeight="1">
      <c r="A55" s="1224" t="s">
        <v>142</v>
      </c>
      <c r="B55" s="1224" t="s">
        <v>143</v>
      </c>
      <c r="C55" s="1224" t="s">
        <v>143</v>
      </c>
      <c r="D55" s="1224" t="s">
        <v>143</v>
      </c>
      <c r="E55" s="1224" t="s">
        <v>143</v>
      </c>
      <c r="F55" s="1224" t="s">
        <v>143</v>
      </c>
      <c r="G55" s="1224" t="s">
        <v>143</v>
      </c>
      <c r="H55" s="1224" t="s">
        <v>143</v>
      </c>
      <c r="I55" s="1224" t="s">
        <v>143</v>
      </c>
      <c r="J55" s="1224" t="s">
        <v>143</v>
      </c>
      <c r="K55" s="1224" t="s">
        <v>143</v>
      </c>
      <c r="L55" s="1224" t="s">
        <v>143</v>
      </c>
      <c r="M55" s="1224" t="s">
        <v>143</v>
      </c>
      <c r="N55" s="1224" t="s">
        <v>143</v>
      </c>
      <c r="O55" s="1224" t="s">
        <v>143</v>
      </c>
      <c r="P55" s="1224" t="s">
        <v>143</v>
      </c>
      <c r="Q55" s="1224" t="s">
        <v>143</v>
      </c>
      <c r="R55" s="1224" t="s">
        <v>143</v>
      </c>
      <c r="S55" s="1224" t="s">
        <v>143</v>
      </c>
      <c r="T55" s="1224" t="s">
        <v>143</v>
      </c>
      <c r="U55" s="1224" t="s">
        <v>143</v>
      </c>
      <c r="V55" s="1224" t="s">
        <v>143</v>
      </c>
    </row>
    <row r="56" spans="1:46" ht="14.5" customHeight="1">
      <c r="A56" s="1224" t="s">
        <v>509</v>
      </c>
      <c r="B56" s="1224" t="s">
        <v>85</v>
      </c>
      <c r="C56" s="1224" t="s">
        <v>85</v>
      </c>
      <c r="D56" s="1224" t="s">
        <v>85</v>
      </c>
      <c r="E56" s="1224" t="s">
        <v>85</v>
      </c>
      <c r="F56" s="1224" t="s">
        <v>85</v>
      </c>
      <c r="G56" s="1224" t="s">
        <v>85</v>
      </c>
      <c r="H56" s="1224" t="s">
        <v>85</v>
      </c>
      <c r="I56" s="1224" t="s">
        <v>85</v>
      </c>
      <c r="J56" s="1224" t="s">
        <v>85</v>
      </c>
      <c r="K56" s="1224" t="s">
        <v>85</v>
      </c>
      <c r="L56" s="1224" t="s">
        <v>85</v>
      </c>
      <c r="M56" s="1224" t="s">
        <v>85</v>
      </c>
      <c r="N56" s="1224" t="s">
        <v>85</v>
      </c>
      <c r="O56" s="1224" t="s">
        <v>85</v>
      </c>
      <c r="P56" s="1224" t="s">
        <v>85</v>
      </c>
      <c r="Q56" s="1224" t="s">
        <v>85</v>
      </c>
      <c r="R56" s="1224" t="s">
        <v>85</v>
      </c>
      <c r="S56" s="1224" t="s">
        <v>85</v>
      </c>
      <c r="T56" s="1224" t="s">
        <v>85</v>
      </c>
      <c r="U56" s="1224" t="s">
        <v>85</v>
      </c>
      <c r="V56" s="1224" t="s">
        <v>85</v>
      </c>
    </row>
    <row r="57" spans="1:46" ht="14.5" customHeight="1">
      <c r="A57" s="1224" t="s">
        <v>771</v>
      </c>
      <c r="B57" s="1224" t="s">
        <v>144</v>
      </c>
      <c r="C57" s="1224" t="s">
        <v>144</v>
      </c>
      <c r="D57" s="1224" t="s">
        <v>144</v>
      </c>
      <c r="E57" s="1224" t="s">
        <v>144</v>
      </c>
      <c r="F57" s="1224" t="s">
        <v>144</v>
      </c>
      <c r="G57" s="1224" t="s">
        <v>144</v>
      </c>
      <c r="H57" s="1224" t="s">
        <v>144</v>
      </c>
      <c r="I57" s="1224" t="s">
        <v>144</v>
      </c>
      <c r="J57" s="1224" t="s">
        <v>144</v>
      </c>
      <c r="K57" s="1224" t="s">
        <v>144</v>
      </c>
      <c r="L57" s="1224" t="s">
        <v>144</v>
      </c>
      <c r="M57" s="1224" t="s">
        <v>144</v>
      </c>
      <c r="N57" s="1224" t="s">
        <v>144</v>
      </c>
      <c r="O57" s="1224" t="s">
        <v>144</v>
      </c>
      <c r="P57" s="1224" t="s">
        <v>144</v>
      </c>
      <c r="Q57" s="1224" t="s">
        <v>144</v>
      </c>
      <c r="R57" s="1224" t="s">
        <v>144</v>
      </c>
      <c r="S57" s="1224" t="s">
        <v>144</v>
      </c>
      <c r="T57" s="1224" t="s">
        <v>144</v>
      </c>
      <c r="U57" s="1224" t="s">
        <v>144</v>
      </c>
      <c r="V57" s="1224" t="s">
        <v>144</v>
      </c>
    </row>
    <row r="58" spans="1:46" ht="14.5" customHeight="1"/>
    <row r="59" spans="1:46" s="58" customFormat="1" ht="25" customHeight="1">
      <c r="A59" s="1318">
        <v>2020</v>
      </c>
      <c r="B59" s="1318"/>
      <c r="C59" s="1318"/>
      <c r="D59" s="1318"/>
      <c r="E59" s="1318"/>
      <c r="F59" s="1318"/>
      <c r="G59" s="1318"/>
      <c r="H59" s="1318"/>
      <c r="I59" s="1318"/>
      <c r="J59" s="1318"/>
      <c r="K59" s="1318"/>
      <c r="L59" s="1318"/>
      <c r="M59" s="1318"/>
      <c r="N59" s="1318"/>
      <c r="O59" s="1318"/>
      <c r="P59" s="1318"/>
      <c r="Q59" s="1318"/>
      <c r="R59" s="1318"/>
      <c r="S59" s="1318"/>
      <c r="T59" s="1318"/>
      <c r="U59" s="1318"/>
      <c r="V59" s="1318"/>
      <c r="W59" s="1"/>
      <c r="X59" s="1"/>
      <c r="Y59" s="1"/>
      <c r="Z59" s="1"/>
      <c r="AA59" s="1"/>
      <c r="AB59" s="1"/>
      <c r="AC59" s="1"/>
      <c r="AD59" s="1"/>
      <c r="AE59" s="1"/>
      <c r="AF59" s="1"/>
      <c r="AG59" s="1"/>
      <c r="AH59" s="1"/>
      <c r="AI59" s="1"/>
      <c r="AJ59" s="1"/>
      <c r="AK59" s="1"/>
      <c r="AL59" s="1"/>
      <c r="AM59" s="1"/>
      <c r="AN59" s="1"/>
      <c r="AO59" s="1"/>
      <c r="AP59" s="1"/>
      <c r="AQ59" s="1"/>
      <c r="AR59" s="1"/>
      <c r="AS59" s="1"/>
      <c r="AT59" s="1"/>
    </row>
    <row r="60" spans="1:46" ht="14.5" customHeight="1"/>
    <row r="61" spans="1:46" ht="14.5" customHeight="1">
      <c r="A61" s="1319" t="s">
        <v>875</v>
      </c>
      <c r="B61" s="1319"/>
      <c r="C61" s="1319"/>
      <c r="D61" s="1319"/>
      <c r="E61" s="1319"/>
      <c r="F61" s="1319"/>
      <c r="G61" s="1319"/>
      <c r="H61" s="1319"/>
      <c r="I61" s="1319"/>
      <c r="J61" s="1319"/>
      <c r="K61" s="1319"/>
      <c r="L61" s="1319"/>
      <c r="M61" s="1319"/>
      <c r="N61" s="1319"/>
      <c r="O61" s="1319"/>
      <c r="P61" s="1319"/>
      <c r="Q61" s="1319"/>
      <c r="R61" s="1319"/>
      <c r="S61" s="1319"/>
      <c r="T61" s="1319"/>
      <c r="U61" s="1319"/>
      <c r="V61" s="1319"/>
    </row>
    <row r="62" spans="1:46" ht="32.25" customHeight="1" thickBot="1">
      <c r="A62" s="1229" t="s">
        <v>273</v>
      </c>
      <c r="B62" s="1226" t="s">
        <v>354</v>
      </c>
      <c r="C62" s="1226" t="s">
        <v>135</v>
      </c>
      <c r="D62" s="1226" t="s">
        <v>135</v>
      </c>
      <c r="E62" s="1226" t="s">
        <v>355</v>
      </c>
      <c r="F62" s="1226" t="s">
        <v>136</v>
      </c>
      <c r="G62" s="1226" t="s">
        <v>136</v>
      </c>
      <c r="H62" s="1226" t="s">
        <v>356</v>
      </c>
      <c r="I62" s="1226" t="s">
        <v>137</v>
      </c>
      <c r="J62" s="1226" t="s">
        <v>137</v>
      </c>
      <c r="K62" s="1226" t="s">
        <v>357</v>
      </c>
      <c r="L62" s="1226" t="s">
        <v>138</v>
      </c>
      <c r="M62" s="1226" t="s">
        <v>138</v>
      </c>
      <c r="N62" s="1226" t="s">
        <v>358</v>
      </c>
      <c r="O62" s="1226" t="s">
        <v>139</v>
      </c>
      <c r="P62" s="1226" t="s">
        <v>139</v>
      </c>
      <c r="Q62" s="1226" t="s">
        <v>359</v>
      </c>
      <c r="R62" s="1226" t="s">
        <v>140</v>
      </c>
      <c r="S62" s="1226" t="s">
        <v>140</v>
      </c>
      <c r="T62" s="1226" t="s">
        <v>360</v>
      </c>
      <c r="U62" s="1226" t="s">
        <v>141</v>
      </c>
      <c r="V62" s="1227" t="s">
        <v>141</v>
      </c>
    </row>
    <row r="63" spans="1:46" ht="14.5" customHeight="1" thickBot="1">
      <c r="A63" s="1230" t="s">
        <v>273</v>
      </c>
      <c r="B63" s="59" t="s">
        <v>92</v>
      </c>
      <c r="C63" s="59" t="s">
        <v>62</v>
      </c>
      <c r="D63" s="60" t="s">
        <v>63</v>
      </c>
      <c r="E63" s="59" t="s">
        <v>92</v>
      </c>
      <c r="F63" s="59" t="s">
        <v>62</v>
      </c>
      <c r="G63" s="60" t="s">
        <v>63</v>
      </c>
      <c r="H63" s="59" t="s">
        <v>92</v>
      </c>
      <c r="I63" s="59" t="s">
        <v>62</v>
      </c>
      <c r="J63" s="60" t="s">
        <v>63</v>
      </c>
      <c r="K63" s="59" t="s">
        <v>92</v>
      </c>
      <c r="L63" s="59" t="s">
        <v>62</v>
      </c>
      <c r="M63" s="60" t="s">
        <v>63</v>
      </c>
      <c r="N63" s="59" t="s">
        <v>92</v>
      </c>
      <c r="O63" s="59" t="s">
        <v>62</v>
      </c>
      <c r="P63" s="60" t="s">
        <v>63</v>
      </c>
      <c r="Q63" s="59" t="s">
        <v>92</v>
      </c>
      <c r="R63" s="59" t="s">
        <v>62</v>
      </c>
      <c r="S63" s="60" t="s">
        <v>63</v>
      </c>
      <c r="T63" s="59" t="s">
        <v>92</v>
      </c>
      <c r="U63" s="59" t="s">
        <v>62</v>
      </c>
      <c r="V63" s="59" t="s">
        <v>63</v>
      </c>
    </row>
    <row r="64" spans="1:46" ht="14.5" customHeight="1">
      <c r="A64" s="175" t="s">
        <v>64</v>
      </c>
      <c r="B64" s="102">
        <v>42.557433594546787</v>
      </c>
      <c r="C64" s="94">
        <v>4.4958944092182413</v>
      </c>
      <c r="D64" s="95">
        <v>190</v>
      </c>
      <c r="E64" s="102">
        <v>25.219780454119679</v>
      </c>
      <c r="F64" s="94">
        <v>4.0279237802874501</v>
      </c>
      <c r="G64" s="95">
        <v>177</v>
      </c>
      <c r="H64" s="102">
        <v>36.741969019809133</v>
      </c>
      <c r="I64" s="94">
        <v>4.0898975569192464</v>
      </c>
      <c r="J64" s="95">
        <v>190</v>
      </c>
      <c r="K64" s="102">
        <v>37.662285376257877</v>
      </c>
      <c r="L64" s="94">
        <v>4.1173331367870327</v>
      </c>
      <c r="M64" s="95">
        <v>181</v>
      </c>
      <c r="N64" s="102">
        <v>13.44758303539785</v>
      </c>
      <c r="O64" s="94">
        <v>3.110175738477988</v>
      </c>
      <c r="P64" s="95">
        <v>176</v>
      </c>
      <c r="Q64" s="102">
        <v>15.325453033810829</v>
      </c>
      <c r="R64" s="94">
        <v>2.75918257537016</v>
      </c>
      <c r="S64" s="95">
        <v>177</v>
      </c>
      <c r="T64" s="102">
        <v>13.518559805295929</v>
      </c>
      <c r="U64" s="94">
        <v>3.4710746241963921</v>
      </c>
      <c r="V64" s="111">
        <v>171</v>
      </c>
    </row>
    <row r="65" spans="1:22" ht="14.5" customHeight="1">
      <c r="A65" s="176" t="s">
        <v>65</v>
      </c>
      <c r="B65" s="103">
        <v>47.560614165574457</v>
      </c>
      <c r="C65" s="96">
        <v>3.3845477107761188</v>
      </c>
      <c r="D65" s="97">
        <v>268</v>
      </c>
      <c r="E65" s="103">
        <v>23.308926564995879</v>
      </c>
      <c r="F65" s="96">
        <v>3.3328112039229469</v>
      </c>
      <c r="G65" s="97">
        <v>255</v>
      </c>
      <c r="H65" s="103">
        <v>34.660477193814828</v>
      </c>
      <c r="I65" s="96">
        <v>3.4023060724989969</v>
      </c>
      <c r="J65" s="97">
        <v>263</v>
      </c>
      <c r="K65" s="103">
        <v>39.54516096981493</v>
      </c>
      <c r="L65" s="96">
        <v>3.2411863795841871</v>
      </c>
      <c r="M65" s="97">
        <v>263</v>
      </c>
      <c r="N65" s="103">
        <v>16.034828633579021</v>
      </c>
      <c r="O65" s="96">
        <v>2.555418771379395</v>
      </c>
      <c r="P65" s="97">
        <v>250</v>
      </c>
      <c r="Q65" s="103">
        <v>18.178254688944168</v>
      </c>
      <c r="R65" s="96">
        <v>2.5961413996147078</v>
      </c>
      <c r="S65" s="97">
        <v>254</v>
      </c>
      <c r="T65" s="103">
        <v>12.726721942976511</v>
      </c>
      <c r="U65" s="96">
        <v>2.3000077027171</v>
      </c>
      <c r="V65" s="112">
        <v>253</v>
      </c>
    </row>
    <row r="66" spans="1:22" ht="14.5" customHeight="1">
      <c r="A66" s="175" t="s">
        <v>66</v>
      </c>
      <c r="B66" s="102">
        <v>59.593602955875333</v>
      </c>
      <c r="C66" s="94">
        <v>7.2389980652194108</v>
      </c>
      <c r="D66" s="95">
        <v>63</v>
      </c>
      <c r="E66" s="102">
        <v>34.036008323725213</v>
      </c>
      <c r="F66" s="94">
        <v>8.2921289511332716</v>
      </c>
      <c r="G66" s="95">
        <v>57</v>
      </c>
      <c r="H66" s="102">
        <v>35.928420201290052</v>
      </c>
      <c r="I66" s="94">
        <v>8.588769621755425</v>
      </c>
      <c r="J66" s="95">
        <v>55</v>
      </c>
      <c r="K66" s="102">
        <v>48.912926512287939</v>
      </c>
      <c r="L66" s="94">
        <v>7.9013539605619982</v>
      </c>
      <c r="M66" s="95">
        <v>60</v>
      </c>
      <c r="N66" s="102">
        <v>7.1597227909061871</v>
      </c>
      <c r="O66" s="94">
        <v>3.517759861043992</v>
      </c>
      <c r="P66" s="95">
        <v>56</v>
      </c>
      <c r="Q66" s="102">
        <v>22.021742267394298</v>
      </c>
      <c r="R66" s="94">
        <v>5.469579268653284</v>
      </c>
      <c r="S66" s="95">
        <v>56</v>
      </c>
      <c r="T66" s="102">
        <v>15.009753743980861</v>
      </c>
      <c r="U66" s="94">
        <v>5.5040154987407908</v>
      </c>
      <c r="V66" s="111">
        <v>56</v>
      </c>
    </row>
    <row r="67" spans="1:22" ht="14.5" customHeight="1">
      <c r="A67" s="176" t="s">
        <v>67</v>
      </c>
      <c r="B67" s="103">
        <v>51.441264528950271</v>
      </c>
      <c r="C67" s="96">
        <v>7.2976887320954251</v>
      </c>
      <c r="D67" s="97">
        <v>72</v>
      </c>
      <c r="E67" s="103">
        <v>25.41796108412267</v>
      </c>
      <c r="F67" s="96">
        <v>5.9835712604285627</v>
      </c>
      <c r="G67" s="97">
        <v>67</v>
      </c>
      <c r="H67" s="103">
        <v>27.07822258173406</v>
      </c>
      <c r="I67" s="96">
        <v>6.7117405586442729</v>
      </c>
      <c r="J67" s="97">
        <v>68</v>
      </c>
      <c r="K67" s="103">
        <v>35.458567180438607</v>
      </c>
      <c r="L67" s="96">
        <v>6.5211026080790688</v>
      </c>
      <c r="M67" s="97">
        <v>68</v>
      </c>
      <c r="N67" s="103">
        <v>13.01058023366809</v>
      </c>
      <c r="O67" s="96">
        <v>4.5318205794126678</v>
      </c>
      <c r="P67" s="97">
        <v>65</v>
      </c>
      <c r="Q67" s="103">
        <v>8.872094695505778</v>
      </c>
      <c r="R67" s="96">
        <v>3.8904419403828459</v>
      </c>
      <c r="S67" s="97">
        <v>66</v>
      </c>
      <c r="T67" s="103">
        <v>10.45199575661942</v>
      </c>
      <c r="U67" s="96">
        <v>3.3124691369490979</v>
      </c>
      <c r="V67" s="112">
        <v>67</v>
      </c>
    </row>
    <row r="68" spans="1:22" ht="14.5" customHeight="1">
      <c r="A68" s="175" t="s">
        <v>68</v>
      </c>
      <c r="B68" s="102">
        <v>52.02610808636723</v>
      </c>
      <c r="C68" s="94">
        <v>7.4160377101679318</v>
      </c>
      <c r="D68" s="95">
        <v>56</v>
      </c>
      <c r="E68" s="102">
        <v>5.448985228979196</v>
      </c>
      <c r="F68" s="94">
        <v>4.0265733097446086</v>
      </c>
      <c r="G68" s="95">
        <v>50</v>
      </c>
      <c r="H68" s="102">
        <v>29.031241413938229</v>
      </c>
      <c r="I68" s="94">
        <v>7.7588184774996032</v>
      </c>
      <c r="J68" s="95">
        <v>55</v>
      </c>
      <c r="K68" s="102">
        <v>55.198873415452908</v>
      </c>
      <c r="L68" s="94">
        <v>6.2836663191635571</v>
      </c>
      <c r="M68" s="95">
        <v>53</v>
      </c>
      <c r="N68" s="102">
        <v>15.227904452690421</v>
      </c>
      <c r="O68" s="94">
        <v>4.1867138029875104</v>
      </c>
      <c r="P68" s="95">
        <v>50</v>
      </c>
      <c r="Q68" s="102">
        <v>22.47388224806695</v>
      </c>
      <c r="R68" s="94">
        <v>5.8126311803683706</v>
      </c>
      <c r="S68" s="95">
        <v>52</v>
      </c>
      <c r="T68" s="102">
        <v>17.76192786066585</v>
      </c>
      <c r="U68" s="94">
        <v>7.082374944514763</v>
      </c>
      <c r="V68" s="111">
        <v>51</v>
      </c>
    </row>
    <row r="69" spans="1:22" ht="14.5" customHeight="1">
      <c r="A69" s="176" t="s">
        <v>69</v>
      </c>
      <c r="B69" s="103">
        <v>38.307747603650867</v>
      </c>
      <c r="C69" s="96">
        <v>9.1368075021261514</v>
      </c>
      <c r="D69" s="97">
        <v>23</v>
      </c>
      <c r="E69" s="103">
        <v>0</v>
      </c>
      <c r="F69" s="96"/>
      <c r="G69" s="97">
        <v>17</v>
      </c>
      <c r="H69" s="103">
        <v>25.138158222453619</v>
      </c>
      <c r="I69" s="96">
        <v>9.8271131990226621</v>
      </c>
      <c r="J69" s="97">
        <v>18</v>
      </c>
      <c r="K69" s="103">
        <v>39.309565957795478</v>
      </c>
      <c r="L69" s="96">
        <v>9.7175533233576701</v>
      </c>
      <c r="M69" s="97">
        <v>21</v>
      </c>
      <c r="N69" s="103">
        <v>15.99863162497679</v>
      </c>
      <c r="O69" s="96">
        <v>8.6153788072293533</v>
      </c>
      <c r="P69" s="97">
        <v>19</v>
      </c>
      <c r="Q69" s="103">
        <v>24.85741483729241</v>
      </c>
      <c r="R69" s="96">
        <v>8.6716970961779296</v>
      </c>
      <c r="S69" s="97">
        <v>19</v>
      </c>
      <c r="T69" s="103">
        <v>13.756803895822079</v>
      </c>
      <c r="U69" s="96">
        <v>8.5162899875330176</v>
      </c>
      <c r="V69" s="112">
        <v>19</v>
      </c>
    </row>
    <row r="70" spans="1:22" ht="14.5" customHeight="1">
      <c r="A70" s="175" t="s">
        <v>70</v>
      </c>
      <c r="B70" s="102">
        <v>45.670857030286747</v>
      </c>
      <c r="C70" s="94">
        <v>5.0272958907863199</v>
      </c>
      <c r="D70" s="95">
        <v>136</v>
      </c>
      <c r="E70" s="102">
        <v>21.687361678517529</v>
      </c>
      <c r="F70" s="94">
        <v>4.2717354127461524</v>
      </c>
      <c r="G70" s="95">
        <v>130</v>
      </c>
      <c r="H70" s="102">
        <v>35.847288207568198</v>
      </c>
      <c r="I70" s="94">
        <v>4.6576492404688166</v>
      </c>
      <c r="J70" s="95">
        <v>132</v>
      </c>
      <c r="K70" s="102">
        <v>45.798971319475513</v>
      </c>
      <c r="L70" s="94">
        <v>4.6799271725456224</v>
      </c>
      <c r="M70" s="95">
        <v>127</v>
      </c>
      <c r="N70" s="102">
        <v>8.0685513119705838</v>
      </c>
      <c r="O70" s="94">
        <v>2.4956567015951729</v>
      </c>
      <c r="P70" s="95">
        <v>127</v>
      </c>
      <c r="Q70" s="102">
        <v>22.743599826367209</v>
      </c>
      <c r="R70" s="94">
        <v>4.2154531088773917</v>
      </c>
      <c r="S70" s="95">
        <v>126</v>
      </c>
      <c r="T70" s="102">
        <v>9.6785360884012022</v>
      </c>
      <c r="U70" s="94">
        <v>3.2865590908527058</v>
      </c>
      <c r="V70" s="111">
        <v>130</v>
      </c>
    </row>
    <row r="71" spans="1:22" ht="14.5" customHeight="1">
      <c r="A71" s="176" t="s">
        <v>71</v>
      </c>
      <c r="B71" s="103">
        <v>28.826503676560598</v>
      </c>
      <c r="C71" s="96">
        <v>8.9274867729003073</v>
      </c>
      <c r="D71" s="97">
        <v>28</v>
      </c>
      <c r="E71" s="103">
        <v>9.0875019291216859</v>
      </c>
      <c r="F71" s="96">
        <v>5.4586888926352559</v>
      </c>
      <c r="G71" s="97">
        <v>27</v>
      </c>
      <c r="H71" s="103">
        <v>47.075021853587593</v>
      </c>
      <c r="I71" s="96">
        <v>11.50064468817998</v>
      </c>
      <c r="J71" s="97">
        <v>29</v>
      </c>
      <c r="K71" s="103">
        <v>31.570241998397741</v>
      </c>
      <c r="L71" s="96">
        <v>9.9184505148420534</v>
      </c>
      <c r="M71" s="97">
        <v>26</v>
      </c>
      <c r="N71" s="103">
        <v>11.89696064271109</v>
      </c>
      <c r="O71" s="96">
        <v>6.0742104522375451</v>
      </c>
      <c r="P71" s="97">
        <v>28</v>
      </c>
      <c r="Q71" s="103">
        <v>7.2793111540799771</v>
      </c>
      <c r="R71" s="96">
        <v>4.7611368120324027</v>
      </c>
      <c r="S71" s="97">
        <v>26</v>
      </c>
      <c r="T71" s="103">
        <v>10.41810725342622</v>
      </c>
      <c r="U71" s="96">
        <v>6.1956869541079804</v>
      </c>
      <c r="V71" s="112">
        <v>27</v>
      </c>
    </row>
    <row r="72" spans="1:22" ht="14.5" customHeight="1">
      <c r="A72" s="175" t="s">
        <v>72</v>
      </c>
      <c r="B72" s="102">
        <v>47.858730012952002</v>
      </c>
      <c r="C72" s="94">
        <v>5.0362155966893152</v>
      </c>
      <c r="D72" s="95">
        <v>122</v>
      </c>
      <c r="E72" s="102">
        <v>15.553171861614439</v>
      </c>
      <c r="F72" s="94">
        <v>3.5473823598975631</v>
      </c>
      <c r="G72" s="95">
        <v>113</v>
      </c>
      <c r="H72" s="102">
        <v>40.166190049685412</v>
      </c>
      <c r="I72" s="94">
        <v>5.128701353863466</v>
      </c>
      <c r="J72" s="95">
        <v>122</v>
      </c>
      <c r="K72" s="102">
        <v>45.583583375593712</v>
      </c>
      <c r="L72" s="94">
        <v>4.850560428372428</v>
      </c>
      <c r="M72" s="95">
        <v>125</v>
      </c>
      <c r="N72" s="102">
        <v>13.00624166778865</v>
      </c>
      <c r="O72" s="94">
        <v>3.3891598037759652</v>
      </c>
      <c r="P72" s="95">
        <v>114</v>
      </c>
      <c r="Q72" s="102">
        <v>20.434425439609608</v>
      </c>
      <c r="R72" s="94">
        <v>3.9554063527051202</v>
      </c>
      <c r="S72" s="95">
        <v>115</v>
      </c>
      <c r="T72" s="102">
        <v>11.73309940993285</v>
      </c>
      <c r="U72" s="94">
        <v>3.5785266604215722</v>
      </c>
      <c r="V72" s="111">
        <v>113</v>
      </c>
    </row>
    <row r="73" spans="1:22" ht="14.5" customHeight="1">
      <c r="A73" s="176" t="s">
        <v>73</v>
      </c>
      <c r="B73" s="103">
        <v>48.61658607407638</v>
      </c>
      <c r="C73" s="96">
        <v>4.2591424313992636</v>
      </c>
      <c r="D73" s="97">
        <v>189</v>
      </c>
      <c r="E73" s="103">
        <v>30.267349787592469</v>
      </c>
      <c r="F73" s="96">
        <v>3.8008858211526908</v>
      </c>
      <c r="G73" s="97">
        <v>176</v>
      </c>
      <c r="H73" s="103">
        <v>31.25086624518239</v>
      </c>
      <c r="I73" s="96">
        <v>4.0355204925053183</v>
      </c>
      <c r="J73" s="97">
        <v>177</v>
      </c>
      <c r="K73" s="103">
        <v>47.036208951790762</v>
      </c>
      <c r="L73" s="96">
        <v>4.3473723635872608</v>
      </c>
      <c r="M73" s="97">
        <v>182</v>
      </c>
      <c r="N73" s="103">
        <v>10.540428344619709</v>
      </c>
      <c r="O73" s="96">
        <v>2.5687990574706521</v>
      </c>
      <c r="P73" s="97">
        <v>172</v>
      </c>
      <c r="Q73" s="103">
        <v>15.31357961379994</v>
      </c>
      <c r="R73" s="96">
        <v>3.0371088629375129</v>
      </c>
      <c r="S73" s="97">
        <v>172</v>
      </c>
      <c r="T73" s="103">
        <v>8.0361183658582735</v>
      </c>
      <c r="U73" s="96">
        <v>2.2898979222242528</v>
      </c>
      <c r="V73" s="112">
        <v>168</v>
      </c>
    </row>
    <row r="74" spans="1:22" ht="14.5" customHeight="1">
      <c r="A74" s="175" t="s">
        <v>74</v>
      </c>
      <c r="B74" s="102">
        <v>45.187896355559118</v>
      </c>
      <c r="C74" s="94">
        <v>5.1067026390575414</v>
      </c>
      <c r="D74" s="95">
        <v>172</v>
      </c>
      <c r="E74" s="102">
        <v>25.438872095520761</v>
      </c>
      <c r="F74" s="94">
        <v>5.3178434560726302</v>
      </c>
      <c r="G74" s="95">
        <v>160</v>
      </c>
      <c r="H74" s="102">
        <v>36.823626164365393</v>
      </c>
      <c r="I74" s="94">
        <v>4.3409602508037768</v>
      </c>
      <c r="J74" s="95">
        <v>164</v>
      </c>
      <c r="K74" s="102">
        <v>48.207512669052541</v>
      </c>
      <c r="L74" s="94">
        <v>4.8455065762919469</v>
      </c>
      <c r="M74" s="95">
        <v>170</v>
      </c>
      <c r="N74" s="102">
        <v>15.91726224456079</v>
      </c>
      <c r="O74" s="94">
        <v>3.2607581862786619</v>
      </c>
      <c r="P74" s="95">
        <v>156</v>
      </c>
      <c r="Q74" s="102">
        <v>21.274925746236988</v>
      </c>
      <c r="R74" s="94">
        <v>3.621449860611071</v>
      </c>
      <c r="S74" s="95">
        <v>156</v>
      </c>
      <c r="T74" s="102">
        <v>10.985517238326519</v>
      </c>
      <c r="U74" s="94">
        <v>2.9886912000837169</v>
      </c>
      <c r="V74" s="111">
        <v>154</v>
      </c>
    </row>
    <row r="75" spans="1:22" ht="14.5" customHeight="1">
      <c r="A75" s="176" t="s">
        <v>75</v>
      </c>
      <c r="B75" s="103">
        <v>67.85061661887697</v>
      </c>
      <c r="C75" s="96">
        <v>7.1423282694424373</v>
      </c>
      <c r="D75" s="97">
        <v>55</v>
      </c>
      <c r="E75" s="103">
        <v>32.752831860443727</v>
      </c>
      <c r="F75" s="96">
        <v>9.4884054945774192</v>
      </c>
      <c r="G75" s="97">
        <v>49</v>
      </c>
      <c r="H75" s="103">
        <v>31.800431396127529</v>
      </c>
      <c r="I75" s="96">
        <v>8.044188126120865</v>
      </c>
      <c r="J75" s="97">
        <v>47</v>
      </c>
      <c r="K75" s="103">
        <v>39.942754218636722</v>
      </c>
      <c r="L75" s="96">
        <v>7.1190933340794738</v>
      </c>
      <c r="M75" s="97">
        <v>51</v>
      </c>
      <c r="N75" s="103">
        <v>23.215771444952409</v>
      </c>
      <c r="O75" s="96">
        <v>7.215394352913151</v>
      </c>
      <c r="P75" s="97">
        <v>48</v>
      </c>
      <c r="Q75" s="103">
        <v>15.641608532352571</v>
      </c>
      <c r="R75" s="96">
        <v>6.0483824219121924</v>
      </c>
      <c r="S75" s="97">
        <v>45</v>
      </c>
      <c r="T75" s="103">
        <v>14.62466495235979</v>
      </c>
      <c r="U75" s="96">
        <v>6.2232050516057607</v>
      </c>
      <c r="V75" s="112">
        <v>46</v>
      </c>
    </row>
    <row r="76" spans="1:22" ht="14.5" customHeight="1">
      <c r="A76" s="175" t="s">
        <v>76</v>
      </c>
      <c r="B76" s="102">
        <v>36.171854943051358</v>
      </c>
      <c r="C76" s="94">
        <v>6.3153361298645017</v>
      </c>
      <c r="D76" s="95">
        <v>83</v>
      </c>
      <c r="E76" s="102">
        <v>30.365830674133338</v>
      </c>
      <c r="F76" s="94">
        <v>6.4967724566769123</v>
      </c>
      <c r="G76" s="95">
        <v>82</v>
      </c>
      <c r="H76" s="102">
        <v>34.09665698677243</v>
      </c>
      <c r="I76" s="94">
        <v>5.3409699065146024</v>
      </c>
      <c r="J76" s="95">
        <v>86</v>
      </c>
      <c r="K76" s="102">
        <v>52.848971662111943</v>
      </c>
      <c r="L76" s="94">
        <v>5.7973687179676849</v>
      </c>
      <c r="M76" s="95">
        <v>84</v>
      </c>
      <c r="N76" s="102">
        <v>8.6972597162539369</v>
      </c>
      <c r="O76" s="94">
        <v>3.284314131413625</v>
      </c>
      <c r="P76" s="95">
        <v>80</v>
      </c>
      <c r="Q76" s="102">
        <v>20.35288161773364</v>
      </c>
      <c r="R76" s="94">
        <v>4.3983950200308737</v>
      </c>
      <c r="S76" s="95">
        <v>80</v>
      </c>
      <c r="T76" s="102">
        <v>9.6709739961027399</v>
      </c>
      <c r="U76" s="94">
        <v>3.4349626663943642</v>
      </c>
      <c r="V76" s="111">
        <v>79</v>
      </c>
    </row>
    <row r="77" spans="1:22" ht="14.5" customHeight="1">
      <c r="A77" s="176" t="s">
        <v>77</v>
      </c>
      <c r="B77" s="103">
        <v>56.220284992324352</v>
      </c>
      <c r="C77" s="96">
        <v>6.4399699327128523</v>
      </c>
      <c r="D77" s="97">
        <v>74</v>
      </c>
      <c r="E77" s="103">
        <v>22.434447464899971</v>
      </c>
      <c r="F77" s="96">
        <v>5.9567082611897666</v>
      </c>
      <c r="G77" s="97">
        <v>68</v>
      </c>
      <c r="H77" s="103">
        <v>23.709943950687641</v>
      </c>
      <c r="I77" s="96">
        <v>5.8898784014345118</v>
      </c>
      <c r="J77" s="97">
        <v>68</v>
      </c>
      <c r="K77" s="103">
        <v>40.689431417108928</v>
      </c>
      <c r="L77" s="96">
        <v>6.6227921684336204</v>
      </c>
      <c r="M77" s="97">
        <v>69</v>
      </c>
      <c r="N77" s="103">
        <v>11.97792313736009</v>
      </c>
      <c r="O77" s="96">
        <v>4.322682154829538</v>
      </c>
      <c r="P77" s="97">
        <v>66</v>
      </c>
      <c r="Q77" s="103">
        <v>4.5244920683948386</v>
      </c>
      <c r="R77" s="96">
        <v>2.649557214390331</v>
      </c>
      <c r="S77" s="97">
        <v>64</v>
      </c>
      <c r="T77" s="103">
        <v>5.1382694805307034</v>
      </c>
      <c r="U77" s="96">
        <v>2.9815345517008618</v>
      </c>
      <c r="V77" s="112">
        <v>66</v>
      </c>
    </row>
    <row r="78" spans="1:22" ht="14.5" customHeight="1">
      <c r="A78" s="175" t="s">
        <v>78</v>
      </c>
      <c r="B78" s="102">
        <v>47.479234376425623</v>
      </c>
      <c r="C78" s="94">
        <v>5.3420405171076917</v>
      </c>
      <c r="D78" s="95">
        <v>98</v>
      </c>
      <c r="E78" s="102">
        <v>15.67747086567009</v>
      </c>
      <c r="F78" s="94">
        <v>4.9622978076647559</v>
      </c>
      <c r="G78" s="95">
        <v>88</v>
      </c>
      <c r="H78" s="102">
        <v>43.105393677868257</v>
      </c>
      <c r="I78" s="94">
        <v>6.0448039198008559</v>
      </c>
      <c r="J78" s="95">
        <v>94</v>
      </c>
      <c r="K78" s="102">
        <v>48.377982140940382</v>
      </c>
      <c r="L78" s="94">
        <v>5.4275135424075058</v>
      </c>
      <c r="M78" s="95">
        <v>95</v>
      </c>
      <c r="N78" s="102">
        <v>3.6313215503755329</v>
      </c>
      <c r="O78" s="94">
        <v>2.148961877797023</v>
      </c>
      <c r="P78" s="95">
        <v>90</v>
      </c>
      <c r="Q78" s="102">
        <v>25.34333313220062</v>
      </c>
      <c r="R78" s="94">
        <v>5.5066547132776549</v>
      </c>
      <c r="S78" s="95">
        <v>93</v>
      </c>
      <c r="T78" s="102">
        <v>5.1505943725913923</v>
      </c>
      <c r="U78" s="94">
        <v>2.15879906597837</v>
      </c>
      <c r="V78" s="111">
        <v>93</v>
      </c>
    </row>
    <row r="79" spans="1:22" ht="14.5" customHeight="1" thickBot="1">
      <c r="A79" s="177" t="s">
        <v>79</v>
      </c>
      <c r="B79" s="104">
        <v>53.125669799415157</v>
      </c>
      <c r="C79" s="98">
        <v>6.7006150758926948</v>
      </c>
      <c r="D79" s="99">
        <v>81</v>
      </c>
      <c r="E79" s="104">
        <v>31.501531991094119</v>
      </c>
      <c r="F79" s="98">
        <v>6.2148453448552861</v>
      </c>
      <c r="G79" s="99">
        <v>76</v>
      </c>
      <c r="H79" s="104">
        <v>32.704353200877357</v>
      </c>
      <c r="I79" s="98">
        <v>6.3473153957535899</v>
      </c>
      <c r="J79" s="99">
        <v>79</v>
      </c>
      <c r="K79" s="104">
        <v>55.165557598179923</v>
      </c>
      <c r="L79" s="98">
        <v>6.9712173700337772</v>
      </c>
      <c r="M79" s="99">
        <v>81</v>
      </c>
      <c r="N79" s="104">
        <v>7.5784419391196653</v>
      </c>
      <c r="O79" s="98">
        <v>3.4706706974058492</v>
      </c>
      <c r="P79" s="99">
        <v>74</v>
      </c>
      <c r="Q79" s="104">
        <v>12.751176126881161</v>
      </c>
      <c r="R79" s="98">
        <v>4.1139650224357487</v>
      </c>
      <c r="S79" s="99">
        <v>74</v>
      </c>
      <c r="T79" s="104">
        <v>9.5898365597175967</v>
      </c>
      <c r="U79" s="98">
        <v>4.1494002514144031</v>
      </c>
      <c r="V79" s="113">
        <v>74</v>
      </c>
    </row>
    <row r="80" spans="1:22" ht="14.5" customHeight="1">
      <c r="A80" s="178" t="s">
        <v>80</v>
      </c>
      <c r="B80" s="105">
        <v>46.710465264247453</v>
      </c>
      <c r="C80" s="100">
        <v>1.701074138308647</v>
      </c>
      <c r="D80" s="101">
        <v>1309</v>
      </c>
      <c r="E80" s="105">
        <v>23.3744774030319</v>
      </c>
      <c r="F80" s="100">
        <v>1.5244049553837959</v>
      </c>
      <c r="G80" s="101">
        <v>1215</v>
      </c>
      <c r="H80" s="105">
        <v>35.567123502399888</v>
      </c>
      <c r="I80" s="100">
        <v>1.6276918862996139</v>
      </c>
      <c r="J80" s="101">
        <v>1262</v>
      </c>
      <c r="K80" s="105">
        <v>43.645698375915643</v>
      </c>
      <c r="L80" s="100">
        <v>1.641405736753498</v>
      </c>
      <c r="M80" s="101">
        <v>1268</v>
      </c>
      <c r="N80" s="105">
        <v>12.723366752721351</v>
      </c>
      <c r="O80" s="100">
        <v>1.1257443407079371</v>
      </c>
      <c r="P80" s="101">
        <v>1202</v>
      </c>
      <c r="Q80" s="105">
        <v>18.598883704690099</v>
      </c>
      <c r="R80" s="100">
        <v>1.257867544678771</v>
      </c>
      <c r="S80" s="101">
        <v>1209</v>
      </c>
      <c r="T80" s="105">
        <v>11.045816566515789</v>
      </c>
      <c r="U80" s="100">
        <v>1.1259098515912629</v>
      </c>
      <c r="V80" s="179">
        <v>1198</v>
      </c>
    </row>
    <row r="81" spans="1:22" ht="14.5" customHeight="1">
      <c r="A81" s="178" t="s">
        <v>81</v>
      </c>
      <c r="B81" s="105">
        <v>48.494452567201122</v>
      </c>
      <c r="C81" s="100">
        <v>3.1413391090747962</v>
      </c>
      <c r="D81" s="101">
        <v>401</v>
      </c>
      <c r="E81" s="105">
        <v>27.957687258996639</v>
      </c>
      <c r="F81" s="100">
        <v>3.0767822683317831</v>
      </c>
      <c r="G81" s="101">
        <v>377</v>
      </c>
      <c r="H81" s="105">
        <v>32.713199084123033</v>
      </c>
      <c r="I81" s="100">
        <v>3.075659587821026</v>
      </c>
      <c r="J81" s="101">
        <v>385</v>
      </c>
      <c r="K81" s="105">
        <v>46.035419982034377</v>
      </c>
      <c r="L81" s="100">
        <v>3.0725461500821352</v>
      </c>
      <c r="M81" s="101">
        <v>388</v>
      </c>
      <c r="N81" s="105">
        <v>9.6640762768194275</v>
      </c>
      <c r="O81" s="100">
        <v>1.708440102039285</v>
      </c>
      <c r="P81" s="101">
        <v>369</v>
      </c>
      <c r="Q81" s="105">
        <v>14.944191551095299</v>
      </c>
      <c r="R81" s="100">
        <v>2.0282805959536092</v>
      </c>
      <c r="S81" s="101">
        <v>366</v>
      </c>
      <c r="T81" s="105">
        <v>10.521128609100909</v>
      </c>
      <c r="U81" s="100">
        <v>1.847605176851185</v>
      </c>
      <c r="V81" s="179">
        <v>369</v>
      </c>
    </row>
    <row r="82" spans="1:22" ht="14.5" customHeight="1">
      <c r="A82" s="180" t="s">
        <v>82</v>
      </c>
      <c r="B82" s="109">
        <v>47.002606559583057</v>
      </c>
      <c r="C82" s="114">
        <v>1.5129805808483521</v>
      </c>
      <c r="D82" s="110">
        <v>1710</v>
      </c>
      <c r="E82" s="109">
        <v>24.13897672277454</v>
      </c>
      <c r="F82" s="114">
        <v>1.369775264996872</v>
      </c>
      <c r="G82" s="110">
        <v>1592</v>
      </c>
      <c r="H82" s="109">
        <v>35.095964166703382</v>
      </c>
      <c r="I82" s="114">
        <v>1.4497088798319</v>
      </c>
      <c r="J82" s="110">
        <v>1647</v>
      </c>
      <c r="K82" s="109">
        <v>44.038977418389869</v>
      </c>
      <c r="L82" s="114">
        <v>1.461824650860001</v>
      </c>
      <c r="M82" s="110">
        <v>1656</v>
      </c>
      <c r="N82" s="109">
        <v>12.21646436562057</v>
      </c>
      <c r="O82" s="114">
        <v>0.98172718919307989</v>
      </c>
      <c r="P82" s="110">
        <v>1571</v>
      </c>
      <c r="Q82" s="109">
        <v>17.99715102770282</v>
      </c>
      <c r="R82" s="114">
        <v>1.1027631307429751</v>
      </c>
      <c r="S82" s="110">
        <v>1575</v>
      </c>
      <c r="T82" s="109">
        <v>10.95838708438272</v>
      </c>
      <c r="U82" s="114">
        <v>0.98758153818912298</v>
      </c>
      <c r="V82" s="115">
        <v>1567</v>
      </c>
    </row>
    <row r="83" spans="1:22" ht="14.5" customHeight="1">
      <c r="A83" s="1224" t="s">
        <v>142</v>
      </c>
      <c r="B83" s="1224" t="s">
        <v>143</v>
      </c>
      <c r="C83" s="1224" t="s">
        <v>143</v>
      </c>
      <c r="D83" s="1224" t="s">
        <v>143</v>
      </c>
      <c r="E83" s="1224" t="s">
        <v>143</v>
      </c>
      <c r="F83" s="1224" t="s">
        <v>143</v>
      </c>
      <c r="G83" s="1224" t="s">
        <v>143</v>
      </c>
      <c r="H83" s="1224" t="s">
        <v>143</v>
      </c>
      <c r="I83" s="1224" t="s">
        <v>143</v>
      </c>
      <c r="J83" s="1224" t="s">
        <v>143</v>
      </c>
      <c r="K83" s="1224" t="s">
        <v>143</v>
      </c>
      <c r="L83" s="1224" t="s">
        <v>143</v>
      </c>
      <c r="M83" s="1224" t="s">
        <v>143</v>
      </c>
      <c r="N83" s="1224" t="s">
        <v>143</v>
      </c>
      <c r="O83" s="1224" t="s">
        <v>143</v>
      </c>
      <c r="P83" s="1224" t="s">
        <v>143</v>
      </c>
      <c r="Q83" s="1224" t="s">
        <v>143</v>
      </c>
      <c r="R83" s="1224" t="s">
        <v>143</v>
      </c>
      <c r="S83" s="1224" t="s">
        <v>143</v>
      </c>
      <c r="T83" s="1224" t="s">
        <v>143</v>
      </c>
      <c r="U83" s="1224" t="s">
        <v>143</v>
      </c>
      <c r="V83" s="1224" t="s">
        <v>143</v>
      </c>
    </row>
    <row r="84" spans="1:22" ht="14.5" customHeight="1">
      <c r="A84" s="1224" t="s">
        <v>623</v>
      </c>
      <c r="B84" s="1224" t="s">
        <v>145</v>
      </c>
      <c r="C84" s="1224" t="s">
        <v>145</v>
      </c>
      <c r="D84" s="1224" t="s">
        <v>145</v>
      </c>
      <c r="E84" s="1224" t="s">
        <v>145</v>
      </c>
      <c r="F84" s="1224" t="s">
        <v>145</v>
      </c>
      <c r="G84" s="1224" t="s">
        <v>145</v>
      </c>
      <c r="H84" s="1224" t="s">
        <v>145</v>
      </c>
      <c r="I84" s="1224" t="s">
        <v>145</v>
      </c>
      <c r="J84" s="1224" t="s">
        <v>145</v>
      </c>
      <c r="K84" s="1224" t="s">
        <v>145</v>
      </c>
      <c r="L84" s="1224" t="s">
        <v>145</v>
      </c>
      <c r="M84" s="1224" t="s">
        <v>145</v>
      </c>
      <c r="N84" s="1224" t="s">
        <v>145</v>
      </c>
      <c r="O84" s="1224" t="s">
        <v>145</v>
      </c>
      <c r="P84" s="1224" t="s">
        <v>145</v>
      </c>
      <c r="Q84" s="1224" t="s">
        <v>145</v>
      </c>
      <c r="R84" s="1224" t="s">
        <v>145</v>
      </c>
      <c r="S84" s="1224" t="s">
        <v>145</v>
      </c>
      <c r="T84" s="1224" t="s">
        <v>145</v>
      </c>
      <c r="U84" s="1224" t="s">
        <v>145</v>
      </c>
      <c r="V84" s="1224" t="s">
        <v>145</v>
      </c>
    </row>
  </sheetData>
  <mergeCells count="38">
    <mergeCell ref="A84:V84"/>
    <mergeCell ref="A62:A63"/>
    <mergeCell ref="A34:A35"/>
    <mergeCell ref="Q62:S62"/>
    <mergeCell ref="T62:V62"/>
    <mergeCell ref="A83:V83"/>
    <mergeCell ref="B62:D62"/>
    <mergeCell ref="E62:G62"/>
    <mergeCell ref="H62:J62"/>
    <mergeCell ref="K62:M62"/>
    <mergeCell ref="N62:P62"/>
    <mergeCell ref="A31:V31"/>
    <mergeCell ref="A55:V55"/>
    <mergeCell ref="A56:V56"/>
    <mergeCell ref="A57:V57"/>
    <mergeCell ref="A61:V61"/>
    <mergeCell ref="A59:V59"/>
    <mergeCell ref="A33:V33"/>
    <mergeCell ref="B34:D34"/>
    <mergeCell ref="E34:G34"/>
    <mergeCell ref="H34:J34"/>
    <mergeCell ref="K34:M34"/>
    <mergeCell ref="N34:P34"/>
    <mergeCell ref="Q34:S34"/>
    <mergeCell ref="T34:V34"/>
    <mergeCell ref="A27:V27"/>
    <mergeCell ref="A28:V28"/>
    <mergeCell ref="A29:V29"/>
    <mergeCell ref="A3:V3"/>
    <mergeCell ref="A5:V5"/>
    <mergeCell ref="A6:A7"/>
    <mergeCell ref="B6:D6"/>
    <mergeCell ref="E6:G6"/>
    <mergeCell ref="H6:J6"/>
    <mergeCell ref="K6:M6"/>
    <mergeCell ref="N6:P6"/>
    <mergeCell ref="Q6:S6"/>
    <mergeCell ref="T6:V6"/>
  </mergeCells>
  <hyperlinks>
    <hyperlink ref="A1" location="Inhalt!A9" display="Zurück zum Inhalt" xr:uid="{00000000-0004-0000-1800-000000000000}"/>
  </hyperlinks>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Tabelle25"/>
  <dimension ref="A1:AT313"/>
  <sheetViews>
    <sheetView showGridLines="0" zoomScale="80" zoomScaleNormal="80" workbookViewId="0">
      <pane xSplit="1" topLeftCell="B1" activePane="topRight" state="frozen"/>
      <selection pane="topRight"/>
    </sheetView>
  </sheetViews>
  <sheetFormatPr baseColWidth="10" defaultColWidth="11" defaultRowHeight="14.5"/>
  <cols>
    <col min="1" max="1" width="23.5" style="418" customWidth="1"/>
    <col min="2" max="22" width="11.08203125" style="418" customWidth="1"/>
    <col min="23" max="16384" width="11" style="418"/>
  </cols>
  <sheetData>
    <row r="1" spans="1:46" ht="14.5" customHeight="1">
      <c r="A1" s="963" t="s">
        <v>512</v>
      </c>
    </row>
    <row r="2" spans="1:46" ht="14.5" customHeight="1"/>
    <row r="3" spans="1:46" s="425" customFormat="1" ht="25" customHeight="1">
      <c r="A3" s="1231">
        <v>2024</v>
      </c>
      <c r="B3" s="1231"/>
      <c r="C3" s="1231"/>
      <c r="D3" s="1231"/>
      <c r="E3" s="1231"/>
      <c r="F3" s="1231"/>
      <c r="G3" s="1231"/>
      <c r="H3" s="1231"/>
      <c r="I3" s="1231"/>
      <c r="J3" s="1231"/>
      <c r="K3" s="1231"/>
      <c r="L3" s="1231"/>
      <c r="M3" s="1231"/>
      <c r="N3" s="1231"/>
      <c r="O3" s="1231"/>
      <c r="P3" s="1231"/>
      <c r="Q3" s="1231"/>
      <c r="R3" s="1231"/>
      <c r="S3" s="1231"/>
      <c r="T3" s="1231"/>
      <c r="U3" s="1231"/>
      <c r="V3" s="1231"/>
      <c r="W3" s="252"/>
      <c r="X3" s="252"/>
      <c r="Y3" s="252"/>
      <c r="Z3" s="252"/>
      <c r="AA3" s="252"/>
      <c r="AB3" s="252"/>
      <c r="AC3" s="252"/>
      <c r="AD3" s="252"/>
      <c r="AE3" s="252"/>
      <c r="AF3" s="252"/>
      <c r="AG3" s="252"/>
      <c r="AH3" s="252"/>
      <c r="AI3" s="252"/>
      <c r="AJ3" s="252"/>
      <c r="AK3" s="252"/>
      <c r="AL3" s="252"/>
      <c r="AM3" s="252"/>
      <c r="AN3" s="252"/>
      <c r="AO3" s="252"/>
      <c r="AP3" s="252"/>
      <c r="AQ3" s="252"/>
      <c r="AR3" s="252"/>
      <c r="AS3" s="252"/>
      <c r="AT3" s="252"/>
    </row>
    <row r="4" spans="1:46" ht="14.5" customHeight="1">
      <c r="A4" s="183"/>
    </row>
    <row r="5" spans="1:46" ht="14.5" customHeight="1">
      <c r="A5" s="1240" t="s">
        <v>592</v>
      </c>
      <c r="B5" s="1240"/>
      <c r="C5" s="1240"/>
      <c r="D5" s="1240"/>
      <c r="E5" s="1240"/>
      <c r="F5" s="1240"/>
      <c r="G5" s="1240"/>
      <c r="H5" s="1240"/>
      <c r="I5" s="1240"/>
      <c r="J5" s="1240"/>
    </row>
    <row r="6" spans="1:46" ht="61.5" customHeight="1" thickBot="1">
      <c r="A6" s="1229" t="s">
        <v>273</v>
      </c>
      <c r="B6" s="1226" t="s">
        <v>361</v>
      </c>
      <c r="C6" s="1226" t="s">
        <v>146</v>
      </c>
      <c r="D6" s="1226" t="s">
        <v>146</v>
      </c>
      <c r="E6" s="1226" t="s">
        <v>362</v>
      </c>
      <c r="F6" s="1226" t="s">
        <v>147</v>
      </c>
      <c r="G6" s="1226" t="s">
        <v>147</v>
      </c>
      <c r="H6" s="1226" t="s">
        <v>363</v>
      </c>
      <c r="I6" s="1226" t="s">
        <v>148</v>
      </c>
      <c r="J6" s="1227" t="s">
        <v>148</v>
      </c>
    </row>
    <row r="7" spans="1:46" ht="14.5" customHeight="1" thickBot="1">
      <c r="A7" s="1230" t="s">
        <v>273</v>
      </c>
      <c r="B7" s="59" t="s">
        <v>92</v>
      </c>
      <c r="C7" s="59" t="s">
        <v>62</v>
      </c>
      <c r="D7" s="60" t="s">
        <v>63</v>
      </c>
      <c r="E7" s="59" t="s">
        <v>92</v>
      </c>
      <c r="F7" s="59" t="s">
        <v>62</v>
      </c>
      <c r="G7" s="60" t="s">
        <v>63</v>
      </c>
      <c r="H7" s="59" t="s">
        <v>92</v>
      </c>
      <c r="I7" s="59" t="s">
        <v>62</v>
      </c>
      <c r="J7" s="59" t="s">
        <v>63</v>
      </c>
    </row>
    <row r="8" spans="1:46" ht="14.5" customHeight="1">
      <c r="A8" s="184" t="s">
        <v>64</v>
      </c>
      <c r="B8" s="692">
        <v>95.981141443952652</v>
      </c>
      <c r="C8" s="94">
        <v>1.3674414358099769</v>
      </c>
      <c r="D8" s="95">
        <v>262</v>
      </c>
      <c r="E8" s="691">
        <v>70.9610492068323</v>
      </c>
      <c r="F8" s="94">
        <v>3.2626941635142739</v>
      </c>
      <c r="G8" s="95">
        <v>234</v>
      </c>
      <c r="H8" s="692">
        <v>95.915952322142104</v>
      </c>
      <c r="I8" s="94">
        <v>1.3906539643533631</v>
      </c>
      <c r="J8" s="111">
        <v>253</v>
      </c>
    </row>
    <row r="9" spans="1:46" ht="14.5" customHeight="1">
      <c r="A9" s="189" t="s">
        <v>65</v>
      </c>
      <c r="B9" s="696">
        <v>95.263871457858897</v>
      </c>
      <c r="C9" s="96">
        <v>1.170612032343241</v>
      </c>
      <c r="D9" s="97">
        <v>355</v>
      </c>
      <c r="E9" s="695">
        <v>62.564288352516392</v>
      </c>
      <c r="F9" s="96">
        <v>3.3235060526093432</v>
      </c>
      <c r="G9" s="97">
        <v>319</v>
      </c>
      <c r="H9" s="696">
        <v>94.93973604196762</v>
      </c>
      <c r="I9" s="96">
        <v>1.5638937298847451</v>
      </c>
      <c r="J9" s="112">
        <v>357</v>
      </c>
    </row>
    <row r="10" spans="1:46" ht="14.5" customHeight="1">
      <c r="A10" s="184" t="s">
        <v>66</v>
      </c>
      <c r="B10" s="692">
        <v>96.512543456821504</v>
      </c>
      <c r="C10" s="94">
        <v>1.042753087028244</v>
      </c>
      <c r="D10" s="95">
        <v>234</v>
      </c>
      <c r="E10" s="107">
        <v>54.319273891714943</v>
      </c>
      <c r="F10" s="94">
        <v>4.7844675293685652</v>
      </c>
      <c r="G10" s="95">
        <v>214</v>
      </c>
      <c r="H10" s="692">
        <v>94.778826571906151</v>
      </c>
      <c r="I10" s="94">
        <v>1.7525737796956691</v>
      </c>
      <c r="J10" s="111">
        <v>228</v>
      </c>
    </row>
    <row r="11" spans="1:46" ht="14.5" customHeight="1">
      <c r="A11" s="189" t="s">
        <v>67</v>
      </c>
      <c r="B11" s="696">
        <v>96.352377742759117</v>
      </c>
      <c r="C11" s="96">
        <v>0.98676284912349066</v>
      </c>
      <c r="D11" s="97">
        <v>342</v>
      </c>
      <c r="E11" s="696">
        <v>69.618075261909922</v>
      </c>
      <c r="F11" s="96">
        <v>3.3488272353357482</v>
      </c>
      <c r="G11" s="97">
        <v>313</v>
      </c>
      <c r="H11" s="696">
        <v>93.176615830148066</v>
      </c>
      <c r="I11" s="96">
        <v>1.719548815657203</v>
      </c>
      <c r="J11" s="112">
        <v>338</v>
      </c>
    </row>
    <row r="12" spans="1:46" ht="14.5" customHeight="1">
      <c r="A12" s="184" t="s">
        <v>68</v>
      </c>
      <c r="B12" s="691">
        <v>95.362080793228785</v>
      </c>
      <c r="C12" s="94">
        <v>1.3960089427537989</v>
      </c>
      <c r="D12" s="95">
        <v>202</v>
      </c>
      <c r="E12" s="691">
        <v>71.202852501536427</v>
      </c>
      <c r="F12" s="94">
        <v>3.3247728805861119</v>
      </c>
      <c r="G12" s="95">
        <v>187</v>
      </c>
      <c r="H12" s="692">
        <v>91.796132858914248</v>
      </c>
      <c r="I12" s="94">
        <v>2.1401619818765618</v>
      </c>
      <c r="J12" s="111">
        <v>193</v>
      </c>
    </row>
    <row r="13" spans="1:46" ht="14.5" customHeight="1">
      <c r="A13" s="189" t="s">
        <v>69</v>
      </c>
      <c r="B13" s="106">
        <v>96.869582464562214</v>
      </c>
      <c r="C13" s="96">
        <v>0.96224984924355006</v>
      </c>
      <c r="D13" s="97">
        <v>331</v>
      </c>
      <c r="E13" s="696">
        <v>59.086144885493717</v>
      </c>
      <c r="F13" s="96">
        <v>3.4754492085321842</v>
      </c>
      <c r="G13" s="97">
        <v>295</v>
      </c>
      <c r="H13" s="696">
        <v>95.440762500285203</v>
      </c>
      <c r="I13" s="96">
        <v>1.316774314715687</v>
      </c>
      <c r="J13" s="112">
        <v>323</v>
      </c>
    </row>
    <row r="14" spans="1:46" ht="14.5" customHeight="1">
      <c r="A14" s="184" t="s">
        <v>70</v>
      </c>
      <c r="B14" s="692">
        <v>96.777068631207968</v>
      </c>
      <c r="C14" s="94">
        <v>0.94971112528298485</v>
      </c>
      <c r="D14" s="95">
        <v>351</v>
      </c>
      <c r="E14" s="692">
        <v>70.584757209300975</v>
      </c>
      <c r="F14" s="94">
        <v>3.0147423444969732</v>
      </c>
      <c r="G14" s="95">
        <v>308</v>
      </c>
      <c r="H14" s="692">
        <v>97.808935634663584</v>
      </c>
      <c r="I14" s="94">
        <v>0.73769551395733035</v>
      </c>
      <c r="J14" s="111">
        <v>344</v>
      </c>
    </row>
    <row r="15" spans="1:46" ht="14.5" customHeight="1">
      <c r="A15" s="189" t="s">
        <v>71</v>
      </c>
      <c r="B15" s="696">
        <v>91.411079090812947</v>
      </c>
      <c r="C15" s="96">
        <v>2.5183845839819372</v>
      </c>
      <c r="D15" s="97">
        <v>279</v>
      </c>
      <c r="E15" s="696">
        <v>70.127785391668525</v>
      </c>
      <c r="F15" s="96">
        <v>3.4318873689412879</v>
      </c>
      <c r="G15" s="97">
        <v>256</v>
      </c>
      <c r="H15" s="696">
        <v>91.66267128786248</v>
      </c>
      <c r="I15" s="96">
        <v>2.6078870809978052</v>
      </c>
      <c r="J15" s="112">
        <v>275</v>
      </c>
    </row>
    <row r="16" spans="1:46" ht="14.5" customHeight="1">
      <c r="A16" s="184" t="s">
        <v>72</v>
      </c>
      <c r="B16" s="692">
        <v>93.876180484381322</v>
      </c>
      <c r="C16" s="94">
        <v>1.3904407720426259</v>
      </c>
      <c r="D16" s="95">
        <v>373</v>
      </c>
      <c r="E16" s="691">
        <v>66.324659650243774</v>
      </c>
      <c r="F16" s="94">
        <v>3.225811689694924</v>
      </c>
      <c r="G16" s="95">
        <v>340</v>
      </c>
      <c r="H16" s="107">
        <v>96.747524919051997</v>
      </c>
      <c r="I16" s="94">
        <v>0.97901581231990775</v>
      </c>
      <c r="J16" s="111">
        <v>368</v>
      </c>
    </row>
    <row r="17" spans="1:10" ht="14.5" customHeight="1">
      <c r="A17" s="189" t="s">
        <v>73</v>
      </c>
      <c r="B17" s="696">
        <v>93.060877046216476</v>
      </c>
      <c r="C17" s="96">
        <v>1.791046962655376</v>
      </c>
      <c r="D17" s="97">
        <v>269</v>
      </c>
      <c r="E17" s="696">
        <v>66.596643717557271</v>
      </c>
      <c r="F17" s="96">
        <v>3.399903816542631</v>
      </c>
      <c r="G17" s="97">
        <v>241</v>
      </c>
      <c r="H17" s="696">
        <v>94.601661031078805</v>
      </c>
      <c r="I17" s="96">
        <v>1.3803972904457369</v>
      </c>
      <c r="J17" s="112">
        <v>267</v>
      </c>
    </row>
    <row r="18" spans="1:10" ht="14.5" customHeight="1">
      <c r="A18" s="184" t="s">
        <v>74</v>
      </c>
      <c r="B18" s="692">
        <v>97.777244490627879</v>
      </c>
      <c r="C18" s="94">
        <v>0.98582622881512194</v>
      </c>
      <c r="D18" s="95">
        <v>272</v>
      </c>
      <c r="E18" s="692">
        <v>54.981857576063462</v>
      </c>
      <c r="F18" s="94">
        <v>3.698109322962158</v>
      </c>
      <c r="G18" s="95">
        <v>245</v>
      </c>
      <c r="H18" s="692">
        <v>94.652959088180168</v>
      </c>
      <c r="I18" s="94">
        <v>1.468885494322471</v>
      </c>
      <c r="J18" s="111">
        <v>267</v>
      </c>
    </row>
    <row r="19" spans="1:10" ht="14.5" customHeight="1">
      <c r="A19" s="189" t="s">
        <v>75</v>
      </c>
      <c r="B19" s="696">
        <v>94.76033378089393</v>
      </c>
      <c r="C19" s="96">
        <v>1.5639637266667781</v>
      </c>
      <c r="D19" s="97">
        <v>276</v>
      </c>
      <c r="E19" s="696">
        <v>53.826127047227111</v>
      </c>
      <c r="F19" s="96">
        <v>4.0030024514043312</v>
      </c>
      <c r="G19" s="97">
        <v>248</v>
      </c>
      <c r="H19" s="696">
        <v>95.276970276591413</v>
      </c>
      <c r="I19" s="96">
        <v>1.334071158932282</v>
      </c>
      <c r="J19" s="112">
        <v>273</v>
      </c>
    </row>
    <row r="20" spans="1:10" ht="14.5" customHeight="1">
      <c r="A20" s="184" t="s">
        <v>76</v>
      </c>
      <c r="B20" s="692">
        <v>95.095992742091539</v>
      </c>
      <c r="C20" s="94">
        <v>1.4232064359463561</v>
      </c>
      <c r="D20" s="95">
        <v>341</v>
      </c>
      <c r="E20" s="692">
        <v>62.03299456494166</v>
      </c>
      <c r="F20" s="94">
        <v>3.5380013251281159</v>
      </c>
      <c r="G20" s="95">
        <v>318</v>
      </c>
      <c r="H20" s="692">
        <v>93.66952332498451</v>
      </c>
      <c r="I20" s="94">
        <v>1.565210765103058</v>
      </c>
      <c r="J20" s="111">
        <v>346</v>
      </c>
    </row>
    <row r="21" spans="1:10" ht="14.5" customHeight="1">
      <c r="A21" s="189" t="s">
        <v>77</v>
      </c>
      <c r="B21" s="696">
        <v>96.162961807040816</v>
      </c>
      <c r="C21" s="96">
        <v>1.2430716660968439</v>
      </c>
      <c r="D21" s="97">
        <v>319</v>
      </c>
      <c r="E21" s="696">
        <v>60.476186253238737</v>
      </c>
      <c r="F21" s="96">
        <v>3.3541471138070289</v>
      </c>
      <c r="G21" s="97">
        <v>292</v>
      </c>
      <c r="H21" s="696">
        <v>89.129196206079854</v>
      </c>
      <c r="I21" s="96">
        <v>2.4557750705869048</v>
      </c>
      <c r="J21" s="112">
        <v>310</v>
      </c>
    </row>
    <row r="22" spans="1:10" ht="14.5" customHeight="1">
      <c r="A22" s="184" t="s">
        <v>78</v>
      </c>
      <c r="B22" s="692">
        <v>96.95796973422479</v>
      </c>
      <c r="C22" s="94">
        <v>0.85406912750668529</v>
      </c>
      <c r="D22" s="95">
        <v>404</v>
      </c>
      <c r="E22" s="691">
        <v>71.373612829447438</v>
      </c>
      <c r="F22" s="94">
        <v>2.791699277326861</v>
      </c>
      <c r="G22" s="95">
        <v>376</v>
      </c>
      <c r="H22" s="692">
        <v>95.123749727100531</v>
      </c>
      <c r="I22" s="94">
        <v>1.203463632222364</v>
      </c>
      <c r="J22" s="111">
        <v>405</v>
      </c>
    </row>
    <row r="23" spans="1:10" ht="14.5" customHeight="1" thickBot="1">
      <c r="A23" s="194" t="s">
        <v>79</v>
      </c>
      <c r="B23" s="698">
        <v>94.354967045271366</v>
      </c>
      <c r="C23" s="98">
        <v>1.3635189375918819</v>
      </c>
      <c r="D23" s="99">
        <v>371</v>
      </c>
      <c r="E23" s="698">
        <v>63.567731341586352</v>
      </c>
      <c r="F23" s="98">
        <v>3.2045904068483919</v>
      </c>
      <c r="G23" s="99">
        <v>334</v>
      </c>
      <c r="H23" s="698">
        <v>88.27093113013548</v>
      </c>
      <c r="I23" s="98">
        <v>2.040520900222714</v>
      </c>
      <c r="J23" s="113">
        <v>362</v>
      </c>
    </row>
    <row r="24" spans="1:10" ht="14.5" customHeight="1">
      <c r="A24" s="199" t="s">
        <v>80</v>
      </c>
      <c r="B24" s="702">
        <v>95.281597019974484</v>
      </c>
      <c r="C24" s="100">
        <v>0.55464054139021113</v>
      </c>
      <c r="D24" s="101">
        <v>3095</v>
      </c>
      <c r="E24" s="708">
        <v>65.999718308032342</v>
      </c>
      <c r="F24" s="100">
        <v>1.2953462179939399</v>
      </c>
      <c r="G24" s="101">
        <v>2793</v>
      </c>
      <c r="H24" s="702">
        <v>95.574511005529502</v>
      </c>
      <c r="I24" s="100">
        <v>0.52378166685536687</v>
      </c>
      <c r="J24" s="179">
        <v>3050</v>
      </c>
    </row>
    <row r="25" spans="1:10" ht="14.5" customHeight="1">
      <c r="A25" s="199" t="s">
        <v>81</v>
      </c>
      <c r="B25" s="702">
        <v>95.379841154790981</v>
      </c>
      <c r="C25" s="100">
        <v>0.57510158680873402</v>
      </c>
      <c r="D25" s="101">
        <v>1886</v>
      </c>
      <c r="E25" s="108">
        <v>62.3870350452531</v>
      </c>
      <c r="F25" s="100">
        <v>1.6782689110864699</v>
      </c>
      <c r="G25" s="101">
        <v>1727</v>
      </c>
      <c r="H25" s="702">
        <v>92.361659095656336</v>
      </c>
      <c r="I25" s="100">
        <v>0.79595448857716722</v>
      </c>
      <c r="J25" s="179">
        <v>1859</v>
      </c>
    </row>
    <row r="26" spans="1:10" ht="14.5" customHeight="1">
      <c r="A26" s="204" t="s">
        <v>82</v>
      </c>
      <c r="B26" s="975">
        <v>95.299443181644861</v>
      </c>
      <c r="C26" s="114">
        <v>0.46576011504669879</v>
      </c>
      <c r="D26" s="110">
        <v>4981</v>
      </c>
      <c r="E26" s="978">
        <v>65.331194343545178</v>
      </c>
      <c r="F26" s="114">
        <v>1.101391114936412</v>
      </c>
      <c r="G26" s="110">
        <v>4520</v>
      </c>
      <c r="H26" s="975">
        <v>94.989684334726761</v>
      </c>
      <c r="I26" s="114">
        <v>0.45263094436081053</v>
      </c>
      <c r="J26" s="115">
        <v>4909</v>
      </c>
    </row>
    <row r="27" spans="1:10" ht="14.5" customHeight="1">
      <c r="A27" s="1238" t="s">
        <v>149</v>
      </c>
      <c r="B27" s="1239"/>
      <c r="C27" s="1239"/>
      <c r="D27" s="1239"/>
      <c r="E27" s="1239"/>
      <c r="F27" s="1239"/>
      <c r="G27" s="1239"/>
      <c r="H27" s="1239"/>
      <c r="I27" s="1239"/>
      <c r="J27" s="1239"/>
    </row>
    <row r="28" spans="1:10" ht="38.25" customHeight="1">
      <c r="A28" s="1238" t="s">
        <v>620</v>
      </c>
      <c r="B28" s="1239"/>
      <c r="C28" s="1239"/>
      <c r="D28" s="1239"/>
      <c r="E28" s="1239"/>
      <c r="F28" s="1239"/>
      <c r="G28" s="1239"/>
      <c r="H28" s="1239"/>
      <c r="I28" s="1239"/>
      <c r="J28" s="1239"/>
    </row>
    <row r="29" spans="1:10" ht="14.5" customHeight="1">
      <c r="A29" s="1238" t="s">
        <v>605</v>
      </c>
      <c r="B29" s="1239"/>
      <c r="C29" s="1239"/>
      <c r="D29" s="1239"/>
      <c r="E29" s="1239"/>
      <c r="F29" s="1239"/>
      <c r="G29" s="1239"/>
      <c r="H29" s="1239"/>
      <c r="I29" s="1239"/>
      <c r="J29" s="1239"/>
    </row>
    <row r="30" spans="1:10" ht="14.5" customHeight="1"/>
    <row r="31" spans="1:10" ht="30" customHeight="1">
      <c r="A31" s="1240" t="s">
        <v>593</v>
      </c>
      <c r="B31" s="1240"/>
      <c r="C31" s="1240"/>
      <c r="D31" s="1240"/>
      <c r="E31" s="1240"/>
      <c r="F31" s="1240"/>
      <c r="G31" s="1240"/>
      <c r="H31" s="1240"/>
      <c r="I31" s="1240"/>
      <c r="J31" s="1240"/>
    </row>
    <row r="32" spans="1:10" ht="63" customHeight="1" thickBot="1">
      <c r="A32" s="1229" t="s">
        <v>273</v>
      </c>
      <c r="B32" s="1226" t="s">
        <v>361</v>
      </c>
      <c r="C32" s="1226" t="s">
        <v>146</v>
      </c>
      <c r="D32" s="1226" t="s">
        <v>146</v>
      </c>
      <c r="E32" s="1226" t="s">
        <v>362</v>
      </c>
      <c r="F32" s="1226" t="s">
        <v>147</v>
      </c>
      <c r="G32" s="1226" t="s">
        <v>147</v>
      </c>
      <c r="H32" s="1226" t="s">
        <v>363</v>
      </c>
      <c r="I32" s="1226" t="s">
        <v>148</v>
      </c>
      <c r="J32" s="1227" t="s">
        <v>148</v>
      </c>
    </row>
    <row r="33" spans="1:10" ht="14.5" customHeight="1" thickBot="1">
      <c r="A33" s="1230" t="s">
        <v>273</v>
      </c>
      <c r="B33" s="59" t="s">
        <v>92</v>
      </c>
      <c r="C33" s="59" t="s">
        <v>62</v>
      </c>
      <c r="D33" s="60" t="s">
        <v>63</v>
      </c>
      <c r="E33" s="59" t="s">
        <v>92</v>
      </c>
      <c r="F33" s="59" t="s">
        <v>62</v>
      </c>
      <c r="G33" s="60" t="s">
        <v>63</v>
      </c>
      <c r="H33" s="59" t="s">
        <v>92</v>
      </c>
      <c r="I33" s="59" t="s">
        <v>62</v>
      </c>
      <c r="J33" s="59" t="s">
        <v>63</v>
      </c>
    </row>
    <row r="34" spans="1:10" ht="14.5" customHeight="1">
      <c r="A34" s="184" t="s">
        <v>103</v>
      </c>
      <c r="B34" s="908">
        <v>95.452237038608743</v>
      </c>
      <c r="C34" s="909">
        <v>0.89782661364773875</v>
      </c>
      <c r="D34" s="910">
        <v>1290</v>
      </c>
      <c r="E34" s="908">
        <v>67.154716101467599</v>
      </c>
      <c r="F34" s="909">
        <v>2.0498220811411532</v>
      </c>
      <c r="G34" s="910">
        <v>1158</v>
      </c>
      <c r="H34" s="908">
        <v>94.622534928636924</v>
      </c>
      <c r="I34" s="909">
        <v>0.95173743789150356</v>
      </c>
      <c r="J34" s="911">
        <v>1269</v>
      </c>
    </row>
    <row r="35" spans="1:10" ht="14.5" customHeight="1">
      <c r="A35" s="189" t="s">
        <v>104</v>
      </c>
      <c r="B35" s="912">
        <v>95.407125051277859</v>
      </c>
      <c r="C35" s="913">
        <v>1.1376074797938909</v>
      </c>
      <c r="D35" s="914">
        <v>1000</v>
      </c>
      <c r="E35" s="912">
        <v>64.076496651675072</v>
      </c>
      <c r="F35" s="913">
        <v>2.4055838638336149</v>
      </c>
      <c r="G35" s="914">
        <v>906</v>
      </c>
      <c r="H35" s="912">
        <v>96.755895038968632</v>
      </c>
      <c r="I35" s="913">
        <v>0.75086063894712196</v>
      </c>
      <c r="J35" s="915">
        <v>986</v>
      </c>
    </row>
    <row r="36" spans="1:10" ht="14.5" customHeight="1">
      <c r="A36" s="312" t="s">
        <v>105</v>
      </c>
      <c r="B36" s="946">
        <v>96.136119408883175</v>
      </c>
      <c r="C36" s="950">
        <v>0.61793390631770762</v>
      </c>
      <c r="D36" s="951">
        <v>1421</v>
      </c>
      <c r="E36" s="946">
        <v>67.46867430034348</v>
      </c>
      <c r="F36" s="950">
        <v>2.0722422440374886</v>
      </c>
      <c r="G36" s="951">
        <v>1318</v>
      </c>
      <c r="H36" s="946">
        <v>95.434779807846823</v>
      </c>
      <c r="I36" s="950">
        <v>0.68153281530317555</v>
      </c>
      <c r="J36" s="953">
        <v>1406</v>
      </c>
    </row>
    <row r="37" spans="1:10" ht="14.5" customHeight="1">
      <c r="A37" s="184" t="s">
        <v>385</v>
      </c>
      <c r="B37" s="212">
        <v>96.264771165223777</v>
      </c>
      <c r="C37" s="213">
        <v>0.94601347326564755</v>
      </c>
      <c r="D37" s="214">
        <v>917</v>
      </c>
      <c r="E37" s="212">
        <v>73.529901734677949</v>
      </c>
      <c r="F37" s="213">
        <v>2.1380986413255387</v>
      </c>
      <c r="G37" s="214">
        <v>844</v>
      </c>
      <c r="H37" s="212">
        <v>97.180286097977259</v>
      </c>
      <c r="I37" s="213">
        <v>0.61215604391264333</v>
      </c>
      <c r="J37" s="215">
        <v>908</v>
      </c>
    </row>
    <row r="38" spans="1:10" ht="26.25" customHeight="1" thickBot="1">
      <c r="A38" s="469" t="s">
        <v>386</v>
      </c>
      <c r="B38" s="227">
        <v>95.461251105430861</v>
      </c>
      <c r="C38" s="228">
        <v>0.62477227912532751</v>
      </c>
      <c r="D38" s="229">
        <v>2794</v>
      </c>
      <c r="E38" s="227">
        <v>63.997823824932567</v>
      </c>
      <c r="F38" s="228">
        <v>1.488699120640316</v>
      </c>
      <c r="G38" s="229">
        <v>2538</v>
      </c>
      <c r="H38" s="227">
        <v>95.028102365162951</v>
      </c>
      <c r="I38" s="228">
        <v>0.59592028144469011</v>
      </c>
      <c r="J38" s="230">
        <v>2753</v>
      </c>
    </row>
    <row r="39" spans="1:10" ht="14.5" customHeight="1">
      <c r="A39" s="204" t="s">
        <v>82</v>
      </c>
      <c r="B39" s="232">
        <v>95.299443181644861</v>
      </c>
      <c r="C39" s="233">
        <v>0.46576011504669884</v>
      </c>
      <c r="D39" s="234">
        <v>4981</v>
      </c>
      <c r="E39" s="232">
        <v>65.331194343545178</v>
      </c>
      <c r="F39" s="233">
        <v>1.1013911149364124</v>
      </c>
      <c r="G39" s="234">
        <v>4520</v>
      </c>
      <c r="H39" s="232">
        <v>94.989684334726761</v>
      </c>
      <c r="I39" s="233">
        <v>0.45263094436081053</v>
      </c>
      <c r="J39" s="235">
        <v>4909</v>
      </c>
    </row>
    <row r="40" spans="1:10" ht="14.5" customHeight="1">
      <c r="A40" s="1224" t="s">
        <v>149</v>
      </c>
      <c r="B40" s="1224"/>
      <c r="C40" s="1224"/>
      <c r="D40" s="1224"/>
      <c r="E40" s="1224"/>
      <c r="F40" s="1224"/>
      <c r="G40" s="1224"/>
      <c r="H40" s="1224"/>
      <c r="I40" s="1224"/>
      <c r="J40" s="1224"/>
    </row>
    <row r="41" spans="1:10" ht="14.5" customHeight="1">
      <c r="A41" s="1238" t="s">
        <v>605</v>
      </c>
      <c r="B41" s="1239"/>
      <c r="C41" s="1239"/>
      <c r="D41" s="1239"/>
      <c r="E41" s="1239"/>
      <c r="F41" s="1239"/>
      <c r="G41" s="1239"/>
      <c r="H41" s="1239"/>
      <c r="I41" s="1239"/>
      <c r="J41" s="1239"/>
    </row>
    <row r="42" spans="1:10" ht="14.5" customHeight="1"/>
    <row r="43" spans="1:10" s="419" customFormat="1" ht="43.5" customHeight="1">
      <c r="A43" s="1320" t="s">
        <v>890</v>
      </c>
      <c r="B43" s="1321"/>
      <c r="C43" s="1321"/>
      <c r="D43" s="1321"/>
    </row>
    <row r="44" spans="1:10" ht="32.25" customHeight="1" thickBot="1">
      <c r="A44" s="1314" t="s">
        <v>273</v>
      </c>
      <c r="B44" s="1236" t="s">
        <v>621</v>
      </c>
      <c r="C44" s="1241"/>
      <c r="D44" s="1242"/>
    </row>
    <row r="45" spans="1:10" ht="14.5" customHeight="1" thickBot="1">
      <c r="A45" s="1322"/>
      <c r="B45" s="689" t="s">
        <v>21</v>
      </c>
      <c r="C45" s="689" t="s">
        <v>62</v>
      </c>
      <c r="D45" s="689" t="s">
        <v>63</v>
      </c>
    </row>
    <row r="46" spans="1:10" s="993" customFormat="1" ht="14.5" customHeight="1">
      <c r="A46" s="997" t="s">
        <v>64</v>
      </c>
      <c r="B46" s="710">
        <v>3.8790887517576</v>
      </c>
      <c r="C46" s="94">
        <v>0.21414737757044311</v>
      </c>
      <c r="D46" s="1035">
        <v>211</v>
      </c>
    </row>
    <row r="47" spans="1:10" s="993" customFormat="1" ht="14.5" customHeight="1">
      <c r="A47" s="998" t="s">
        <v>65</v>
      </c>
      <c r="B47" s="714">
        <v>3.4257143441992191</v>
      </c>
      <c r="C47" s="96">
        <v>0.181400938469232</v>
      </c>
      <c r="D47" s="1036">
        <v>293</v>
      </c>
    </row>
    <row r="48" spans="1:10" s="993" customFormat="1" ht="14.5" customHeight="1">
      <c r="A48" s="997" t="s">
        <v>66</v>
      </c>
      <c r="B48" s="710">
        <v>5.1299679974101604</v>
      </c>
      <c r="C48" s="94">
        <v>0.44472617990098318</v>
      </c>
      <c r="D48" s="1037">
        <v>165</v>
      </c>
    </row>
    <row r="49" spans="1:4" s="993" customFormat="1" ht="14.5" customHeight="1">
      <c r="A49" s="998" t="s">
        <v>67</v>
      </c>
      <c r="B49" s="714">
        <v>4.4866257846514994</v>
      </c>
      <c r="C49" s="96">
        <v>0.54634928723742693</v>
      </c>
      <c r="D49" s="1036">
        <v>261</v>
      </c>
    </row>
    <row r="50" spans="1:4" s="993" customFormat="1" ht="14.5" customHeight="1">
      <c r="A50" s="997" t="s">
        <v>68</v>
      </c>
      <c r="B50" s="710">
        <v>6.6176911664075622</v>
      </c>
      <c r="C50" s="94">
        <v>1.1531967653740569</v>
      </c>
      <c r="D50" s="1037">
        <v>130</v>
      </c>
    </row>
    <row r="51" spans="1:4" s="993" customFormat="1" ht="14.5" customHeight="1">
      <c r="A51" s="998" t="s">
        <v>69</v>
      </c>
      <c r="B51" s="714">
        <v>4.3646580429989656</v>
      </c>
      <c r="C51" s="96">
        <v>0.34261085613380871</v>
      </c>
      <c r="D51" s="1036">
        <v>219</v>
      </c>
    </row>
    <row r="52" spans="1:4" s="993" customFormat="1" ht="14.5" customHeight="1">
      <c r="A52" s="997" t="s">
        <v>70</v>
      </c>
      <c r="B52" s="711">
        <v>4.3332070120660706</v>
      </c>
      <c r="C52" s="94">
        <v>0.19290730428486511</v>
      </c>
      <c r="D52" s="1037">
        <v>253</v>
      </c>
    </row>
    <row r="53" spans="1:4" s="993" customFormat="1" ht="14.5" customHeight="1">
      <c r="A53" s="998" t="s">
        <v>71</v>
      </c>
      <c r="B53" s="717">
        <v>3.7976055915833791</v>
      </c>
      <c r="C53" s="96">
        <v>0.20403698485562041</v>
      </c>
      <c r="D53" s="1036">
        <v>243</v>
      </c>
    </row>
    <row r="54" spans="1:4" s="993" customFormat="1" ht="14.5" customHeight="1">
      <c r="A54" s="997" t="s">
        <v>72</v>
      </c>
      <c r="B54" s="710">
        <v>4.0563375436857658</v>
      </c>
      <c r="C54" s="94">
        <v>0.17737108347095881</v>
      </c>
      <c r="D54" s="1037">
        <v>264</v>
      </c>
    </row>
    <row r="55" spans="1:4" s="993" customFormat="1" ht="14.5" customHeight="1">
      <c r="A55" s="998" t="s">
        <v>73</v>
      </c>
      <c r="B55" s="714">
        <v>4.054319671192216</v>
      </c>
      <c r="C55" s="96">
        <v>0.26636388023143898</v>
      </c>
      <c r="D55" s="1036">
        <v>178</v>
      </c>
    </row>
    <row r="56" spans="1:4" s="993" customFormat="1" ht="14.5" customHeight="1">
      <c r="A56" s="997" t="s">
        <v>74</v>
      </c>
      <c r="B56" s="710">
        <v>4.9062112076641151</v>
      </c>
      <c r="C56" s="94">
        <v>0.2809168038312484</v>
      </c>
      <c r="D56" s="1037">
        <v>202</v>
      </c>
    </row>
    <row r="57" spans="1:4" s="993" customFormat="1" ht="14.5" customHeight="1">
      <c r="A57" s="998" t="s">
        <v>75</v>
      </c>
      <c r="B57" s="714">
        <v>4.5756438818436918</v>
      </c>
      <c r="C57" s="96">
        <v>0.22501402265527179</v>
      </c>
      <c r="D57" s="1036">
        <v>197</v>
      </c>
    </row>
    <row r="58" spans="1:4" s="993" customFormat="1" ht="14.5" customHeight="1">
      <c r="A58" s="997" t="s">
        <v>76</v>
      </c>
      <c r="B58" s="710">
        <v>4.2818667493562623</v>
      </c>
      <c r="C58" s="94">
        <v>0.37091493692464761</v>
      </c>
      <c r="D58" s="1037">
        <v>291</v>
      </c>
    </row>
    <row r="59" spans="1:4" s="993" customFormat="1" ht="14.5" customHeight="1">
      <c r="A59" s="998" t="s">
        <v>77</v>
      </c>
      <c r="B59" s="714">
        <v>3.2610341951518071</v>
      </c>
      <c r="C59" s="96">
        <v>0.1605571316979495</v>
      </c>
      <c r="D59" s="1036">
        <v>244</v>
      </c>
    </row>
    <row r="60" spans="1:4" s="993" customFormat="1" ht="14.5" customHeight="1">
      <c r="A60" s="997" t="s">
        <v>78</v>
      </c>
      <c r="B60" s="710">
        <v>3.9477013609939879</v>
      </c>
      <c r="C60" s="94">
        <v>0.26509970166554692</v>
      </c>
      <c r="D60" s="1037">
        <v>280</v>
      </c>
    </row>
    <row r="61" spans="1:4" s="993" customFormat="1" ht="14.5" customHeight="1" thickBot="1">
      <c r="A61" s="999" t="s">
        <v>79</v>
      </c>
      <c r="B61" s="721">
        <v>2.7844475405978621</v>
      </c>
      <c r="C61" s="98">
        <v>0.1571711257743508</v>
      </c>
      <c r="D61" s="1038">
        <v>316</v>
      </c>
    </row>
    <row r="62" spans="1:4" s="993" customFormat="1" ht="14.5" customHeight="1">
      <c r="A62" s="1000" t="s">
        <v>80</v>
      </c>
      <c r="B62" s="728">
        <v>4.0426948980118924</v>
      </c>
      <c r="C62" s="100">
        <v>8.8219139617888756E-2</v>
      </c>
      <c r="D62" s="1039">
        <v>2227</v>
      </c>
    </row>
    <row r="63" spans="1:4" s="993" customFormat="1" ht="14.5" customHeight="1">
      <c r="A63" s="1000" t="s">
        <v>81</v>
      </c>
      <c r="B63" s="725">
        <v>4.0924256340616871</v>
      </c>
      <c r="C63" s="100">
        <v>0.17113212924496771</v>
      </c>
      <c r="D63" s="1039">
        <v>1520</v>
      </c>
    </row>
    <row r="64" spans="1:4" s="993" customFormat="1" ht="14.5" customHeight="1">
      <c r="A64" s="1040" t="s">
        <v>82</v>
      </c>
      <c r="B64" s="988">
        <v>4.0522360904933814</v>
      </c>
      <c r="C64" s="114">
        <v>7.8496623843519922E-2</v>
      </c>
      <c r="D64" s="1041">
        <v>3747</v>
      </c>
    </row>
    <row r="65" spans="1:22" s="993" customFormat="1" ht="14.5" customHeight="1">
      <c r="A65" s="1323" t="s">
        <v>622</v>
      </c>
      <c r="B65" s="1324"/>
      <c r="C65" s="1324"/>
      <c r="D65" s="1324"/>
    </row>
    <row r="66" spans="1:22" s="993" customFormat="1" ht="14.5" customHeight="1">
      <c r="A66" s="1323" t="s">
        <v>906</v>
      </c>
      <c r="B66" s="1324"/>
      <c r="C66" s="1324"/>
      <c r="D66" s="1324"/>
    </row>
    <row r="67" spans="1:22" ht="28.5" customHeight="1">
      <c r="A67" s="1290" t="s">
        <v>605</v>
      </c>
      <c r="B67" s="1291"/>
      <c r="C67" s="1291"/>
      <c r="D67" s="1291"/>
    </row>
    <row r="68" spans="1:22" ht="14.5" customHeight="1">
      <c r="A68" s="703"/>
      <c r="B68"/>
      <c r="C68"/>
      <c r="D68"/>
    </row>
    <row r="69" spans="1:22" ht="14.5" customHeight="1">
      <c r="A69" s="1189" t="s">
        <v>891</v>
      </c>
      <c r="B69" s="1189"/>
      <c r="C69" s="1189"/>
      <c r="D69" s="1189"/>
      <c r="E69" s="1189"/>
      <c r="F69" s="1189"/>
      <c r="G69" s="1189"/>
      <c r="H69" s="1189"/>
      <c r="I69" s="1189"/>
      <c r="J69" s="1189"/>
      <c r="K69" s="1189"/>
      <c r="L69" s="1189"/>
      <c r="M69" s="1189"/>
      <c r="N69" s="1189"/>
      <c r="O69" s="1189"/>
      <c r="P69" s="1189"/>
      <c r="Q69" s="1189"/>
      <c r="R69" s="1189"/>
      <c r="S69" s="1189"/>
      <c r="T69" s="1189"/>
      <c r="U69" s="1189"/>
      <c r="V69" s="1189"/>
    </row>
    <row r="70" spans="1:22" ht="60.75" customHeight="1" thickBot="1">
      <c r="A70" s="1229" t="s">
        <v>273</v>
      </c>
      <c r="B70" s="1226" t="s">
        <v>361</v>
      </c>
      <c r="C70" s="1226" t="s">
        <v>146</v>
      </c>
      <c r="D70" s="1226" t="s">
        <v>146</v>
      </c>
      <c r="E70" s="1226" t="s">
        <v>362</v>
      </c>
      <c r="F70" s="1226" t="s">
        <v>147</v>
      </c>
      <c r="G70" s="1226" t="s">
        <v>147</v>
      </c>
      <c r="H70" s="1226" t="s">
        <v>364</v>
      </c>
      <c r="I70" s="1226" t="s">
        <v>152</v>
      </c>
      <c r="J70" s="1226" t="s">
        <v>152</v>
      </c>
      <c r="K70" s="1226" t="s">
        <v>365</v>
      </c>
      <c r="L70" s="1226" t="s">
        <v>153</v>
      </c>
      <c r="M70" s="1226" t="s">
        <v>153</v>
      </c>
      <c r="N70" s="1226" t="s">
        <v>366</v>
      </c>
      <c r="O70" s="1226" t="s">
        <v>154</v>
      </c>
      <c r="P70" s="1226" t="s">
        <v>154</v>
      </c>
      <c r="Q70" s="1226" t="s">
        <v>367</v>
      </c>
      <c r="R70" s="1226" t="s">
        <v>155</v>
      </c>
      <c r="S70" s="1226" t="s">
        <v>155</v>
      </c>
      <c r="T70" s="1226" t="s">
        <v>368</v>
      </c>
      <c r="U70" s="1226" t="s">
        <v>156</v>
      </c>
      <c r="V70" s="1227" t="s">
        <v>156</v>
      </c>
    </row>
    <row r="71" spans="1:22" ht="14.5" customHeight="1" thickBot="1">
      <c r="A71" s="1230" t="s">
        <v>273</v>
      </c>
      <c r="B71" s="59" t="s">
        <v>92</v>
      </c>
      <c r="C71" s="59" t="s">
        <v>62</v>
      </c>
      <c r="D71" s="60" t="s">
        <v>63</v>
      </c>
      <c r="E71" s="59" t="s">
        <v>92</v>
      </c>
      <c r="F71" s="59" t="s">
        <v>62</v>
      </c>
      <c r="G71" s="60" t="s">
        <v>63</v>
      </c>
      <c r="H71" s="59" t="s">
        <v>92</v>
      </c>
      <c r="I71" s="59" t="s">
        <v>62</v>
      </c>
      <c r="J71" s="60" t="s">
        <v>63</v>
      </c>
      <c r="K71" s="59" t="s">
        <v>92</v>
      </c>
      <c r="L71" s="59" t="s">
        <v>62</v>
      </c>
      <c r="M71" s="60" t="s">
        <v>63</v>
      </c>
      <c r="N71" s="59" t="s">
        <v>92</v>
      </c>
      <c r="O71" s="59" t="s">
        <v>62</v>
      </c>
      <c r="P71" s="60" t="s">
        <v>63</v>
      </c>
      <c r="Q71" s="59" t="s">
        <v>92</v>
      </c>
      <c r="R71" s="59" t="s">
        <v>62</v>
      </c>
      <c r="S71" s="60" t="s">
        <v>63</v>
      </c>
      <c r="T71" s="59" t="s">
        <v>92</v>
      </c>
      <c r="U71" s="59" t="s">
        <v>62</v>
      </c>
      <c r="V71" s="59" t="s">
        <v>63</v>
      </c>
    </row>
    <row r="72" spans="1:22" ht="14.5" customHeight="1">
      <c r="A72" s="184" t="s">
        <v>64</v>
      </c>
      <c r="B72" s="692">
        <v>98.596920371304705</v>
      </c>
      <c r="C72" s="94">
        <v>0.42049646318643202</v>
      </c>
      <c r="D72" s="95">
        <v>793</v>
      </c>
      <c r="E72" s="692">
        <v>80.229699922390722</v>
      </c>
      <c r="F72" s="94">
        <v>1.4197480698329781</v>
      </c>
      <c r="G72" s="95">
        <v>791</v>
      </c>
      <c r="H72" s="107">
        <v>87.885385498462298</v>
      </c>
      <c r="I72" s="94">
        <v>1.171598273614876</v>
      </c>
      <c r="J72" s="95">
        <v>789</v>
      </c>
      <c r="K72" s="692">
        <v>49.759441476559317</v>
      </c>
      <c r="L72" s="94">
        <v>1.7935601965029491</v>
      </c>
      <c r="M72" s="95">
        <v>780</v>
      </c>
      <c r="N72" s="692">
        <v>15.40358243833075</v>
      </c>
      <c r="O72" s="94">
        <v>1.2920613257434921</v>
      </c>
      <c r="P72" s="95">
        <v>781</v>
      </c>
      <c r="Q72" s="691">
        <v>54.601772534546242</v>
      </c>
      <c r="R72" s="94">
        <v>1.7798746531552849</v>
      </c>
      <c r="S72" s="95">
        <v>786</v>
      </c>
      <c r="T72" s="107">
        <v>27.171397551197732</v>
      </c>
      <c r="U72" s="94">
        <v>1.589375358675587</v>
      </c>
      <c r="V72" s="111">
        <v>784</v>
      </c>
    </row>
    <row r="73" spans="1:22" ht="14.5" customHeight="1">
      <c r="A73" s="189" t="s">
        <v>65</v>
      </c>
      <c r="B73" s="696">
        <v>98.191687474563167</v>
      </c>
      <c r="C73" s="96">
        <v>0.37523231100389087</v>
      </c>
      <c r="D73" s="97">
        <v>1227</v>
      </c>
      <c r="E73" s="696">
        <v>71.27533374390292</v>
      </c>
      <c r="F73" s="96">
        <v>1.2945851362238541</v>
      </c>
      <c r="G73" s="97">
        <v>1226</v>
      </c>
      <c r="H73" s="696">
        <v>87.034038396786968</v>
      </c>
      <c r="I73" s="96">
        <v>0.96827436504191755</v>
      </c>
      <c r="J73" s="97">
        <v>1224</v>
      </c>
      <c r="K73" s="696">
        <v>45.455757533751537</v>
      </c>
      <c r="L73" s="96">
        <v>1.4286453119659199</v>
      </c>
      <c r="M73" s="97">
        <v>1219</v>
      </c>
      <c r="N73" s="694">
        <v>13.40291905404286</v>
      </c>
      <c r="O73" s="96">
        <v>0.97587069133915505</v>
      </c>
      <c r="P73" s="97">
        <v>1221</v>
      </c>
      <c r="Q73" s="696">
        <v>63.343090522798157</v>
      </c>
      <c r="R73" s="96">
        <v>1.382684874453693</v>
      </c>
      <c r="S73" s="97">
        <v>1223</v>
      </c>
      <c r="T73" s="106">
        <v>43.173647183659028</v>
      </c>
      <c r="U73" s="96">
        <v>1.4168711490655499</v>
      </c>
      <c r="V73" s="112">
        <v>1224</v>
      </c>
    </row>
    <row r="74" spans="1:22" ht="14.5" customHeight="1">
      <c r="A74" s="184" t="s">
        <v>66</v>
      </c>
      <c r="B74" s="692">
        <v>98.776949086185425</v>
      </c>
      <c r="C74" s="94">
        <v>0.70193966168835353</v>
      </c>
      <c r="D74" s="95">
        <v>244</v>
      </c>
      <c r="E74" s="692">
        <v>73.933976165998672</v>
      </c>
      <c r="F74" s="94">
        <v>2.824091501977942</v>
      </c>
      <c r="G74" s="95">
        <v>242</v>
      </c>
      <c r="H74" s="692">
        <v>82.228195371948757</v>
      </c>
      <c r="I74" s="94">
        <v>2.4571657284270731</v>
      </c>
      <c r="J74" s="95">
        <v>243</v>
      </c>
      <c r="K74" s="692">
        <v>52.765599452122117</v>
      </c>
      <c r="L74" s="94">
        <v>3.237841403593777</v>
      </c>
      <c r="M74" s="95">
        <v>238</v>
      </c>
      <c r="N74" s="692">
        <v>12.563056645295919</v>
      </c>
      <c r="O74" s="94">
        <v>2.144546157866253</v>
      </c>
      <c r="P74" s="95">
        <v>240</v>
      </c>
      <c r="Q74" s="692">
        <v>54.821427717665593</v>
      </c>
      <c r="R74" s="94">
        <v>3.1956358092790151</v>
      </c>
      <c r="S74" s="95">
        <v>243</v>
      </c>
      <c r="T74" s="692">
        <v>48.992218286593477</v>
      </c>
      <c r="U74" s="94">
        <v>3.2011775680426928</v>
      </c>
      <c r="V74" s="111">
        <v>244</v>
      </c>
    </row>
    <row r="75" spans="1:22" ht="14.5" customHeight="1">
      <c r="A75" s="189" t="s">
        <v>67</v>
      </c>
      <c r="B75" s="696">
        <v>100</v>
      </c>
      <c r="C75" s="706" t="s">
        <v>328</v>
      </c>
      <c r="D75" s="97">
        <v>207</v>
      </c>
      <c r="E75" s="694">
        <v>70.676140575846475</v>
      </c>
      <c r="F75" s="96">
        <v>3.1880353042703509</v>
      </c>
      <c r="G75" s="97">
        <v>205</v>
      </c>
      <c r="H75" s="696">
        <v>85.133487253784139</v>
      </c>
      <c r="I75" s="96">
        <v>2.5065897079209578</v>
      </c>
      <c r="J75" s="97">
        <v>206</v>
      </c>
      <c r="K75" s="696">
        <v>53.734211734460203</v>
      </c>
      <c r="L75" s="96">
        <v>3.4969431284032111</v>
      </c>
      <c r="M75" s="97">
        <v>204</v>
      </c>
      <c r="N75" s="696">
        <v>11.82302037374181</v>
      </c>
      <c r="O75" s="96">
        <v>2.2692729941826109</v>
      </c>
      <c r="P75" s="97">
        <v>205</v>
      </c>
      <c r="Q75" s="695">
        <v>55.008455273055432</v>
      </c>
      <c r="R75" s="96">
        <v>3.493394371231918</v>
      </c>
      <c r="S75" s="97">
        <v>204</v>
      </c>
      <c r="T75" s="696">
        <v>26.1519811276879</v>
      </c>
      <c r="U75" s="96">
        <v>3.072578431617035</v>
      </c>
      <c r="V75" s="112">
        <v>204</v>
      </c>
    </row>
    <row r="76" spans="1:22" ht="14.5" customHeight="1">
      <c r="A76" s="184" t="s">
        <v>68</v>
      </c>
      <c r="B76" s="692" t="s">
        <v>382</v>
      </c>
      <c r="C76" s="704" t="s">
        <v>382</v>
      </c>
      <c r="D76" s="705" t="s">
        <v>382</v>
      </c>
      <c r="E76" s="692" t="s">
        <v>382</v>
      </c>
      <c r="F76" s="704" t="s">
        <v>382</v>
      </c>
      <c r="G76" s="705" t="s">
        <v>382</v>
      </c>
      <c r="H76" s="692" t="s">
        <v>382</v>
      </c>
      <c r="I76" s="704" t="s">
        <v>382</v>
      </c>
      <c r="J76" s="705" t="s">
        <v>382</v>
      </c>
      <c r="K76" s="692" t="s">
        <v>382</v>
      </c>
      <c r="L76" s="704" t="s">
        <v>382</v>
      </c>
      <c r="M76" s="705" t="s">
        <v>382</v>
      </c>
      <c r="N76" s="692" t="s">
        <v>382</v>
      </c>
      <c r="O76" s="704" t="s">
        <v>382</v>
      </c>
      <c r="P76" s="705" t="s">
        <v>382</v>
      </c>
      <c r="Q76" s="692" t="s">
        <v>382</v>
      </c>
      <c r="R76" s="704" t="s">
        <v>382</v>
      </c>
      <c r="S76" s="705" t="s">
        <v>382</v>
      </c>
      <c r="T76" s="692" t="s">
        <v>382</v>
      </c>
      <c r="U76" s="704" t="s">
        <v>382</v>
      </c>
      <c r="V76" s="976" t="s">
        <v>382</v>
      </c>
    </row>
    <row r="77" spans="1:22" ht="14.5" customHeight="1">
      <c r="A77" s="189" t="s">
        <v>69</v>
      </c>
      <c r="B77" s="696">
        <v>100</v>
      </c>
      <c r="C77" s="889" t="s">
        <v>328</v>
      </c>
      <c r="D77" s="97">
        <v>93</v>
      </c>
      <c r="E77" s="696">
        <v>79.673771910629071</v>
      </c>
      <c r="F77" s="96">
        <v>4.1671314332167224</v>
      </c>
      <c r="G77" s="97">
        <v>93</v>
      </c>
      <c r="H77" s="696">
        <v>94.57658156200867</v>
      </c>
      <c r="I77" s="96">
        <v>2.3583879565637869</v>
      </c>
      <c r="J77" s="97">
        <v>93</v>
      </c>
      <c r="K77" s="696">
        <v>34.100028264327278</v>
      </c>
      <c r="L77" s="96">
        <v>4.9870022181659452</v>
      </c>
      <c r="M77" s="97">
        <v>90</v>
      </c>
      <c r="N77" s="696">
        <v>15.322747111390481</v>
      </c>
      <c r="O77" s="96">
        <v>3.7716473529155858</v>
      </c>
      <c r="P77" s="97">
        <v>91</v>
      </c>
      <c r="Q77" s="696">
        <v>68.31258391074546</v>
      </c>
      <c r="R77" s="96">
        <v>4.8586205685185364</v>
      </c>
      <c r="S77" s="97">
        <v>92</v>
      </c>
      <c r="T77" s="696">
        <v>45.901567236457829</v>
      </c>
      <c r="U77" s="96">
        <v>5.2235191819040354</v>
      </c>
      <c r="V77" s="112">
        <v>91</v>
      </c>
    </row>
    <row r="78" spans="1:22" ht="14.5" customHeight="1">
      <c r="A78" s="184" t="s">
        <v>70</v>
      </c>
      <c r="B78" s="692">
        <v>99.320599826174231</v>
      </c>
      <c r="C78" s="94">
        <v>0.39092120837497663</v>
      </c>
      <c r="D78" s="95">
        <v>453</v>
      </c>
      <c r="E78" s="692">
        <v>80.699223176804097</v>
      </c>
      <c r="F78" s="94">
        <v>1.8689118908893361</v>
      </c>
      <c r="G78" s="95">
        <v>452</v>
      </c>
      <c r="H78" s="691">
        <v>90.315113389196739</v>
      </c>
      <c r="I78" s="94">
        <v>1.404487823672723</v>
      </c>
      <c r="J78" s="95">
        <v>451</v>
      </c>
      <c r="K78" s="692">
        <v>44.43062807478195</v>
      </c>
      <c r="L78" s="94">
        <v>2.3574259298146978</v>
      </c>
      <c r="M78" s="95">
        <v>446</v>
      </c>
      <c r="N78" s="692">
        <v>13.916887572729919</v>
      </c>
      <c r="O78" s="94">
        <v>1.6302234828712581</v>
      </c>
      <c r="P78" s="95">
        <v>451</v>
      </c>
      <c r="Q78" s="692">
        <v>54.965572437981713</v>
      </c>
      <c r="R78" s="94">
        <v>2.3468529852093432</v>
      </c>
      <c r="S78" s="95">
        <v>452</v>
      </c>
      <c r="T78" s="692">
        <v>27.10521038863018</v>
      </c>
      <c r="U78" s="94">
        <v>2.093362313677595</v>
      </c>
      <c r="V78" s="111">
        <v>451</v>
      </c>
    </row>
    <row r="79" spans="1:22" ht="14.5" customHeight="1">
      <c r="A79" s="189" t="s">
        <v>71</v>
      </c>
      <c r="B79" s="696">
        <v>97.019848855693184</v>
      </c>
      <c r="C79" s="96">
        <v>2.075124110767236</v>
      </c>
      <c r="D79" s="97">
        <v>69</v>
      </c>
      <c r="E79" s="696">
        <v>73.028745483132241</v>
      </c>
      <c r="F79" s="96">
        <v>5.3438041118411803</v>
      </c>
      <c r="G79" s="97">
        <v>68</v>
      </c>
      <c r="H79" s="106">
        <v>95.59528130631152</v>
      </c>
      <c r="I79" s="96">
        <v>2.4866985842293139</v>
      </c>
      <c r="J79" s="97">
        <v>69</v>
      </c>
      <c r="K79" s="696">
        <v>30.14426871765448</v>
      </c>
      <c r="L79" s="96">
        <v>5.6292358458979743</v>
      </c>
      <c r="M79" s="97">
        <v>67</v>
      </c>
      <c r="N79" s="696">
        <v>4.5233046630309879</v>
      </c>
      <c r="O79" s="96">
        <v>2.5508092382175822</v>
      </c>
      <c r="P79" s="97">
        <v>68</v>
      </c>
      <c r="Q79" s="696">
        <v>54.465471563401813</v>
      </c>
      <c r="R79" s="96">
        <v>6.091103319798183</v>
      </c>
      <c r="S79" s="97">
        <v>67</v>
      </c>
      <c r="T79" s="696">
        <v>18.329106452430018</v>
      </c>
      <c r="U79" s="96">
        <v>4.7728590448312254</v>
      </c>
      <c r="V79" s="112">
        <v>67</v>
      </c>
    </row>
    <row r="80" spans="1:22" ht="14.5" customHeight="1">
      <c r="A80" s="184" t="s">
        <v>72</v>
      </c>
      <c r="B80" s="692">
        <v>96.934308919847595</v>
      </c>
      <c r="C80" s="94">
        <v>0.71121938143864782</v>
      </c>
      <c r="D80" s="95">
        <v>615</v>
      </c>
      <c r="E80" s="692">
        <v>78.393481845846296</v>
      </c>
      <c r="F80" s="94">
        <v>1.6652985984628459</v>
      </c>
      <c r="G80" s="95">
        <v>613</v>
      </c>
      <c r="H80" s="692">
        <v>86.826977197346963</v>
      </c>
      <c r="I80" s="94">
        <v>1.375852474293932</v>
      </c>
      <c r="J80" s="95">
        <v>613</v>
      </c>
      <c r="K80" s="692">
        <v>49.735428929801351</v>
      </c>
      <c r="L80" s="94">
        <v>2.0260822383848009</v>
      </c>
      <c r="M80" s="95">
        <v>613</v>
      </c>
      <c r="N80" s="692">
        <v>14.120196401497561</v>
      </c>
      <c r="O80" s="94">
        <v>1.420625781194762</v>
      </c>
      <c r="P80" s="95">
        <v>611</v>
      </c>
      <c r="Q80" s="691">
        <v>56.904335439321358</v>
      </c>
      <c r="R80" s="94">
        <v>2.008058032883707</v>
      </c>
      <c r="S80" s="95">
        <v>614</v>
      </c>
      <c r="T80" s="107">
        <v>35.065618304760967</v>
      </c>
      <c r="U80" s="94">
        <v>1.929899670278584</v>
      </c>
      <c r="V80" s="111">
        <v>613</v>
      </c>
    </row>
    <row r="81" spans="1:22" ht="14.5" customHeight="1">
      <c r="A81" s="189" t="s">
        <v>73</v>
      </c>
      <c r="B81" s="696">
        <v>98.37187965023837</v>
      </c>
      <c r="C81" s="96">
        <v>0.39164338447700131</v>
      </c>
      <c r="D81" s="97">
        <v>1074</v>
      </c>
      <c r="E81" s="106">
        <v>77.788566726510794</v>
      </c>
      <c r="F81" s="96">
        <v>1.270088326387832</v>
      </c>
      <c r="G81" s="97">
        <v>1072</v>
      </c>
      <c r="H81" s="696">
        <v>86.922625624279419</v>
      </c>
      <c r="I81" s="96">
        <v>1.0378558425861559</v>
      </c>
      <c r="J81" s="97">
        <v>1072</v>
      </c>
      <c r="K81" s="695">
        <v>55.867090468455849</v>
      </c>
      <c r="L81" s="96">
        <v>1.5315566537380501</v>
      </c>
      <c r="M81" s="97">
        <v>1057</v>
      </c>
      <c r="N81" s="696">
        <v>12.75722033575502</v>
      </c>
      <c r="O81" s="96">
        <v>1.0251643198212079</v>
      </c>
      <c r="P81" s="97">
        <v>1060</v>
      </c>
      <c r="Q81" s="696">
        <v>57.531520314704387</v>
      </c>
      <c r="R81" s="96">
        <v>1.5201863722732361</v>
      </c>
      <c r="S81" s="97">
        <v>1067</v>
      </c>
      <c r="T81" s="694">
        <v>33.111096102870142</v>
      </c>
      <c r="U81" s="96">
        <v>1.4368177544173011</v>
      </c>
      <c r="V81" s="112">
        <v>1067</v>
      </c>
    </row>
    <row r="82" spans="1:22" ht="14.5" customHeight="1">
      <c r="A82" s="184" t="s">
        <v>74</v>
      </c>
      <c r="B82" s="692">
        <v>99.047722421242327</v>
      </c>
      <c r="C82" s="94">
        <v>0.5476950053506523</v>
      </c>
      <c r="D82" s="95">
        <v>268</v>
      </c>
      <c r="E82" s="692">
        <v>73.692408872643213</v>
      </c>
      <c r="F82" s="94">
        <v>2.7057778887986261</v>
      </c>
      <c r="G82" s="95">
        <v>266</v>
      </c>
      <c r="H82" s="692">
        <v>90.006172208358322</v>
      </c>
      <c r="I82" s="94">
        <v>1.857850759393904</v>
      </c>
      <c r="J82" s="95">
        <v>268</v>
      </c>
      <c r="K82" s="692">
        <v>39.791053189743771</v>
      </c>
      <c r="L82" s="94">
        <v>3.0197040656105911</v>
      </c>
      <c r="M82" s="95">
        <v>265</v>
      </c>
      <c r="N82" s="107">
        <v>10.348185399016391</v>
      </c>
      <c r="O82" s="94">
        <v>1.8857317074296791</v>
      </c>
      <c r="P82" s="95">
        <v>266</v>
      </c>
      <c r="Q82" s="692">
        <v>49.636978367514409</v>
      </c>
      <c r="R82" s="94">
        <v>3.0664401956106411</v>
      </c>
      <c r="S82" s="95">
        <v>267</v>
      </c>
      <c r="T82" s="692">
        <v>24.363054306715838</v>
      </c>
      <c r="U82" s="94">
        <v>2.6335678481994131</v>
      </c>
      <c r="V82" s="111">
        <v>267</v>
      </c>
    </row>
    <row r="83" spans="1:22" ht="14.5" customHeight="1">
      <c r="A83" s="189" t="s">
        <v>75</v>
      </c>
      <c r="B83" s="696" t="s">
        <v>382</v>
      </c>
      <c r="C83" s="706" t="s">
        <v>382</v>
      </c>
      <c r="D83" s="707" t="s">
        <v>382</v>
      </c>
      <c r="E83" s="696" t="s">
        <v>382</v>
      </c>
      <c r="F83" s="706" t="s">
        <v>382</v>
      </c>
      <c r="G83" s="707" t="s">
        <v>382</v>
      </c>
      <c r="H83" s="696" t="s">
        <v>382</v>
      </c>
      <c r="I83" s="706" t="s">
        <v>382</v>
      </c>
      <c r="J83" s="707" t="s">
        <v>382</v>
      </c>
      <c r="K83" s="696" t="s">
        <v>382</v>
      </c>
      <c r="L83" s="706" t="s">
        <v>382</v>
      </c>
      <c r="M83" s="707" t="s">
        <v>382</v>
      </c>
      <c r="N83" s="696" t="s">
        <v>382</v>
      </c>
      <c r="O83" s="706" t="s">
        <v>382</v>
      </c>
      <c r="P83" s="707" t="s">
        <v>382</v>
      </c>
      <c r="Q83" s="696" t="s">
        <v>382</v>
      </c>
      <c r="R83" s="706" t="s">
        <v>382</v>
      </c>
      <c r="S83" s="707" t="s">
        <v>382</v>
      </c>
      <c r="T83" s="696" t="s">
        <v>382</v>
      </c>
      <c r="U83" s="706" t="s">
        <v>382</v>
      </c>
      <c r="V83" s="977" t="s">
        <v>382</v>
      </c>
    </row>
    <row r="84" spans="1:22" ht="14.5" customHeight="1">
      <c r="A84" s="184" t="s">
        <v>76</v>
      </c>
      <c r="B84" s="692">
        <v>97.649480334113164</v>
      </c>
      <c r="C84" s="94">
        <v>0.88318856501186305</v>
      </c>
      <c r="D84" s="95">
        <v>286</v>
      </c>
      <c r="E84" s="692">
        <v>76.298441259367621</v>
      </c>
      <c r="F84" s="94">
        <v>2.5227529566352831</v>
      </c>
      <c r="G84" s="95">
        <v>285</v>
      </c>
      <c r="H84" s="692">
        <v>72.418965503964358</v>
      </c>
      <c r="I84" s="94">
        <v>2.6634315438758658</v>
      </c>
      <c r="J84" s="95">
        <v>285</v>
      </c>
      <c r="K84" s="692">
        <v>60.799666544623378</v>
      </c>
      <c r="L84" s="94">
        <v>2.905863044592814</v>
      </c>
      <c r="M84" s="95">
        <v>285</v>
      </c>
      <c r="N84" s="691">
        <v>9.0373838961248776</v>
      </c>
      <c r="O84" s="94">
        <v>1.6983395282906479</v>
      </c>
      <c r="P84" s="95">
        <v>285</v>
      </c>
      <c r="Q84" s="691">
        <v>52.380562448876979</v>
      </c>
      <c r="R84" s="94">
        <v>2.9712612016299969</v>
      </c>
      <c r="S84" s="95">
        <v>285</v>
      </c>
      <c r="T84" s="692">
        <v>29.360541607009871</v>
      </c>
      <c r="U84" s="94">
        <v>2.7073939846069739</v>
      </c>
      <c r="V84" s="111">
        <v>284</v>
      </c>
    </row>
    <row r="85" spans="1:22" ht="14.5" customHeight="1">
      <c r="A85" s="189" t="s">
        <v>77</v>
      </c>
      <c r="B85" s="696">
        <v>98.56805355219187</v>
      </c>
      <c r="C85" s="96">
        <v>1.0059135663963781</v>
      </c>
      <c r="D85" s="97">
        <v>131</v>
      </c>
      <c r="E85" s="696">
        <v>74.091735519415025</v>
      </c>
      <c r="F85" s="96">
        <v>3.8415546307611561</v>
      </c>
      <c r="G85" s="97">
        <v>131</v>
      </c>
      <c r="H85" s="696">
        <v>82.872486532313189</v>
      </c>
      <c r="I85" s="96">
        <v>3.3329024794939541</v>
      </c>
      <c r="J85" s="97">
        <v>131</v>
      </c>
      <c r="K85" s="696">
        <v>52.703648586386187</v>
      </c>
      <c r="L85" s="96">
        <v>4.3808533564995287</v>
      </c>
      <c r="M85" s="97">
        <v>131</v>
      </c>
      <c r="N85" s="696">
        <v>7.4577665816123018</v>
      </c>
      <c r="O85" s="96">
        <v>2.2905910716682412</v>
      </c>
      <c r="P85" s="97">
        <v>129</v>
      </c>
      <c r="Q85" s="696">
        <v>59.896481716782532</v>
      </c>
      <c r="R85" s="96">
        <v>4.3073831516791774</v>
      </c>
      <c r="S85" s="97">
        <v>131</v>
      </c>
      <c r="T85" s="696">
        <v>29.130712216708911</v>
      </c>
      <c r="U85" s="96">
        <v>3.9901676878794312</v>
      </c>
      <c r="V85" s="112">
        <v>131</v>
      </c>
    </row>
    <row r="86" spans="1:22" ht="14.5" customHeight="1">
      <c r="A86" s="184" t="s">
        <v>78</v>
      </c>
      <c r="B86" s="692">
        <v>98.589670239307765</v>
      </c>
      <c r="C86" s="94">
        <v>0.80838589439570907</v>
      </c>
      <c r="D86" s="95">
        <v>220</v>
      </c>
      <c r="E86" s="692">
        <v>79.204802869665201</v>
      </c>
      <c r="F86" s="94">
        <v>2.732305685175088</v>
      </c>
      <c r="G86" s="95">
        <v>221</v>
      </c>
      <c r="H86" s="692">
        <v>86.803428138343435</v>
      </c>
      <c r="I86" s="94">
        <v>2.2844877458837018</v>
      </c>
      <c r="J86" s="95">
        <v>221</v>
      </c>
      <c r="K86" s="692">
        <v>42.489750888156919</v>
      </c>
      <c r="L86" s="94">
        <v>3.345856989774338</v>
      </c>
      <c r="M86" s="95">
        <v>219</v>
      </c>
      <c r="N86" s="107">
        <v>8.3558852340769292</v>
      </c>
      <c r="O86" s="94">
        <v>1.883740004723641</v>
      </c>
      <c r="P86" s="95">
        <v>221</v>
      </c>
      <c r="Q86" s="692">
        <v>50.1832775176713</v>
      </c>
      <c r="R86" s="94">
        <v>3.3685735504979548</v>
      </c>
      <c r="S86" s="95">
        <v>221</v>
      </c>
      <c r="T86" s="692">
        <v>27.00078057912312</v>
      </c>
      <c r="U86" s="94">
        <v>3.0002399042829451</v>
      </c>
      <c r="V86" s="111">
        <v>221</v>
      </c>
    </row>
    <row r="87" spans="1:22" ht="14.5" customHeight="1" thickBot="1">
      <c r="A87" s="194" t="s">
        <v>79</v>
      </c>
      <c r="B87" s="698">
        <v>99.132543835945754</v>
      </c>
      <c r="C87" s="98">
        <v>0.86363877383518262</v>
      </c>
      <c r="D87" s="99">
        <v>120</v>
      </c>
      <c r="E87" s="698">
        <v>77.226078603238534</v>
      </c>
      <c r="F87" s="98">
        <v>3.8598328986072472</v>
      </c>
      <c r="G87" s="99">
        <v>120</v>
      </c>
      <c r="H87" s="698">
        <v>77.75741249707383</v>
      </c>
      <c r="I87" s="98">
        <v>3.7948191393442738</v>
      </c>
      <c r="J87" s="99">
        <v>120</v>
      </c>
      <c r="K87" s="698">
        <v>51.772415918544489</v>
      </c>
      <c r="L87" s="98">
        <v>4.581747787463943</v>
      </c>
      <c r="M87" s="99">
        <v>120</v>
      </c>
      <c r="N87" s="698">
        <v>10.981039663981591</v>
      </c>
      <c r="O87" s="98">
        <v>2.886018133647307</v>
      </c>
      <c r="P87" s="99">
        <v>119</v>
      </c>
      <c r="Q87" s="698">
        <v>49.990268570489867</v>
      </c>
      <c r="R87" s="98">
        <v>4.5824944792937163</v>
      </c>
      <c r="S87" s="99">
        <v>120</v>
      </c>
      <c r="T87" s="698">
        <v>26.456635773134291</v>
      </c>
      <c r="U87" s="98">
        <v>4.0360248914633079</v>
      </c>
      <c r="V87" s="113">
        <v>120</v>
      </c>
    </row>
    <row r="88" spans="1:22" ht="14.5" customHeight="1">
      <c r="A88" s="199" t="s">
        <v>80</v>
      </c>
      <c r="B88" s="702">
        <v>98.356602278450296</v>
      </c>
      <c r="C88" s="100">
        <v>0.18377271929633249</v>
      </c>
      <c r="D88" s="101">
        <v>4814</v>
      </c>
      <c r="E88" s="708">
        <v>76.704041662437746</v>
      </c>
      <c r="F88" s="100">
        <v>0.61115244908084732</v>
      </c>
      <c r="G88" s="101">
        <v>4804</v>
      </c>
      <c r="H88" s="108">
        <v>87.574232122385737</v>
      </c>
      <c r="I88" s="100">
        <v>0.47979689327037162</v>
      </c>
      <c r="J88" s="101">
        <v>4802</v>
      </c>
      <c r="K88" s="701">
        <v>48.654051655661149</v>
      </c>
      <c r="L88" s="100">
        <v>0.72612020537418442</v>
      </c>
      <c r="M88" s="101">
        <v>4759</v>
      </c>
      <c r="N88" s="701">
        <v>13.319441847476019</v>
      </c>
      <c r="O88" s="100">
        <v>0.49319436553936308</v>
      </c>
      <c r="P88" s="101">
        <v>4772</v>
      </c>
      <c r="Q88" s="708">
        <v>57.595486037112273</v>
      </c>
      <c r="R88" s="100">
        <v>0.71632574366670121</v>
      </c>
      <c r="S88" s="101">
        <v>4793</v>
      </c>
      <c r="T88" s="701">
        <v>33.840098024954692</v>
      </c>
      <c r="U88" s="100">
        <v>0.68392578986104136</v>
      </c>
      <c r="V88" s="179">
        <v>4789</v>
      </c>
    </row>
    <row r="89" spans="1:22" ht="14.5" customHeight="1">
      <c r="A89" s="199" t="s">
        <v>81</v>
      </c>
      <c r="B89" s="702">
        <v>98.631806941267186</v>
      </c>
      <c r="C89" s="100">
        <v>0.35319124046084249</v>
      </c>
      <c r="D89" s="101">
        <v>1057</v>
      </c>
      <c r="E89" s="108">
        <v>74.228433668944007</v>
      </c>
      <c r="F89" s="100">
        <v>1.3552791968181279</v>
      </c>
      <c r="G89" s="101">
        <v>1051</v>
      </c>
      <c r="H89" s="702">
        <v>80.789277166579865</v>
      </c>
      <c r="I89" s="100">
        <v>1.218114914352991</v>
      </c>
      <c r="J89" s="101">
        <v>1054</v>
      </c>
      <c r="K89" s="708">
        <v>53.399791139730162</v>
      </c>
      <c r="L89" s="100">
        <v>1.550805358409765</v>
      </c>
      <c r="M89" s="101">
        <v>1045</v>
      </c>
      <c r="N89" s="708">
        <v>10.211167653151399</v>
      </c>
      <c r="O89" s="100">
        <v>0.9444017617092425</v>
      </c>
      <c r="P89" s="101">
        <v>1046</v>
      </c>
      <c r="Q89" s="708">
        <v>54.283568138268308</v>
      </c>
      <c r="R89" s="100">
        <v>1.545411772650626</v>
      </c>
      <c r="S89" s="101">
        <v>1050</v>
      </c>
      <c r="T89" s="702">
        <v>32.720291196957866</v>
      </c>
      <c r="U89" s="100">
        <v>1.4587734168889039</v>
      </c>
      <c r="V89" s="179">
        <v>1050</v>
      </c>
    </row>
    <row r="90" spans="1:22" ht="14.5" customHeight="1">
      <c r="A90" s="204" t="s">
        <v>82</v>
      </c>
      <c r="B90" s="975">
        <v>98.405698896382575</v>
      </c>
      <c r="C90" s="114">
        <v>0.16361533074472351</v>
      </c>
      <c r="D90" s="110">
        <v>5871</v>
      </c>
      <c r="E90" s="978">
        <v>76.263816355894662</v>
      </c>
      <c r="F90" s="114">
        <v>0.55741959719532863</v>
      </c>
      <c r="G90" s="110">
        <v>5855</v>
      </c>
      <c r="H90" s="181">
        <v>86.364042229498807</v>
      </c>
      <c r="I90" s="114">
        <v>0.45132907259086619</v>
      </c>
      <c r="J90" s="110">
        <v>5856</v>
      </c>
      <c r="K90" s="974">
        <v>49.500404398697953</v>
      </c>
      <c r="L90" s="114">
        <v>0.65801033868366665</v>
      </c>
      <c r="M90" s="110">
        <v>5804</v>
      </c>
      <c r="N90" s="974">
        <v>12.76572622225412</v>
      </c>
      <c r="O90" s="114">
        <v>0.43912599319866591</v>
      </c>
      <c r="P90" s="110">
        <v>5818</v>
      </c>
      <c r="Q90" s="978">
        <v>57.005735350346377</v>
      </c>
      <c r="R90" s="114">
        <v>0.65011323125166298</v>
      </c>
      <c r="S90" s="110">
        <v>5843</v>
      </c>
      <c r="T90" s="974">
        <v>33.640514652562537</v>
      </c>
      <c r="U90" s="114">
        <v>0.61925091808093469</v>
      </c>
      <c r="V90" s="115">
        <v>5839</v>
      </c>
    </row>
    <row r="91" spans="1:22" ht="14.5" customHeight="1">
      <c r="A91" s="1238" t="s">
        <v>157</v>
      </c>
      <c r="B91" s="1239"/>
      <c r="C91" s="1239"/>
      <c r="D91" s="1239"/>
      <c r="E91" s="1239"/>
      <c r="F91" s="1239"/>
      <c r="G91" s="1239"/>
      <c r="H91" s="1239"/>
      <c r="I91" s="1239"/>
      <c r="J91" s="1239"/>
      <c r="K91" s="1239"/>
      <c r="L91" s="1239"/>
      <c r="M91" s="1239"/>
      <c r="N91" s="1239"/>
      <c r="O91" s="1239"/>
      <c r="P91" s="1239"/>
      <c r="Q91" s="1239"/>
      <c r="R91" s="1239"/>
      <c r="S91" s="1239"/>
      <c r="T91" s="1239"/>
      <c r="U91" s="1239"/>
      <c r="V91" s="1239"/>
    </row>
    <row r="92" spans="1:22" ht="14.15" customHeight="1">
      <c r="A92" s="1238" t="s">
        <v>624</v>
      </c>
      <c r="B92" s="1239"/>
      <c r="C92" s="1239"/>
      <c r="D92" s="1239"/>
      <c r="E92" s="1239"/>
      <c r="F92" s="1239"/>
      <c r="G92" s="1239"/>
      <c r="H92" s="1239"/>
      <c r="I92" s="1239"/>
      <c r="J92" s="1239"/>
      <c r="K92" s="1239"/>
      <c r="L92" s="1239"/>
      <c r="M92" s="1239"/>
      <c r="N92" s="1239"/>
      <c r="O92" s="1239"/>
      <c r="P92" s="1239"/>
      <c r="Q92" s="1239"/>
      <c r="R92" s="1239"/>
      <c r="S92" s="1239"/>
      <c r="T92" s="1239"/>
      <c r="U92" s="1239"/>
      <c r="V92" s="1239"/>
    </row>
    <row r="93" spans="1:22" ht="14.5" customHeight="1">
      <c r="A93" s="1238" t="s">
        <v>580</v>
      </c>
      <c r="B93" s="1239"/>
      <c r="C93" s="1239"/>
      <c r="D93" s="1239"/>
      <c r="E93" s="1239"/>
      <c r="F93" s="1239"/>
      <c r="G93" s="1239"/>
      <c r="H93" s="1239"/>
      <c r="I93" s="1239"/>
      <c r="J93" s="1239"/>
      <c r="K93" s="1239"/>
      <c r="L93" s="1239"/>
      <c r="M93" s="1239"/>
      <c r="N93" s="1239"/>
      <c r="O93" s="1239"/>
      <c r="P93" s="1239"/>
      <c r="Q93" s="1239"/>
      <c r="R93" s="1239"/>
      <c r="S93" s="1239"/>
      <c r="T93" s="1239"/>
      <c r="U93" s="1239"/>
      <c r="V93" s="1239"/>
    </row>
    <row r="94" spans="1:22" ht="14.5" customHeight="1"/>
    <row r="95" spans="1:22" ht="14.5" customHeight="1">
      <c r="A95" s="1189" t="s">
        <v>892</v>
      </c>
      <c r="B95" s="1189"/>
      <c r="C95" s="1189"/>
      <c r="D95" s="1189"/>
      <c r="E95" s="1189"/>
      <c r="F95" s="1189"/>
      <c r="G95" s="1189"/>
      <c r="H95" s="1189"/>
      <c r="I95" s="1189"/>
      <c r="J95" s="1189"/>
      <c r="K95" s="1189"/>
      <c r="L95" s="1189"/>
      <c r="M95" s="1189"/>
      <c r="N95" s="1189"/>
      <c r="O95" s="1189"/>
      <c r="P95" s="1189"/>
      <c r="Q95" s="1189"/>
      <c r="R95" s="1189"/>
      <c r="S95" s="1189"/>
      <c r="T95" s="1189"/>
      <c r="U95" s="1189"/>
      <c r="V95" s="1189"/>
    </row>
    <row r="96" spans="1:22" ht="59.25" customHeight="1" thickBot="1">
      <c r="A96" s="1229" t="s">
        <v>273</v>
      </c>
      <c r="B96" s="1226" t="s">
        <v>361</v>
      </c>
      <c r="C96" s="1226" t="s">
        <v>146</v>
      </c>
      <c r="D96" s="1226" t="s">
        <v>146</v>
      </c>
      <c r="E96" s="1226" t="s">
        <v>362</v>
      </c>
      <c r="F96" s="1226" t="s">
        <v>147</v>
      </c>
      <c r="G96" s="1226" t="s">
        <v>147</v>
      </c>
      <c r="H96" s="1226" t="s">
        <v>364</v>
      </c>
      <c r="I96" s="1226" t="s">
        <v>152</v>
      </c>
      <c r="J96" s="1226" t="s">
        <v>152</v>
      </c>
      <c r="K96" s="1226" t="s">
        <v>365</v>
      </c>
      <c r="L96" s="1226" t="s">
        <v>153</v>
      </c>
      <c r="M96" s="1226" t="s">
        <v>153</v>
      </c>
      <c r="N96" s="1226" t="s">
        <v>366</v>
      </c>
      <c r="O96" s="1226" t="s">
        <v>154</v>
      </c>
      <c r="P96" s="1226" t="s">
        <v>154</v>
      </c>
      <c r="Q96" s="1226" t="s">
        <v>367</v>
      </c>
      <c r="R96" s="1226" t="s">
        <v>155</v>
      </c>
      <c r="S96" s="1226" t="s">
        <v>155</v>
      </c>
      <c r="T96" s="1226" t="s">
        <v>368</v>
      </c>
      <c r="U96" s="1226" t="s">
        <v>156</v>
      </c>
      <c r="V96" s="1227" t="s">
        <v>156</v>
      </c>
    </row>
    <row r="97" spans="1:46" ht="14.5" customHeight="1" thickBot="1">
      <c r="A97" s="1230" t="s">
        <v>273</v>
      </c>
      <c r="B97" s="59" t="s">
        <v>92</v>
      </c>
      <c r="C97" s="59" t="s">
        <v>62</v>
      </c>
      <c r="D97" s="60" t="s">
        <v>63</v>
      </c>
      <c r="E97" s="59" t="s">
        <v>92</v>
      </c>
      <c r="F97" s="59" t="s">
        <v>62</v>
      </c>
      <c r="G97" s="60" t="s">
        <v>63</v>
      </c>
      <c r="H97" s="59" t="s">
        <v>92</v>
      </c>
      <c r="I97" s="59" t="s">
        <v>62</v>
      </c>
      <c r="J97" s="60" t="s">
        <v>63</v>
      </c>
      <c r="K97" s="59" t="s">
        <v>92</v>
      </c>
      <c r="L97" s="59" t="s">
        <v>62</v>
      </c>
      <c r="M97" s="60" t="s">
        <v>63</v>
      </c>
      <c r="N97" s="59" t="s">
        <v>92</v>
      </c>
      <c r="O97" s="59" t="s">
        <v>62</v>
      </c>
      <c r="P97" s="60" t="s">
        <v>63</v>
      </c>
      <c r="Q97" s="59" t="s">
        <v>92</v>
      </c>
      <c r="R97" s="59" t="s">
        <v>62</v>
      </c>
      <c r="S97" s="60" t="s">
        <v>63</v>
      </c>
      <c r="T97" s="59" t="s">
        <v>92</v>
      </c>
      <c r="U97" s="59" t="s">
        <v>62</v>
      </c>
      <c r="V97" s="315" t="s">
        <v>63</v>
      </c>
    </row>
    <row r="98" spans="1:46" ht="14.5" customHeight="1">
      <c r="A98" s="184" t="s">
        <v>103</v>
      </c>
      <c r="B98" s="908">
        <v>98.300693959290555</v>
      </c>
      <c r="C98" s="909">
        <v>0.29928154818297692</v>
      </c>
      <c r="D98" s="910">
        <v>1867</v>
      </c>
      <c r="E98" s="908">
        <v>74.394631230959149</v>
      </c>
      <c r="F98" s="909">
        <v>1.0169846071864563</v>
      </c>
      <c r="G98" s="910">
        <v>1859</v>
      </c>
      <c r="H98" s="908">
        <v>92.392792056178124</v>
      </c>
      <c r="I98" s="909">
        <v>0.61631685641369305</v>
      </c>
      <c r="J98" s="910">
        <v>1865</v>
      </c>
      <c r="K98" s="908">
        <v>40.058602066353565</v>
      </c>
      <c r="L98" s="909">
        <v>1.1437794289075571</v>
      </c>
      <c r="M98" s="910">
        <v>1843</v>
      </c>
      <c r="N98" s="908">
        <v>13.178928570241814</v>
      </c>
      <c r="O98" s="909">
        <v>0.78859034574065423</v>
      </c>
      <c r="P98" s="910">
        <v>1856</v>
      </c>
      <c r="Q98" s="908">
        <v>59.390313660219554</v>
      </c>
      <c r="R98" s="909">
        <v>1.1454301032080405</v>
      </c>
      <c r="S98" s="910">
        <v>1858</v>
      </c>
      <c r="T98" s="908">
        <v>34.173557132592279</v>
      </c>
      <c r="U98" s="909">
        <v>1.1039279375319466</v>
      </c>
      <c r="V98" s="911">
        <v>1856</v>
      </c>
    </row>
    <row r="99" spans="1:46" ht="14.5" customHeight="1">
      <c r="A99" s="189" t="s">
        <v>104</v>
      </c>
      <c r="B99" s="912">
        <v>99.432066622436793</v>
      </c>
      <c r="C99" s="913">
        <v>0.20031825256158664</v>
      </c>
      <c r="D99" s="914">
        <v>1453</v>
      </c>
      <c r="E99" s="912">
        <v>76.725910214317281</v>
      </c>
      <c r="F99" s="913">
        <v>1.110719612475765</v>
      </c>
      <c r="G99" s="914">
        <v>1450</v>
      </c>
      <c r="H99" s="912">
        <v>84.411941367379427</v>
      </c>
      <c r="I99" s="913">
        <v>0.95453389656810239</v>
      </c>
      <c r="J99" s="914">
        <v>1446</v>
      </c>
      <c r="K99" s="912">
        <v>54.821324210566317</v>
      </c>
      <c r="L99" s="913">
        <v>1.3137672614271634</v>
      </c>
      <c r="M99" s="914">
        <v>1440</v>
      </c>
      <c r="N99" s="912">
        <v>11.459272559972087</v>
      </c>
      <c r="O99" s="913">
        <v>0.84466362246804383</v>
      </c>
      <c r="P99" s="914">
        <v>1439</v>
      </c>
      <c r="Q99" s="912">
        <v>60.781793042639407</v>
      </c>
      <c r="R99" s="913">
        <v>1.2853401268678459</v>
      </c>
      <c r="S99" s="914">
        <v>1447</v>
      </c>
      <c r="T99" s="912">
        <v>30.238810934313676</v>
      </c>
      <c r="U99" s="913">
        <v>1.2092271489830764</v>
      </c>
      <c r="V99" s="915">
        <v>1444</v>
      </c>
    </row>
    <row r="100" spans="1:46" ht="14.5" customHeight="1">
      <c r="A100" s="312" t="s">
        <v>105</v>
      </c>
      <c r="B100" s="946">
        <v>97.893958441835721</v>
      </c>
      <c r="C100" s="950">
        <v>0.28394054725016771</v>
      </c>
      <c r="D100" s="951">
        <v>2551</v>
      </c>
      <c r="E100" s="946">
        <v>77.274686089855535</v>
      </c>
      <c r="F100" s="950">
        <v>0.83217196536004634</v>
      </c>
      <c r="G100" s="951">
        <v>2546</v>
      </c>
      <c r="H100" s="946">
        <v>83.347887011746636</v>
      </c>
      <c r="I100" s="950">
        <v>0.74017199322287974</v>
      </c>
      <c r="J100" s="951">
        <v>2545</v>
      </c>
      <c r="K100" s="946">
        <v>52.908183657780263</v>
      </c>
      <c r="L100" s="950">
        <v>0.99637241852930958</v>
      </c>
      <c r="M100" s="951">
        <v>2521</v>
      </c>
      <c r="N100" s="946">
        <v>13.225832170755824</v>
      </c>
      <c r="O100" s="950">
        <v>0.67563900881945826</v>
      </c>
      <c r="P100" s="951">
        <v>2523</v>
      </c>
      <c r="Q100" s="946">
        <v>53.227828325286495</v>
      </c>
      <c r="R100" s="950">
        <v>0.99281159338762881</v>
      </c>
      <c r="S100" s="951">
        <v>2538</v>
      </c>
      <c r="T100" s="946">
        <v>35.2075393571048</v>
      </c>
      <c r="U100" s="950">
        <v>0.94829381500886256</v>
      </c>
      <c r="V100" s="953">
        <v>2539</v>
      </c>
    </row>
    <row r="101" spans="1:46" ht="14.5" customHeight="1">
      <c r="A101" s="184" t="s">
        <v>106</v>
      </c>
      <c r="B101" s="908">
        <v>98.028831352194487</v>
      </c>
      <c r="C101" s="909">
        <v>0.25444675442235054</v>
      </c>
      <c r="D101" s="910">
        <v>2971</v>
      </c>
      <c r="E101" s="908">
        <v>75.680956602798801</v>
      </c>
      <c r="F101" s="909">
        <v>0.78861919869166031</v>
      </c>
      <c r="G101" s="910">
        <v>2963</v>
      </c>
      <c r="H101" s="908">
        <v>85.396435271108828</v>
      </c>
      <c r="I101" s="909">
        <v>0.65043210920766081</v>
      </c>
      <c r="J101" s="910">
        <v>2964</v>
      </c>
      <c r="K101" s="908">
        <v>44.150855556816182</v>
      </c>
      <c r="L101" s="909">
        <v>0.91821417651743364</v>
      </c>
      <c r="M101" s="910">
        <v>2932</v>
      </c>
      <c r="N101" s="908">
        <v>11.529760859235481</v>
      </c>
      <c r="O101" s="909">
        <v>0.59094259684370809</v>
      </c>
      <c r="P101" s="910">
        <v>2942</v>
      </c>
      <c r="Q101" s="908">
        <v>44.253841009723622</v>
      </c>
      <c r="R101" s="909">
        <v>0.91483518830570409</v>
      </c>
      <c r="S101" s="910">
        <v>2954</v>
      </c>
      <c r="T101" s="908">
        <v>28.198162452340046</v>
      </c>
      <c r="U101" s="909">
        <v>0.82861488084945456</v>
      </c>
      <c r="V101" s="911">
        <v>2955</v>
      </c>
    </row>
    <row r="102" spans="1:46" ht="14.5" customHeight="1">
      <c r="A102" s="189" t="s">
        <v>107</v>
      </c>
      <c r="B102" s="912">
        <v>98.732857982496299</v>
      </c>
      <c r="C102" s="913">
        <v>0.26380867190289625</v>
      </c>
      <c r="D102" s="914">
        <v>1777</v>
      </c>
      <c r="E102" s="912">
        <v>76.627742207552814</v>
      </c>
      <c r="F102" s="913">
        <v>1.0077675088568119</v>
      </c>
      <c r="G102" s="914">
        <v>1770</v>
      </c>
      <c r="H102" s="912">
        <v>87.404631312956425</v>
      </c>
      <c r="I102" s="913">
        <v>0.79278389905350455</v>
      </c>
      <c r="J102" s="914">
        <v>1770</v>
      </c>
      <c r="K102" s="912">
        <v>50.777239582515854</v>
      </c>
      <c r="L102" s="913">
        <v>1.1973428039245282</v>
      </c>
      <c r="M102" s="914">
        <v>1753</v>
      </c>
      <c r="N102" s="912">
        <v>13.400465234545681</v>
      </c>
      <c r="O102" s="913">
        <v>0.81710664778950615</v>
      </c>
      <c r="P102" s="914">
        <v>1760</v>
      </c>
      <c r="Q102" s="912">
        <v>65.058623482426398</v>
      </c>
      <c r="R102" s="913">
        <v>1.1350614900635492</v>
      </c>
      <c r="S102" s="914">
        <v>1770</v>
      </c>
      <c r="T102" s="912">
        <v>37.431630923147438</v>
      </c>
      <c r="U102" s="913">
        <v>1.1567518440918245</v>
      </c>
      <c r="V102" s="915">
        <v>1765</v>
      </c>
    </row>
    <row r="103" spans="1:46" ht="14.5" customHeight="1" thickBot="1">
      <c r="A103" s="962" t="s">
        <v>108</v>
      </c>
      <c r="B103" s="916">
        <v>99.264169781447393</v>
      </c>
      <c r="C103" s="917">
        <v>0.26047656167849104</v>
      </c>
      <c r="D103" s="918">
        <v>1033</v>
      </c>
      <c r="E103" s="916">
        <v>78.420307469773959</v>
      </c>
      <c r="F103" s="917">
        <v>1.2868244105116518</v>
      </c>
      <c r="G103" s="918">
        <v>1032</v>
      </c>
      <c r="H103" s="916">
        <v>87.99378442561509</v>
      </c>
      <c r="I103" s="917">
        <v>1.0265565829389871</v>
      </c>
      <c r="J103" s="918">
        <v>1032</v>
      </c>
      <c r="K103" s="916">
        <v>64.493232099795733</v>
      </c>
      <c r="L103" s="917">
        <v>1.4997691617709041</v>
      </c>
      <c r="M103" s="918">
        <v>1029</v>
      </c>
      <c r="N103" s="916">
        <v>14.581257614723105</v>
      </c>
      <c r="O103" s="917">
        <v>1.1060141338717158</v>
      </c>
      <c r="P103" s="918">
        <v>1026</v>
      </c>
      <c r="Q103" s="916">
        <v>81.601750637429888</v>
      </c>
      <c r="R103" s="917">
        <v>1.2212032776715831</v>
      </c>
      <c r="S103" s="918">
        <v>1029</v>
      </c>
      <c r="T103" s="916">
        <v>42.854777181777145</v>
      </c>
      <c r="U103" s="917">
        <v>1.5477600429009755</v>
      </c>
      <c r="V103" s="919">
        <v>1029</v>
      </c>
    </row>
    <row r="104" spans="1:46" ht="14.5" customHeight="1">
      <c r="A104" s="204" t="s">
        <v>109</v>
      </c>
      <c r="B104" s="920">
        <v>98.405698896382575</v>
      </c>
      <c r="C104" s="921">
        <v>0.1636153307447232</v>
      </c>
      <c r="D104" s="922">
        <v>5871</v>
      </c>
      <c r="E104" s="920">
        <v>76.263816355894662</v>
      </c>
      <c r="F104" s="921">
        <v>0.55741959719532985</v>
      </c>
      <c r="G104" s="922">
        <v>5855</v>
      </c>
      <c r="H104" s="920">
        <v>86.364042229498807</v>
      </c>
      <c r="I104" s="921">
        <v>0.45132907259086646</v>
      </c>
      <c r="J104" s="922">
        <v>5856</v>
      </c>
      <c r="K104" s="920">
        <v>49.500404398697945</v>
      </c>
      <c r="L104" s="921">
        <v>0.6580103386836661</v>
      </c>
      <c r="M104" s="922">
        <v>5804</v>
      </c>
      <c r="N104" s="920">
        <v>12.76572622225412</v>
      </c>
      <c r="O104" s="921">
        <v>0.43912599319866641</v>
      </c>
      <c r="P104" s="922">
        <v>5818</v>
      </c>
      <c r="Q104" s="920">
        <v>57.005735350346384</v>
      </c>
      <c r="R104" s="921">
        <v>0.65011323125166187</v>
      </c>
      <c r="S104" s="922">
        <v>5843</v>
      </c>
      <c r="T104" s="920">
        <v>33.640514652562544</v>
      </c>
      <c r="U104" s="921">
        <v>0.61925091808093546</v>
      </c>
      <c r="V104" s="923">
        <v>5839</v>
      </c>
    </row>
    <row r="105" spans="1:46" ht="14.5" customHeight="1">
      <c r="A105" s="1224" t="s">
        <v>157</v>
      </c>
      <c r="B105" s="1224" t="s">
        <v>158</v>
      </c>
      <c r="C105" s="1224" t="s">
        <v>158</v>
      </c>
      <c r="D105" s="1224" t="s">
        <v>158</v>
      </c>
      <c r="E105" s="1224" t="s">
        <v>158</v>
      </c>
      <c r="F105" s="1224" t="s">
        <v>158</v>
      </c>
      <c r="G105" s="1224" t="s">
        <v>158</v>
      </c>
      <c r="H105" s="1224" t="s">
        <v>158</v>
      </c>
      <c r="I105" s="1224" t="s">
        <v>158</v>
      </c>
      <c r="J105" s="1224" t="s">
        <v>158</v>
      </c>
      <c r="K105" s="1224" t="s">
        <v>158</v>
      </c>
      <c r="L105" s="1224" t="s">
        <v>158</v>
      </c>
      <c r="M105" s="1224" t="s">
        <v>158</v>
      </c>
      <c r="N105" s="1224" t="s">
        <v>158</v>
      </c>
      <c r="O105" s="1224" t="s">
        <v>158</v>
      </c>
      <c r="P105" s="1224" t="s">
        <v>158</v>
      </c>
      <c r="Q105" s="1224" t="s">
        <v>158</v>
      </c>
      <c r="R105" s="1224" t="s">
        <v>158</v>
      </c>
      <c r="S105" s="1224" t="s">
        <v>158</v>
      </c>
      <c r="T105" s="1224" t="s">
        <v>158</v>
      </c>
      <c r="U105" s="1224" t="s">
        <v>158</v>
      </c>
      <c r="V105" s="1224" t="s">
        <v>158</v>
      </c>
    </row>
    <row r="106" spans="1:46" ht="14.5" customHeight="1">
      <c r="A106" s="1238" t="s">
        <v>580</v>
      </c>
      <c r="B106" s="1239"/>
      <c r="C106" s="1239"/>
      <c r="D106" s="1239"/>
      <c r="E106" s="1239"/>
      <c r="F106" s="1239"/>
      <c r="G106" s="1239"/>
      <c r="H106" s="1239"/>
      <c r="I106" s="1239"/>
      <c r="J106" s="1239"/>
      <c r="K106" s="1239"/>
      <c r="L106" s="1239"/>
      <c r="M106" s="1239"/>
      <c r="N106" s="1239"/>
      <c r="O106" s="1239"/>
      <c r="P106" s="1239"/>
      <c r="Q106" s="1239"/>
      <c r="R106" s="1239"/>
      <c r="S106" s="1239"/>
      <c r="T106" s="1239"/>
      <c r="U106" s="1239"/>
      <c r="V106" s="1239"/>
    </row>
    <row r="107" spans="1:46" ht="14.5" customHeight="1"/>
    <row r="108" spans="1:46" s="425" customFormat="1" ht="25" customHeight="1">
      <c r="A108" s="1231">
        <v>2022</v>
      </c>
      <c r="B108" s="1231"/>
      <c r="C108" s="1231"/>
      <c r="D108" s="1231"/>
      <c r="E108" s="1231"/>
      <c r="F108" s="1231"/>
      <c r="G108" s="1231"/>
      <c r="H108" s="1231"/>
      <c r="I108" s="1231"/>
      <c r="J108" s="1231"/>
      <c r="K108" s="1231"/>
      <c r="L108" s="1231"/>
      <c r="M108" s="1231"/>
      <c r="N108" s="1231"/>
      <c r="O108" s="1231"/>
      <c r="P108" s="1231"/>
      <c r="Q108" s="1231"/>
      <c r="R108" s="1231"/>
      <c r="S108" s="1231"/>
      <c r="T108" s="1231"/>
      <c r="U108" s="1231"/>
      <c r="V108" s="1231"/>
      <c r="W108" s="252"/>
      <c r="X108" s="252"/>
      <c r="Y108" s="252"/>
      <c r="Z108" s="252"/>
      <c r="AA108" s="252"/>
      <c r="AB108" s="252"/>
      <c r="AC108" s="252"/>
      <c r="AD108" s="252"/>
      <c r="AE108" s="252"/>
      <c r="AF108" s="252"/>
      <c r="AG108" s="252"/>
      <c r="AH108" s="252"/>
      <c r="AI108" s="252"/>
      <c r="AJ108" s="252"/>
      <c r="AK108" s="252"/>
      <c r="AL108" s="252"/>
      <c r="AM108" s="252"/>
      <c r="AN108" s="252"/>
      <c r="AO108" s="252"/>
      <c r="AP108" s="252"/>
      <c r="AQ108" s="252"/>
      <c r="AR108" s="252"/>
      <c r="AS108" s="252"/>
      <c r="AT108" s="252"/>
    </row>
    <row r="109" spans="1:46" ht="14.5" customHeight="1">
      <c r="A109" s="183"/>
    </row>
    <row r="110" spans="1:46" ht="14.5" customHeight="1">
      <c r="A110" s="1240" t="s">
        <v>893</v>
      </c>
      <c r="B110" s="1240"/>
      <c r="C110" s="1240"/>
      <c r="D110" s="1240"/>
      <c r="E110" s="1240"/>
      <c r="F110" s="1240"/>
      <c r="G110" s="1240"/>
      <c r="H110" s="1240"/>
      <c r="I110" s="1240"/>
      <c r="J110" s="1240"/>
    </row>
    <row r="111" spans="1:46" ht="59.25" customHeight="1" thickBot="1">
      <c r="A111" s="1229" t="s">
        <v>273</v>
      </c>
      <c r="B111" s="1226" t="s">
        <v>361</v>
      </c>
      <c r="C111" s="1226" t="s">
        <v>146</v>
      </c>
      <c r="D111" s="1226" t="s">
        <v>146</v>
      </c>
      <c r="E111" s="1226" t="s">
        <v>362</v>
      </c>
      <c r="F111" s="1226" t="s">
        <v>147</v>
      </c>
      <c r="G111" s="1226" t="s">
        <v>147</v>
      </c>
      <c r="H111" s="1226" t="s">
        <v>363</v>
      </c>
      <c r="I111" s="1226" t="s">
        <v>148</v>
      </c>
      <c r="J111" s="1227" t="s">
        <v>148</v>
      </c>
    </row>
    <row r="112" spans="1:46" ht="14.5" customHeight="1" thickBot="1">
      <c r="A112" s="1230" t="s">
        <v>273</v>
      </c>
      <c r="B112" s="59" t="s">
        <v>92</v>
      </c>
      <c r="C112" s="59" t="s">
        <v>62</v>
      </c>
      <c r="D112" s="60" t="s">
        <v>63</v>
      </c>
      <c r="E112" s="59" t="s">
        <v>92</v>
      </c>
      <c r="F112" s="59" t="s">
        <v>62</v>
      </c>
      <c r="G112" s="60" t="s">
        <v>63</v>
      </c>
      <c r="H112" s="59" t="s">
        <v>92</v>
      </c>
      <c r="I112" s="59" t="s">
        <v>62</v>
      </c>
      <c r="J112" s="59" t="s">
        <v>63</v>
      </c>
    </row>
    <row r="113" spans="1:10" ht="14.5" customHeight="1">
      <c r="A113" s="184" t="s">
        <v>64</v>
      </c>
      <c r="B113" s="420">
        <v>98.400047743128965</v>
      </c>
      <c r="C113" s="213">
        <v>0.57936906163024948</v>
      </c>
      <c r="D113" s="214">
        <v>421</v>
      </c>
      <c r="E113" s="420">
        <v>68.233675111929131</v>
      </c>
      <c r="F113" s="213">
        <v>2.7962754919902171</v>
      </c>
      <c r="G113" s="214">
        <v>374</v>
      </c>
      <c r="H113" s="212">
        <v>95.567870698247518</v>
      </c>
      <c r="I113" s="213">
        <v>1.1612913150798829</v>
      </c>
      <c r="J113" s="215">
        <v>418</v>
      </c>
    </row>
    <row r="114" spans="1:10" ht="14.5" customHeight="1">
      <c r="A114" s="189" t="s">
        <v>65</v>
      </c>
      <c r="B114" s="217">
        <v>95.24686436093755</v>
      </c>
      <c r="C114" s="218">
        <v>1.2579178111351259</v>
      </c>
      <c r="D114" s="219">
        <v>314</v>
      </c>
      <c r="E114" s="421">
        <v>62.199556747128717</v>
      </c>
      <c r="F114" s="218">
        <v>3.379932876868835</v>
      </c>
      <c r="G114" s="219">
        <v>286</v>
      </c>
      <c r="H114" s="217">
        <v>95.755848320614106</v>
      </c>
      <c r="I114" s="218">
        <v>1.280515451409874</v>
      </c>
      <c r="J114" s="220">
        <v>319</v>
      </c>
    </row>
    <row r="115" spans="1:10" ht="14.5" customHeight="1">
      <c r="A115" s="184" t="s">
        <v>66</v>
      </c>
      <c r="B115" s="212">
        <v>94.02955585972235</v>
      </c>
      <c r="C115" s="213">
        <v>1.441071214029783</v>
      </c>
      <c r="D115" s="214">
        <v>483</v>
      </c>
      <c r="E115" s="212">
        <v>65.912648575991255</v>
      </c>
      <c r="F115" s="213">
        <v>3.013443099661484</v>
      </c>
      <c r="G115" s="214">
        <v>431</v>
      </c>
      <c r="H115" s="212">
        <v>92.202441461970693</v>
      </c>
      <c r="I115" s="213">
        <v>1.8922291298896821</v>
      </c>
      <c r="J115" s="215">
        <v>469</v>
      </c>
    </row>
    <row r="116" spans="1:10" ht="14.5" customHeight="1">
      <c r="A116" s="189" t="s">
        <v>67</v>
      </c>
      <c r="B116" s="217">
        <v>97.200940084698985</v>
      </c>
      <c r="C116" s="218">
        <v>0.74775825363552528</v>
      </c>
      <c r="D116" s="219">
        <v>375</v>
      </c>
      <c r="E116" s="421">
        <v>74.650190890179545</v>
      </c>
      <c r="F116" s="218">
        <v>2.7573998068451089</v>
      </c>
      <c r="G116" s="219">
        <v>339</v>
      </c>
      <c r="H116" s="217">
        <v>96.062578433949838</v>
      </c>
      <c r="I116" s="218">
        <v>1.0629716961315929</v>
      </c>
      <c r="J116" s="220">
        <v>370</v>
      </c>
    </row>
    <row r="117" spans="1:10" ht="14.5" customHeight="1">
      <c r="A117" s="184" t="s">
        <v>68</v>
      </c>
      <c r="B117" s="420">
        <v>94.014494020901367</v>
      </c>
      <c r="C117" s="213">
        <v>1.479820780134691</v>
      </c>
      <c r="D117" s="214">
        <v>316</v>
      </c>
      <c r="E117" s="212">
        <v>66.204235994904209</v>
      </c>
      <c r="F117" s="213">
        <v>3.087882795878429</v>
      </c>
      <c r="G117" s="214">
        <v>282</v>
      </c>
      <c r="H117" s="212">
        <v>92.312758293845491</v>
      </c>
      <c r="I117" s="213">
        <v>1.6657585482992221</v>
      </c>
      <c r="J117" s="215">
        <v>305</v>
      </c>
    </row>
    <row r="118" spans="1:10" ht="14.5" customHeight="1">
      <c r="A118" s="189" t="s">
        <v>69</v>
      </c>
      <c r="B118" s="217">
        <v>92.560849169989339</v>
      </c>
      <c r="C118" s="218">
        <v>1.54596898591311</v>
      </c>
      <c r="D118" s="219">
        <v>429</v>
      </c>
      <c r="E118" s="217">
        <v>61.908575892202258</v>
      </c>
      <c r="F118" s="218">
        <v>2.7956104980736569</v>
      </c>
      <c r="G118" s="219">
        <v>383</v>
      </c>
      <c r="H118" s="217">
        <v>94.264380876481667</v>
      </c>
      <c r="I118" s="218">
        <v>1.829573857549172</v>
      </c>
      <c r="J118" s="220">
        <v>416</v>
      </c>
    </row>
    <row r="119" spans="1:10" ht="14.5" customHeight="1">
      <c r="A119" s="184" t="s">
        <v>70</v>
      </c>
      <c r="B119" s="212">
        <v>94.950171043921898</v>
      </c>
      <c r="C119" s="213">
        <v>1.5203147030526289</v>
      </c>
      <c r="D119" s="214">
        <v>363</v>
      </c>
      <c r="E119" s="420">
        <v>72.523027089675836</v>
      </c>
      <c r="F119" s="213">
        <v>3.1865634520073698</v>
      </c>
      <c r="G119" s="214">
        <v>333</v>
      </c>
      <c r="H119" s="212">
        <v>96.8960197461316</v>
      </c>
      <c r="I119" s="213">
        <v>1.09755590544766</v>
      </c>
      <c r="J119" s="215">
        <v>359</v>
      </c>
    </row>
    <row r="120" spans="1:10" ht="14.5" customHeight="1">
      <c r="A120" s="189" t="s">
        <v>71</v>
      </c>
      <c r="B120" s="217">
        <v>95.183054027193862</v>
      </c>
      <c r="C120" s="218">
        <v>1.27176381653418</v>
      </c>
      <c r="D120" s="219">
        <v>463</v>
      </c>
      <c r="E120" s="217">
        <v>77.750960731882742</v>
      </c>
      <c r="F120" s="218">
        <v>2.7917408252542408</v>
      </c>
      <c r="G120" s="219">
        <v>416</v>
      </c>
      <c r="H120" s="217">
        <v>95.548664897836971</v>
      </c>
      <c r="I120" s="218">
        <v>1.483711655558084</v>
      </c>
      <c r="J120" s="220">
        <v>458</v>
      </c>
    </row>
    <row r="121" spans="1:10" ht="14.5" customHeight="1">
      <c r="A121" s="184" t="s">
        <v>72</v>
      </c>
      <c r="B121" s="212">
        <v>94.667023213448488</v>
      </c>
      <c r="C121" s="213">
        <v>1.2785115065443899</v>
      </c>
      <c r="D121" s="214">
        <v>383</v>
      </c>
      <c r="E121" s="212">
        <v>60.811190945592429</v>
      </c>
      <c r="F121" s="213">
        <v>3.12534059107788</v>
      </c>
      <c r="G121" s="214">
        <v>356</v>
      </c>
      <c r="H121" s="212">
        <v>92.458841959436597</v>
      </c>
      <c r="I121" s="213">
        <v>1.594570446556177</v>
      </c>
      <c r="J121" s="215">
        <v>382</v>
      </c>
    </row>
    <row r="122" spans="1:10" ht="14.5" customHeight="1">
      <c r="A122" s="189" t="s">
        <v>73</v>
      </c>
      <c r="B122" s="217">
        <v>96.537845720991427</v>
      </c>
      <c r="C122" s="218">
        <v>0.95166899655099746</v>
      </c>
      <c r="D122" s="219">
        <v>440</v>
      </c>
      <c r="E122" s="421">
        <v>69.714092141380164</v>
      </c>
      <c r="F122" s="218">
        <v>2.6408290904759242</v>
      </c>
      <c r="G122" s="219">
        <v>404</v>
      </c>
      <c r="H122" s="217">
        <v>94.265620753172769</v>
      </c>
      <c r="I122" s="218">
        <v>1.2488852045158001</v>
      </c>
      <c r="J122" s="220">
        <v>441</v>
      </c>
    </row>
    <row r="123" spans="1:10" ht="14.5" customHeight="1">
      <c r="A123" s="184" t="s">
        <v>74</v>
      </c>
      <c r="B123" s="212">
        <v>96.181164733212398</v>
      </c>
      <c r="C123" s="213">
        <v>1.316900658277921</v>
      </c>
      <c r="D123" s="214">
        <v>408</v>
      </c>
      <c r="E123" s="420">
        <v>63.04579739672613</v>
      </c>
      <c r="F123" s="213">
        <v>3.1271890038995962</v>
      </c>
      <c r="G123" s="214">
        <v>363</v>
      </c>
      <c r="H123" s="212">
        <v>93.78432160175791</v>
      </c>
      <c r="I123" s="213">
        <v>1.539529531165474</v>
      </c>
      <c r="J123" s="215">
        <v>406</v>
      </c>
    </row>
    <row r="124" spans="1:10" ht="14.5" customHeight="1">
      <c r="A124" s="189" t="s">
        <v>75</v>
      </c>
      <c r="B124" s="217">
        <v>96.102874925883569</v>
      </c>
      <c r="C124" s="218">
        <v>1.052379281786302</v>
      </c>
      <c r="D124" s="219">
        <v>324</v>
      </c>
      <c r="E124" s="421">
        <v>59.843974501958343</v>
      </c>
      <c r="F124" s="218">
        <v>3.6856567813434351</v>
      </c>
      <c r="G124" s="219">
        <v>281</v>
      </c>
      <c r="H124" s="217">
        <v>95.516768966241344</v>
      </c>
      <c r="I124" s="218">
        <v>1.3452088788347489</v>
      </c>
      <c r="J124" s="220">
        <v>317</v>
      </c>
    </row>
    <row r="125" spans="1:10" ht="14.5" customHeight="1">
      <c r="A125" s="184" t="s">
        <v>76</v>
      </c>
      <c r="B125" s="420">
        <v>92.140411438689966</v>
      </c>
      <c r="C125" s="213">
        <v>1.480375199519028</v>
      </c>
      <c r="D125" s="214">
        <v>528</v>
      </c>
      <c r="E125" s="212">
        <v>69.664884367107902</v>
      </c>
      <c r="F125" s="213">
        <v>2.532265561204913</v>
      </c>
      <c r="G125" s="214">
        <v>483</v>
      </c>
      <c r="H125" s="212">
        <v>91.499374266062844</v>
      </c>
      <c r="I125" s="213">
        <v>1.6303089259136521</v>
      </c>
      <c r="J125" s="215">
        <v>527</v>
      </c>
    </row>
    <row r="126" spans="1:10" ht="14.5" customHeight="1">
      <c r="A126" s="189" t="s">
        <v>77</v>
      </c>
      <c r="B126" s="217">
        <v>92.929777350033078</v>
      </c>
      <c r="C126" s="218">
        <v>1.3560085638703581</v>
      </c>
      <c r="D126" s="219">
        <v>473</v>
      </c>
      <c r="E126" s="217">
        <v>59.434056708747633</v>
      </c>
      <c r="F126" s="218">
        <v>3.2943540482567619</v>
      </c>
      <c r="G126" s="219">
        <v>426</v>
      </c>
      <c r="H126" s="217">
        <v>89.167874980631879</v>
      </c>
      <c r="I126" s="218">
        <v>1.9088879306249671</v>
      </c>
      <c r="J126" s="220">
        <v>468</v>
      </c>
    </row>
    <row r="127" spans="1:10" ht="14.5" customHeight="1">
      <c r="A127" s="184" t="s">
        <v>78</v>
      </c>
      <c r="B127" s="420">
        <v>94.14429299930589</v>
      </c>
      <c r="C127" s="213">
        <v>1.2394423731128901</v>
      </c>
      <c r="D127" s="214">
        <v>574</v>
      </c>
      <c r="E127" s="212">
        <v>67.221082792810932</v>
      </c>
      <c r="F127" s="213">
        <v>2.448857738772241</v>
      </c>
      <c r="G127" s="214">
        <v>527</v>
      </c>
      <c r="H127" s="212">
        <v>92.198105043786157</v>
      </c>
      <c r="I127" s="213">
        <v>1.446822748627886</v>
      </c>
      <c r="J127" s="215">
        <v>567</v>
      </c>
    </row>
    <row r="128" spans="1:10" ht="14.5" customHeight="1" thickBot="1">
      <c r="A128" s="194" t="s">
        <v>79</v>
      </c>
      <c r="B128" s="227">
        <v>94.263737538333643</v>
      </c>
      <c r="C128" s="228">
        <v>1.4828386920442891</v>
      </c>
      <c r="D128" s="229">
        <v>540</v>
      </c>
      <c r="E128" s="424">
        <v>70.759019634442637</v>
      </c>
      <c r="F128" s="228">
        <v>2.655543885153028</v>
      </c>
      <c r="G128" s="229">
        <v>484</v>
      </c>
      <c r="H128" s="227">
        <v>90.059919756405634</v>
      </c>
      <c r="I128" s="228">
        <v>1.7815432069479471</v>
      </c>
      <c r="J128" s="230">
        <v>527</v>
      </c>
    </row>
    <row r="129" spans="1:10" ht="14.5" customHeight="1">
      <c r="A129" s="199" t="s">
        <v>80</v>
      </c>
      <c r="B129" s="240">
        <v>95.89586435656129</v>
      </c>
      <c r="C129" s="241">
        <v>0.42125321979370428</v>
      </c>
      <c r="D129" s="242">
        <v>3972</v>
      </c>
      <c r="E129" s="422">
        <v>66.237201817792339</v>
      </c>
      <c r="F129" s="241">
        <v>1.1548057682014661</v>
      </c>
      <c r="G129" s="242">
        <v>3589</v>
      </c>
      <c r="H129" s="240">
        <v>94.62982369364677</v>
      </c>
      <c r="I129" s="241">
        <v>0.5094255426795361</v>
      </c>
      <c r="J129" s="243">
        <v>3930</v>
      </c>
    </row>
    <row r="130" spans="1:10" ht="14.5" customHeight="1">
      <c r="A130" s="199" t="s">
        <v>81</v>
      </c>
      <c r="B130" s="422">
        <v>93.881563486247217</v>
      </c>
      <c r="C130" s="241">
        <v>0.65037842834137272</v>
      </c>
      <c r="D130" s="242">
        <v>2862</v>
      </c>
      <c r="E130" s="422">
        <v>68.864880446980507</v>
      </c>
      <c r="F130" s="241">
        <v>1.292054165974631</v>
      </c>
      <c r="G130" s="242">
        <v>2579</v>
      </c>
      <c r="H130" s="240">
        <v>92.152671327681006</v>
      </c>
      <c r="I130" s="241">
        <v>0.79459380657113909</v>
      </c>
      <c r="J130" s="243">
        <v>2819</v>
      </c>
    </row>
    <row r="131" spans="1:10" ht="14.5" customHeight="1">
      <c r="A131" s="204" t="s">
        <v>82</v>
      </c>
      <c r="B131" s="232">
        <v>95.482194458687317</v>
      </c>
      <c r="C131" s="233">
        <v>0.360769861902621</v>
      </c>
      <c r="D131" s="234">
        <v>6834</v>
      </c>
      <c r="E131" s="423">
        <v>66.774300767933184</v>
      </c>
      <c r="F131" s="233">
        <v>0.9559841272534958</v>
      </c>
      <c r="G131" s="234">
        <v>6168</v>
      </c>
      <c r="H131" s="232">
        <v>94.129317762840898</v>
      </c>
      <c r="I131" s="233">
        <v>0.43727081816900842</v>
      </c>
      <c r="J131" s="235">
        <v>6749</v>
      </c>
    </row>
    <row r="132" spans="1:10" ht="14.5" customHeight="1">
      <c r="A132" s="1224" t="s">
        <v>149</v>
      </c>
      <c r="B132" s="1224" t="s">
        <v>150</v>
      </c>
      <c r="C132" s="1224" t="s">
        <v>150</v>
      </c>
      <c r="D132" s="1224" t="s">
        <v>150</v>
      </c>
      <c r="E132" s="1224" t="s">
        <v>150</v>
      </c>
      <c r="F132" s="1224" t="s">
        <v>150</v>
      </c>
      <c r="G132" s="1224" t="s">
        <v>150</v>
      </c>
      <c r="H132" s="1224" t="s">
        <v>150</v>
      </c>
      <c r="I132" s="1224" t="s">
        <v>150</v>
      </c>
      <c r="J132" s="1224" t="s">
        <v>150</v>
      </c>
    </row>
    <row r="133" spans="1:10" ht="24" customHeight="1">
      <c r="A133" s="1116" t="s">
        <v>619</v>
      </c>
      <c r="B133" s="1116" t="s">
        <v>85</v>
      </c>
      <c r="C133" s="1116" t="s">
        <v>85</v>
      </c>
      <c r="D133" s="1116" t="s">
        <v>85</v>
      </c>
      <c r="E133" s="1116" t="s">
        <v>85</v>
      </c>
      <c r="F133" s="1116" t="s">
        <v>85</v>
      </c>
      <c r="G133" s="1116" t="s">
        <v>85</v>
      </c>
      <c r="H133" s="1116" t="s">
        <v>85</v>
      </c>
      <c r="I133" s="1116" t="s">
        <v>85</v>
      </c>
      <c r="J133" s="1116" t="s">
        <v>85</v>
      </c>
    </row>
    <row r="134" spans="1:10" ht="14.5" customHeight="1">
      <c r="A134" s="1224" t="s">
        <v>771</v>
      </c>
      <c r="B134" s="1224" t="s">
        <v>151</v>
      </c>
      <c r="C134" s="1224" t="s">
        <v>151</v>
      </c>
      <c r="D134" s="1224" t="s">
        <v>151</v>
      </c>
      <c r="E134" s="1224" t="s">
        <v>151</v>
      </c>
      <c r="F134" s="1224" t="s">
        <v>151</v>
      </c>
      <c r="G134" s="1224" t="s">
        <v>151</v>
      </c>
      <c r="H134" s="1224" t="s">
        <v>151</v>
      </c>
      <c r="I134" s="1224" t="s">
        <v>151</v>
      </c>
      <c r="J134" s="1224" t="s">
        <v>151</v>
      </c>
    </row>
    <row r="135" spans="1:10" ht="14.5" customHeight="1"/>
    <row r="136" spans="1:10" ht="31.5" customHeight="1">
      <c r="A136" s="1240" t="s">
        <v>894</v>
      </c>
      <c r="B136" s="1240"/>
      <c r="C136" s="1240"/>
      <c r="D136" s="1240"/>
      <c r="E136" s="1240"/>
      <c r="F136" s="1240"/>
      <c r="G136" s="1240"/>
      <c r="H136" s="1240"/>
      <c r="I136" s="1240"/>
      <c r="J136" s="1240"/>
    </row>
    <row r="137" spans="1:10" ht="63.75" customHeight="1" thickBot="1">
      <c r="A137" s="1229" t="s">
        <v>273</v>
      </c>
      <c r="B137" s="1226" t="s">
        <v>361</v>
      </c>
      <c r="C137" s="1226" t="s">
        <v>146</v>
      </c>
      <c r="D137" s="1226" t="s">
        <v>146</v>
      </c>
      <c r="E137" s="1226" t="s">
        <v>362</v>
      </c>
      <c r="F137" s="1226" t="s">
        <v>147</v>
      </c>
      <c r="G137" s="1226" t="s">
        <v>147</v>
      </c>
      <c r="H137" s="1226" t="s">
        <v>363</v>
      </c>
      <c r="I137" s="1226" t="s">
        <v>148</v>
      </c>
      <c r="J137" s="1227" t="s">
        <v>148</v>
      </c>
    </row>
    <row r="138" spans="1:10" ht="14.5" customHeight="1" thickBot="1">
      <c r="A138" s="1230" t="s">
        <v>273</v>
      </c>
      <c r="B138" s="59" t="s">
        <v>92</v>
      </c>
      <c r="C138" s="59" t="s">
        <v>62</v>
      </c>
      <c r="D138" s="60" t="s">
        <v>63</v>
      </c>
      <c r="E138" s="59" t="s">
        <v>92</v>
      </c>
      <c r="F138" s="59" t="s">
        <v>62</v>
      </c>
      <c r="G138" s="60" t="s">
        <v>63</v>
      </c>
      <c r="H138" s="59" t="s">
        <v>92</v>
      </c>
      <c r="I138" s="59" t="s">
        <v>62</v>
      </c>
      <c r="J138" s="59" t="s">
        <v>63</v>
      </c>
    </row>
    <row r="139" spans="1:10" ht="14.5" customHeight="1">
      <c r="A139" s="184" t="s">
        <v>103</v>
      </c>
      <c r="B139" s="212">
        <v>96.063879442906028</v>
      </c>
      <c r="C139" s="213">
        <v>0.5276590462292019</v>
      </c>
      <c r="D139" s="214">
        <v>2159</v>
      </c>
      <c r="E139" s="212">
        <v>65.197884485176942</v>
      </c>
      <c r="F139" s="213">
        <v>1.729990192106627</v>
      </c>
      <c r="G139" s="214">
        <v>1933</v>
      </c>
      <c r="H139" s="212">
        <v>93.772056843016642</v>
      </c>
      <c r="I139" s="213">
        <v>0.76893066739701321</v>
      </c>
      <c r="J139" s="215">
        <v>2140</v>
      </c>
    </row>
    <row r="140" spans="1:10" ht="14.5" customHeight="1">
      <c r="A140" s="444" t="s">
        <v>301</v>
      </c>
      <c r="B140" s="445">
        <v>95.210946425228528</v>
      </c>
      <c r="C140" s="446">
        <v>0.4683805467931258</v>
      </c>
      <c r="D140" s="447">
        <v>4673</v>
      </c>
      <c r="E140" s="445">
        <v>67.497298576598624</v>
      </c>
      <c r="F140" s="446">
        <v>1.145984611919769</v>
      </c>
      <c r="G140" s="447">
        <v>4233</v>
      </c>
      <c r="H140" s="445">
        <v>94.293140254149833</v>
      </c>
      <c r="I140" s="446">
        <v>0.53225237980260753</v>
      </c>
      <c r="J140" s="448">
        <v>4607</v>
      </c>
    </row>
    <row r="141" spans="1:10" ht="14.5" customHeight="1">
      <c r="A141" s="184" t="s">
        <v>385</v>
      </c>
      <c r="B141" s="212">
        <v>95.22133474509576</v>
      </c>
      <c r="C141" s="213">
        <v>1.001251753810531</v>
      </c>
      <c r="D141" s="214">
        <v>1132</v>
      </c>
      <c r="E141" s="212">
        <v>69.814417159651626</v>
      </c>
      <c r="F141" s="213">
        <v>2.599015049967258</v>
      </c>
      <c r="G141" s="214">
        <v>1008</v>
      </c>
      <c r="H141" s="212">
        <v>94.975187120554665</v>
      </c>
      <c r="I141" s="213">
        <v>1.048587663897631</v>
      </c>
      <c r="J141" s="215">
        <v>1123</v>
      </c>
    </row>
    <row r="142" spans="1:10" ht="27.75" customHeight="1" thickBot="1">
      <c r="A142" s="469" t="s">
        <v>386</v>
      </c>
      <c r="B142" s="227">
        <v>95.938051226691982</v>
      </c>
      <c r="C142" s="228">
        <v>0.44904079279176218</v>
      </c>
      <c r="D142" s="229">
        <v>3856</v>
      </c>
      <c r="E142" s="227">
        <v>65.962171449997626</v>
      </c>
      <c r="F142" s="228">
        <v>1.225641717577282</v>
      </c>
      <c r="G142" s="229">
        <v>3481</v>
      </c>
      <c r="H142" s="227">
        <v>93.978132666530527</v>
      </c>
      <c r="I142" s="228">
        <v>0.5781936665125248</v>
      </c>
      <c r="J142" s="230">
        <v>3791</v>
      </c>
    </row>
    <row r="143" spans="1:10" ht="14.5" customHeight="1">
      <c r="A143" s="204" t="s">
        <v>109</v>
      </c>
      <c r="B143" s="232">
        <v>95.482194458687317</v>
      </c>
      <c r="C143" s="233">
        <v>0.360769861902621</v>
      </c>
      <c r="D143" s="234">
        <v>6834</v>
      </c>
      <c r="E143" s="232">
        <v>66.774300767933184</v>
      </c>
      <c r="F143" s="233">
        <v>0.9559841272534958</v>
      </c>
      <c r="G143" s="234">
        <v>6168</v>
      </c>
      <c r="H143" s="232">
        <v>94.129317762840898</v>
      </c>
      <c r="I143" s="233">
        <v>0.43727081816900842</v>
      </c>
      <c r="J143" s="235">
        <v>6749</v>
      </c>
    </row>
    <row r="144" spans="1:10" ht="14.5" customHeight="1">
      <c r="A144" s="1224" t="s">
        <v>149</v>
      </c>
      <c r="B144" s="1224"/>
      <c r="C144" s="1224"/>
      <c r="D144" s="1224"/>
      <c r="E144" s="1224"/>
      <c r="F144" s="1224"/>
      <c r="G144" s="1224"/>
      <c r="H144" s="1224"/>
      <c r="I144" s="1224"/>
      <c r="J144" s="1224"/>
    </row>
    <row r="145" spans="1:10" ht="14.5" customHeight="1">
      <c r="A145" s="1224" t="s">
        <v>784</v>
      </c>
      <c r="B145" s="1224"/>
      <c r="C145" s="1224"/>
      <c r="D145" s="1224"/>
      <c r="E145" s="1224"/>
      <c r="F145" s="1224"/>
      <c r="G145" s="1224"/>
      <c r="H145" s="1224"/>
      <c r="I145" s="1224"/>
      <c r="J145" s="1224"/>
    </row>
    <row r="146" spans="1:10" ht="14.5" customHeight="1"/>
    <row r="147" spans="1:10" ht="44.25" customHeight="1">
      <c r="A147" s="1320" t="s">
        <v>895</v>
      </c>
      <c r="B147" s="1321"/>
      <c r="C147" s="1321"/>
      <c r="D147" s="1321"/>
    </row>
    <row r="148" spans="1:10" ht="30.75" customHeight="1" thickBot="1">
      <c r="A148" s="1314" t="s">
        <v>273</v>
      </c>
      <c r="B148" s="1236" t="s">
        <v>621</v>
      </c>
      <c r="C148" s="1241"/>
      <c r="D148" s="1242"/>
    </row>
    <row r="149" spans="1:10" ht="14.5" customHeight="1" thickBot="1">
      <c r="A149" s="1322"/>
      <c r="B149" s="689" t="s">
        <v>21</v>
      </c>
      <c r="C149" s="689" t="s">
        <v>62</v>
      </c>
      <c r="D149" s="689" t="s">
        <v>63</v>
      </c>
    </row>
    <row r="150" spans="1:10" s="994" customFormat="1" ht="14.5" customHeight="1">
      <c r="A150" s="997" t="s">
        <v>64</v>
      </c>
      <c r="B150" s="713">
        <v>3.930922714536206</v>
      </c>
      <c r="C150" s="94">
        <v>0.12640402955294119</v>
      </c>
      <c r="D150" s="1035">
        <v>344</v>
      </c>
    </row>
    <row r="151" spans="1:10" s="994" customFormat="1" ht="14.5" customHeight="1">
      <c r="A151" s="998" t="s">
        <v>65</v>
      </c>
      <c r="B151" s="715">
        <v>3.6592753873775452</v>
      </c>
      <c r="C151" s="96">
        <v>0.15469480718365131</v>
      </c>
      <c r="D151" s="1036">
        <v>255</v>
      </c>
    </row>
    <row r="152" spans="1:10" s="994" customFormat="1" ht="14.5" customHeight="1">
      <c r="A152" s="997" t="s">
        <v>66</v>
      </c>
      <c r="B152" s="713">
        <v>6.2520915203154006</v>
      </c>
      <c r="C152" s="94">
        <v>0.99523596057238684</v>
      </c>
      <c r="D152" s="1037">
        <v>324</v>
      </c>
    </row>
    <row r="153" spans="1:10" s="994" customFormat="1" ht="14.5" customHeight="1">
      <c r="A153" s="998" t="s">
        <v>67</v>
      </c>
      <c r="B153" s="715">
        <v>3.8989970162302758</v>
      </c>
      <c r="C153" s="96">
        <v>0.26057227419652701</v>
      </c>
      <c r="D153" s="1036">
        <v>253</v>
      </c>
    </row>
    <row r="154" spans="1:10" s="994" customFormat="1" ht="14.5" customHeight="1">
      <c r="A154" s="997" t="s">
        <v>68</v>
      </c>
      <c r="B154" s="713">
        <v>4.7429229108852997</v>
      </c>
      <c r="C154" s="94">
        <v>0.31041963357430929</v>
      </c>
      <c r="D154" s="1037">
        <v>183</v>
      </c>
    </row>
    <row r="155" spans="1:10" s="994" customFormat="1" ht="14.5" customHeight="1">
      <c r="A155" s="998" t="s">
        <v>69</v>
      </c>
      <c r="B155" s="715">
        <v>4.6045396751627186</v>
      </c>
      <c r="C155" s="96">
        <v>0.57465598546169705</v>
      </c>
      <c r="D155" s="1036">
        <v>250</v>
      </c>
    </row>
    <row r="156" spans="1:10" s="994" customFormat="1" ht="14.5" customHeight="1">
      <c r="A156" s="997" t="s">
        <v>70</v>
      </c>
      <c r="B156" s="713">
        <v>5.0630437092222911</v>
      </c>
      <c r="C156" s="94">
        <v>0.22504292861731801</v>
      </c>
      <c r="D156" s="1037">
        <v>245</v>
      </c>
    </row>
    <row r="157" spans="1:10" s="994" customFormat="1" ht="14.5" customHeight="1">
      <c r="A157" s="998" t="s">
        <v>71</v>
      </c>
      <c r="B157" s="715">
        <v>4.4831884681448004</v>
      </c>
      <c r="C157" s="96">
        <v>0.1627157833643724</v>
      </c>
      <c r="D157" s="1036">
        <v>393</v>
      </c>
    </row>
    <row r="158" spans="1:10" s="994" customFormat="1" ht="14.5" customHeight="1">
      <c r="A158" s="997" t="s">
        <v>72</v>
      </c>
      <c r="B158" s="713">
        <v>4.3566476234479454</v>
      </c>
      <c r="C158" s="94">
        <v>0.29674018562415211</v>
      </c>
      <c r="D158" s="1037">
        <v>238</v>
      </c>
    </row>
    <row r="159" spans="1:10" s="994" customFormat="1" ht="14.5" customHeight="1">
      <c r="A159" s="998" t="s">
        <v>73</v>
      </c>
      <c r="B159" s="715">
        <v>4.6851923467262093</v>
      </c>
      <c r="C159" s="96">
        <v>0.38128154943118509</v>
      </c>
      <c r="D159" s="1036">
        <v>260</v>
      </c>
    </row>
    <row r="160" spans="1:10" s="994" customFormat="1" ht="14.5" customHeight="1">
      <c r="A160" s="997" t="s">
        <v>74</v>
      </c>
      <c r="B160" s="713">
        <v>5.0884789949493472</v>
      </c>
      <c r="C160" s="94">
        <v>0.2072242135204396</v>
      </c>
      <c r="D160" s="1037">
        <v>296</v>
      </c>
    </row>
    <row r="161" spans="1:22" s="994" customFormat="1" ht="14.5" customHeight="1">
      <c r="A161" s="998" t="s">
        <v>75</v>
      </c>
      <c r="B161" s="715">
        <v>4.5844389626342537</v>
      </c>
      <c r="C161" s="96">
        <v>0.2049842007354461</v>
      </c>
      <c r="D161" s="1036">
        <v>226</v>
      </c>
    </row>
    <row r="162" spans="1:22" s="994" customFormat="1" ht="14.5" customHeight="1">
      <c r="A162" s="997" t="s">
        <v>76</v>
      </c>
      <c r="B162" s="713">
        <v>4.5144486453089341</v>
      </c>
      <c r="C162" s="94">
        <v>0.25249669176457012</v>
      </c>
      <c r="D162" s="1037">
        <v>427</v>
      </c>
    </row>
    <row r="163" spans="1:22" s="994" customFormat="1" ht="14.5" customHeight="1">
      <c r="A163" s="998" t="s">
        <v>77</v>
      </c>
      <c r="B163" s="715">
        <v>3.3461410833196572</v>
      </c>
      <c r="C163" s="96">
        <v>0.1508053306095109</v>
      </c>
      <c r="D163" s="1036">
        <v>339</v>
      </c>
    </row>
    <row r="164" spans="1:22" s="994" customFormat="1" ht="14.5" customHeight="1">
      <c r="A164" s="997" t="s">
        <v>78</v>
      </c>
      <c r="B164" s="713">
        <v>3.9908125556991378</v>
      </c>
      <c r="C164" s="94">
        <v>0.24083585027589771</v>
      </c>
      <c r="D164" s="1037">
        <v>345</v>
      </c>
    </row>
    <row r="165" spans="1:22" s="994" customFormat="1" ht="14.5" customHeight="1" thickBot="1">
      <c r="A165" s="999" t="s">
        <v>79</v>
      </c>
      <c r="B165" s="723">
        <v>3.098888298043835</v>
      </c>
      <c r="C165" s="98">
        <v>0.25918737919354279</v>
      </c>
      <c r="D165" s="1038">
        <v>416</v>
      </c>
    </row>
    <row r="166" spans="1:22" s="994" customFormat="1" ht="14.5" customHeight="1">
      <c r="A166" s="1000" t="s">
        <v>80</v>
      </c>
      <c r="B166" s="727">
        <v>4.3326367417453282</v>
      </c>
      <c r="C166" s="100">
        <v>0.1029653797858385</v>
      </c>
      <c r="D166" s="1039">
        <v>2642</v>
      </c>
    </row>
    <row r="167" spans="1:22" s="994" customFormat="1" ht="14.5" customHeight="1">
      <c r="A167" s="1000" t="s">
        <v>81</v>
      </c>
      <c r="B167" s="1001">
        <v>4.5830079316969323</v>
      </c>
      <c r="C167" s="100">
        <v>0.27250943672142242</v>
      </c>
      <c r="D167" s="1039">
        <v>2152</v>
      </c>
    </row>
    <row r="168" spans="1:22" s="994" customFormat="1" ht="14.5" customHeight="1">
      <c r="A168" s="1040" t="s">
        <v>82</v>
      </c>
      <c r="B168" s="961">
        <v>4.3861223433170977</v>
      </c>
      <c r="C168" s="114">
        <v>9.9782776534116296E-2</v>
      </c>
      <c r="D168" s="1041">
        <v>4794</v>
      </c>
    </row>
    <row r="169" spans="1:22" ht="24" customHeight="1">
      <c r="A169" s="1238" t="s">
        <v>622</v>
      </c>
      <c r="B169" s="1239"/>
      <c r="C169" s="1239"/>
      <c r="D169" s="1239"/>
    </row>
    <row r="170" spans="1:22" ht="25.5" customHeight="1">
      <c r="A170" s="1238" t="s">
        <v>907</v>
      </c>
      <c r="B170" s="1325"/>
      <c r="C170" s="1325"/>
      <c r="D170" s="1325"/>
    </row>
    <row r="171" spans="1:22" ht="26.25" customHeight="1">
      <c r="A171" s="1238" t="s">
        <v>784</v>
      </c>
      <c r="B171" s="1239"/>
      <c r="C171" s="1239"/>
      <c r="D171" s="1239"/>
    </row>
    <row r="172" spans="1:22" ht="14.5" customHeight="1"/>
    <row r="173" spans="1:22" ht="14.5" customHeight="1">
      <c r="A173" s="1189" t="s">
        <v>896</v>
      </c>
      <c r="B173" s="1189"/>
      <c r="C173" s="1189"/>
      <c r="D173" s="1189"/>
      <c r="E173" s="1189"/>
      <c r="F173" s="1189"/>
      <c r="G173" s="1189"/>
      <c r="H173" s="1189"/>
      <c r="I173" s="1189"/>
      <c r="J173" s="1189"/>
      <c r="K173" s="1189"/>
      <c r="L173" s="1189"/>
      <c r="M173" s="1189"/>
      <c r="N173" s="1189"/>
      <c r="O173" s="1189"/>
      <c r="P173" s="1189"/>
      <c r="Q173" s="1189"/>
      <c r="R173" s="1189"/>
      <c r="S173" s="1189"/>
      <c r="T173" s="1189"/>
      <c r="U173" s="1189"/>
      <c r="V173" s="1189"/>
    </row>
    <row r="174" spans="1:22" ht="64.5" customHeight="1" thickBot="1">
      <c r="A174" s="1229" t="s">
        <v>273</v>
      </c>
      <c r="B174" s="1226" t="s">
        <v>361</v>
      </c>
      <c r="C174" s="1226" t="s">
        <v>146</v>
      </c>
      <c r="D174" s="1226" t="s">
        <v>146</v>
      </c>
      <c r="E174" s="1226" t="s">
        <v>362</v>
      </c>
      <c r="F174" s="1226" t="s">
        <v>147</v>
      </c>
      <c r="G174" s="1226" t="s">
        <v>147</v>
      </c>
      <c r="H174" s="1226" t="s">
        <v>364</v>
      </c>
      <c r="I174" s="1226" t="s">
        <v>152</v>
      </c>
      <c r="J174" s="1226" t="s">
        <v>152</v>
      </c>
      <c r="K174" s="1226" t="s">
        <v>365</v>
      </c>
      <c r="L174" s="1226" t="s">
        <v>153</v>
      </c>
      <c r="M174" s="1226" t="s">
        <v>153</v>
      </c>
      <c r="N174" s="1226" t="s">
        <v>366</v>
      </c>
      <c r="O174" s="1226" t="s">
        <v>154</v>
      </c>
      <c r="P174" s="1226" t="s">
        <v>154</v>
      </c>
      <c r="Q174" s="1226" t="s">
        <v>367</v>
      </c>
      <c r="R174" s="1226" t="s">
        <v>155</v>
      </c>
      <c r="S174" s="1226" t="s">
        <v>155</v>
      </c>
      <c r="T174" s="1226" t="s">
        <v>368</v>
      </c>
      <c r="U174" s="1226" t="s">
        <v>156</v>
      </c>
      <c r="V174" s="1227" t="s">
        <v>156</v>
      </c>
    </row>
    <row r="175" spans="1:22" ht="14.5" customHeight="1" thickBot="1">
      <c r="A175" s="1230" t="s">
        <v>273</v>
      </c>
      <c r="B175" s="59" t="s">
        <v>92</v>
      </c>
      <c r="C175" s="59" t="s">
        <v>62</v>
      </c>
      <c r="D175" s="60" t="s">
        <v>63</v>
      </c>
      <c r="E175" s="59" t="s">
        <v>92</v>
      </c>
      <c r="F175" s="59" t="s">
        <v>62</v>
      </c>
      <c r="G175" s="60" t="s">
        <v>63</v>
      </c>
      <c r="H175" s="59" t="s">
        <v>92</v>
      </c>
      <c r="I175" s="59" t="s">
        <v>62</v>
      </c>
      <c r="J175" s="60" t="s">
        <v>63</v>
      </c>
      <c r="K175" s="59" t="s">
        <v>92</v>
      </c>
      <c r="L175" s="59" t="s">
        <v>62</v>
      </c>
      <c r="M175" s="60" t="s">
        <v>63</v>
      </c>
      <c r="N175" s="59" t="s">
        <v>92</v>
      </c>
      <c r="O175" s="59" t="s">
        <v>62</v>
      </c>
      <c r="P175" s="60" t="s">
        <v>63</v>
      </c>
      <c r="Q175" s="59" t="s">
        <v>92</v>
      </c>
      <c r="R175" s="59" t="s">
        <v>62</v>
      </c>
      <c r="S175" s="60" t="s">
        <v>63</v>
      </c>
      <c r="T175" s="59" t="s">
        <v>92</v>
      </c>
      <c r="U175" s="59" t="s">
        <v>62</v>
      </c>
      <c r="V175" s="59" t="s">
        <v>63</v>
      </c>
    </row>
    <row r="176" spans="1:22" ht="14.5" customHeight="1">
      <c r="A176" s="184" t="s">
        <v>64</v>
      </c>
      <c r="B176" s="420">
        <v>97.834035316109464</v>
      </c>
      <c r="C176" s="245">
        <v>0.62208307887118441</v>
      </c>
      <c r="D176" s="246">
        <v>669</v>
      </c>
      <c r="E176" s="244">
        <v>77.755086002227387</v>
      </c>
      <c r="F176" s="245">
        <v>1.7177427150025231</v>
      </c>
      <c r="G176" s="246">
        <v>660</v>
      </c>
      <c r="H176" s="244">
        <v>83.008819667063662</v>
      </c>
      <c r="I176" s="245">
        <v>1.619032982308332</v>
      </c>
      <c r="J176" s="246">
        <v>654</v>
      </c>
      <c r="K176" s="244">
        <v>51.53913539423791</v>
      </c>
      <c r="L176" s="245">
        <v>2.1744999372439762</v>
      </c>
      <c r="M176" s="246">
        <v>612</v>
      </c>
      <c r="N176" s="244">
        <v>14.380809846592729</v>
      </c>
      <c r="O176" s="245">
        <v>1.479483939104802</v>
      </c>
      <c r="P176" s="246">
        <v>634</v>
      </c>
      <c r="Q176" s="420">
        <v>50.73832473223365</v>
      </c>
      <c r="R176" s="245">
        <v>2.1025583266564021</v>
      </c>
      <c r="S176" s="246">
        <v>653</v>
      </c>
      <c r="T176" s="244">
        <v>21.622441771823741</v>
      </c>
      <c r="U176" s="245">
        <v>1.69856014516478</v>
      </c>
      <c r="V176" s="247">
        <v>639</v>
      </c>
    </row>
    <row r="177" spans="1:22" ht="14.5" customHeight="1">
      <c r="A177" s="189" t="s">
        <v>65</v>
      </c>
      <c r="B177" s="236">
        <v>98.186929663059999</v>
      </c>
      <c r="C177" s="237">
        <v>0.41342513812226322</v>
      </c>
      <c r="D177" s="238">
        <v>990</v>
      </c>
      <c r="E177" s="236">
        <v>72.292002736464951</v>
      </c>
      <c r="F177" s="237">
        <v>1.5364953116168629</v>
      </c>
      <c r="G177" s="238">
        <v>974</v>
      </c>
      <c r="H177" s="236">
        <v>84.619867479432642</v>
      </c>
      <c r="I177" s="237">
        <v>1.248611388081645</v>
      </c>
      <c r="J177" s="238">
        <v>973</v>
      </c>
      <c r="K177" s="236">
        <v>48.971208120854392</v>
      </c>
      <c r="L177" s="237">
        <v>1.7630507890406331</v>
      </c>
      <c r="M177" s="238">
        <v>917</v>
      </c>
      <c r="N177" s="236">
        <v>16.842732659746879</v>
      </c>
      <c r="O177" s="237">
        <v>1.3211997509082749</v>
      </c>
      <c r="P177" s="238">
        <v>936</v>
      </c>
      <c r="Q177" s="236">
        <v>64.513928284514094</v>
      </c>
      <c r="R177" s="237">
        <v>1.628787719661779</v>
      </c>
      <c r="S177" s="238">
        <v>975</v>
      </c>
      <c r="T177" s="236">
        <v>38.218698755186757</v>
      </c>
      <c r="U177" s="237">
        <v>1.669020809795188</v>
      </c>
      <c r="V177" s="239">
        <v>959</v>
      </c>
    </row>
    <row r="178" spans="1:22" ht="14.5" customHeight="1">
      <c r="A178" s="184" t="s">
        <v>66</v>
      </c>
      <c r="B178" s="244">
        <v>98.628274034117553</v>
      </c>
      <c r="C178" s="245">
        <v>0.79449599047514852</v>
      </c>
      <c r="D178" s="246">
        <v>246</v>
      </c>
      <c r="E178" s="244">
        <v>79.53123779162955</v>
      </c>
      <c r="F178" s="245">
        <v>2.6858793989013399</v>
      </c>
      <c r="G178" s="246">
        <v>240</v>
      </c>
      <c r="H178" s="244">
        <v>82.373040827543903</v>
      </c>
      <c r="I178" s="245">
        <v>2.5934093325412331</v>
      </c>
      <c r="J178" s="246">
        <v>240</v>
      </c>
      <c r="K178" s="244">
        <v>52.910581779449807</v>
      </c>
      <c r="L178" s="245">
        <v>3.471052508509227</v>
      </c>
      <c r="M178" s="246">
        <v>223</v>
      </c>
      <c r="N178" s="244">
        <v>19.046457388786909</v>
      </c>
      <c r="O178" s="245">
        <v>2.7324427818125199</v>
      </c>
      <c r="P178" s="246">
        <v>229</v>
      </c>
      <c r="Q178" s="244">
        <v>56.332538396430706</v>
      </c>
      <c r="R178" s="245">
        <v>3.3337452505866358</v>
      </c>
      <c r="S178" s="246">
        <v>239</v>
      </c>
      <c r="T178" s="244">
        <v>48.339860381807057</v>
      </c>
      <c r="U178" s="245">
        <v>3.3631596945057018</v>
      </c>
      <c r="V178" s="247">
        <v>238</v>
      </c>
    </row>
    <row r="179" spans="1:22" ht="14.5" customHeight="1">
      <c r="A179" s="189" t="s">
        <v>67</v>
      </c>
      <c r="B179" s="236">
        <v>98.068246543902788</v>
      </c>
      <c r="C179" s="237">
        <v>1.1290078967783701</v>
      </c>
      <c r="D179" s="238">
        <v>150</v>
      </c>
      <c r="E179" s="236">
        <v>84.654122392638584</v>
      </c>
      <c r="F179" s="237">
        <v>3.2166224373353889</v>
      </c>
      <c r="G179" s="238">
        <v>147</v>
      </c>
      <c r="H179" s="236">
        <v>80.980496939427198</v>
      </c>
      <c r="I179" s="237">
        <v>3.4536367224378992</v>
      </c>
      <c r="J179" s="238">
        <v>150</v>
      </c>
      <c r="K179" s="236">
        <v>56.210447309494448</v>
      </c>
      <c r="L179" s="237">
        <v>4.499775004682931</v>
      </c>
      <c r="M179" s="238">
        <v>134</v>
      </c>
      <c r="N179" s="236">
        <v>11.83420333904351</v>
      </c>
      <c r="O179" s="237">
        <v>2.980014127550191</v>
      </c>
      <c r="P179" s="238">
        <v>139</v>
      </c>
      <c r="Q179" s="236">
        <v>53.692150896170403</v>
      </c>
      <c r="R179" s="237">
        <v>4.3905101424232704</v>
      </c>
      <c r="S179" s="238">
        <v>145</v>
      </c>
      <c r="T179" s="236">
        <v>35.881247996390428</v>
      </c>
      <c r="U179" s="237">
        <v>4.2858855392992767</v>
      </c>
      <c r="V179" s="239">
        <v>141</v>
      </c>
    </row>
    <row r="180" spans="1:22" ht="14.5" customHeight="1">
      <c r="A180" s="184" t="s">
        <v>68</v>
      </c>
      <c r="B180" s="449" t="s">
        <v>382</v>
      </c>
      <c r="C180" s="245" t="s">
        <v>382</v>
      </c>
      <c r="D180" s="246" t="s">
        <v>382</v>
      </c>
      <c r="E180" s="244" t="s">
        <v>382</v>
      </c>
      <c r="F180" s="245" t="s">
        <v>382</v>
      </c>
      <c r="G180" s="246" t="s">
        <v>382</v>
      </c>
      <c r="H180" s="244" t="s">
        <v>382</v>
      </c>
      <c r="I180" s="245" t="s">
        <v>382</v>
      </c>
      <c r="J180" s="246" t="s">
        <v>382</v>
      </c>
      <c r="K180" s="244" t="s">
        <v>382</v>
      </c>
      <c r="L180" s="245" t="s">
        <v>382</v>
      </c>
      <c r="M180" s="246" t="s">
        <v>382</v>
      </c>
      <c r="N180" s="244" t="s">
        <v>382</v>
      </c>
      <c r="O180" s="245" t="s">
        <v>382</v>
      </c>
      <c r="P180" s="246" t="s">
        <v>382</v>
      </c>
      <c r="Q180" s="244" t="s">
        <v>382</v>
      </c>
      <c r="R180" s="245" t="s">
        <v>382</v>
      </c>
      <c r="S180" s="246" t="s">
        <v>382</v>
      </c>
      <c r="T180" s="244" t="s">
        <v>382</v>
      </c>
      <c r="U180" s="245" t="s">
        <v>382</v>
      </c>
      <c r="V180" s="247" t="s">
        <v>382</v>
      </c>
    </row>
    <row r="181" spans="1:22" ht="14.5" customHeight="1">
      <c r="A181" s="189" t="s">
        <v>69</v>
      </c>
      <c r="B181" s="236">
        <v>100</v>
      </c>
      <c r="C181" s="237" t="s">
        <v>328</v>
      </c>
      <c r="D181" s="238">
        <v>73</v>
      </c>
      <c r="E181" s="236">
        <v>76.464558069121054</v>
      </c>
      <c r="F181" s="237">
        <v>5.2485311092410196</v>
      </c>
      <c r="G181" s="238">
        <v>72</v>
      </c>
      <c r="H181" s="236">
        <v>90.539660105546233</v>
      </c>
      <c r="I181" s="237">
        <v>3.706077383462576</v>
      </c>
      <c r="J181" s="238">
        <v>71</v>
      </c>
      <c r="K181" s="236">
        <v>47.219130592097571</v>
      </c>
      <c r="L181" s="237">
        <v>6.3689036808728412</v>
      </c>
      <c r="M181" s="238">
        <v>67</v>
      </c>
      <c r="N181" s="236">
        <v>15.29735701452338</v>
      </c>
      <c r="O181" s="237">
        <v>4.7674887219459441</v>
      </c>
      <c r="P181" s="238">
        <v>67</v>
      </c>
      <c r="Q181" s="236">
        <v>61.666460328700197</v>
      </c>
      <c r="R181" s="237">
        <v>6.152965226640438</v>
      </c>
      <c r="S181" s="238">
        <v>68</v>
      </c>
      <c r="T181" s="236">
        <v>40.349393269219263</v>
      </c>
      <c r="U181" s="237">
        <v>6.2654506030139014</v>
      </c>
      <c r="V181" s="239">
        <v>68</v>
      </c>
    </row>
    <row r="182" spans="1:22" ht="14.5" customHeight="1">
      <c r="A182" s="184" t="s">
        <v>70</v>
      </c>
      <c r="B182" s="244">
        <v>99.112473022436589</v>
      </c>
      <c r="C182" s="245">
        <v>0.55722928819881279</v>
      </c>
      <c r="D182" s="246">
        <v>382</v>
      </c>
      <c r="E182" s="244">
        <v>79.924698588119185</v>
      </c>
      <c r="F182" s="245">
        <v>2.2902544419798279</v>
      </c>
      <c r="G182" s="246">
        <v>378</v>
      </c>
      <c r="H182" s="420">
        <v>87.895679760830959</v>
      </c>
      <c r="I182" s="245">
        <v>1.84810301269504</v>
      </c>
      <c r="J182" s="246">
        <v>374</v>
      </c>
      <c r="K182" s="244">
        <v>44.593914514146739</v>
      </c>
      <c r="L182" s="245">
        <v>2.8674931050540371</v>
      </c>
      <c r="M182" s="246">
        <v>349</v>
      </c>
      <c r="N182" s="244">
        <v>16.95707782378015</v>
      </c>
      <c r="O182" s="245">
        <v>2.0594933113008329</v>
      </c>
      <c r="P182" s="246">
        <v>361</v>
      </c>
      <c r="Q182" s="244">
        <v>53.84985581756785</v>
      </c>
      <c r="R182" s="245">
        <v>2.78531338528758</v>
      </c>
      <c r="S182" s="246">
        <v>374</v>
      </c>
      <c r="T182" s="244">
        <v>25.70944490212241</v>
      </c>
      <c r="U182" s="245">
        <v>2.4564455010243158</v>
      </c>
      <c r="V182" s="247">
        <v>362</v>
      </c>
    </row>
    <row r="183" spans="1:22" ht="14.5" customHeight="1">
      <c r="A183" s="189" t="s">
        <v>71</v>
      </c>
      <c r="B183" s="236">
        <v>92.675414755639736</v>
      </c>
      <c r="C183" s="237">
        <v>3.6820869354252181</v>
      </c>
      <c r="D183" s="238">
        <v>62</v>
      </c>
      <c r="E183" s="236">
        <v>73.391537586428854</v>
      </c>
      <c r="F183" s="237">
        <v>5.8158600915729028</v>
      </c>
      <c r="G183" s="238">
        <v>63</v>
      </c>
      <c r="H183" s="236">
        <v>84.094461304394443</v>
      </c>
      <c r="I183" s="237">
        <v>4.8386511416991258</v>
      </c>
      <c r="J183" s="238">
        <v>62</v>
      </c>
      <c r="K183" s="236">
        <v>43.060558202226808</v>
      </c>
      <c r="L183" s="237">
        <v>7.0884011948634917</v>
      </c>
      <c r="M183" s="238">
        <v>53</v>
      </c>
      <c r="N183" s="236">
        <v>11.036746010876691</v>
      </c>
      <c r="O183" s="237">
        <v>4.1898758874356439</v>
      </c>
      <c r="P183" s="238">
        <v>61</v>
      </c>
      <c r="Q183" s="236">
        <v>61.232937811456843</v>
      </c>
      <c r="R183" s="237">
        <v>6.5307481517892594</v>
      </c>
      <c r="S183" s="238">
        <v>63</v>
      </c>
      <c r="T183" s="236">
        <v>29.042667281381149</v>
      </c>
      <c r="U183" s="237">
        <v>6.0115029321746176</v>
      </c>
      <c r="V183" s="239">
        <v>61</v>
      </c>
    </row>
    <row r="184" spans="1:22" ht="14.5" customHeight="1">
      <c r="A184" s="184" t="s">
        <v>72</v>
      </c>
      <c r="B184" s="244">
        <v>97.841879898208759</v>
      </c>
      <c r="C184" s="245">
        <v>0.70165402022282097</v>
      </c>
      <c r="D184" s="246">
        <v>452</v>
      </c>
      <c r="E184" s="244">
        <v>78.74712781589615</v>
      </c>
      <c r="F184" s="245">
        <v>2.0319681570992509</v>
      </c>
      <c r="G184" s="246">
        <v>447</v>
      </c>
      <c r="H184" s="244">
        <v>84.681922237915657</v>
      </c>
      <c r="I184" s="245">
        <v>1.8663493172938259</v>
      </c>
      <c r="J184" s="246">
        <v>448</v>
      </c>
      <c r="K184" s="244">
        <v>52.854310582937913</v>
      </c>
      <c r="L184" s="245">
        <v>2.642419812428904</v>
      </c>
      <c r="M184" s="246">
        <v>415</v>
      </c>
      <c r="N184" s="244">
        <v>13.910734018284231</v>
      </c>
      <c r="O184" s="245">
        <v>1.734019478399333</v>
      </c>
      <c r="P184" s="246">
        <v>429</v>
      </c>
      <c r="Q184" s="420">
        <v>52.162572188805967</v>
      </c>
      <c r="R184" s="245">
        <v>2.5488151144418691</v>
      </c>
      <c r="S184" s="246">
        <v>447</v>
      </c>
      <c r="T184" s="420">
        <v>25.804160007704539</v>
      </c>
      <c r="U184" s="245">
        <v>2.253822735047764</v>
      </c>
      <c r="V184" s="247">
        <v>438</v>
      </c>
    </row>
    <row r="185" spans="1:22" ht="14.5" customHeight="1">
      <c r="A185" s="189" t="s">
        <v>73</v>
      </c>
      <c r="B185" s="421">
        <v>97.279121827774702</v>
      </c>
      <c r="C185" s="237">
        <v>0.60023209921489062</v>
      </c>
      <c r="D185" s="238">
        <v>733</v>
      </c>
      <c r="E185" s="236">
        <v>82.679996659044463</v>
      </c>
      <c r="F185" s="237">
        <v>1.4712770031978319</v>
      </c>
      <c r="G185" s="238">
        <v>711</v>
      </c>
      <c r="H185" s="236">
        <v>84.139432315235624</v>
      </c>
      <c r="I185" s="237">
        <v>1.439582234325006</v>
      </c>
      <c r="J185" s="238">
        <v>716</v>
      </c>
      <c r="K185" s="236">
        <v>58.705969892538292</v>
      </c>
      <c r="L185" s="237">
        <v>1.9955299643515521</v>
      </c>
      <c r="M185" s="238">
        <v>674</v>
      </c>
      <c r="N185" s="236">
        <v>15.856349420921999</v>
      </c>
      <c r="O185" s="237">
        <v>1.4733315549746611</v>
      </c>
      <c r="P185" s="238">
        <v>686</v>
      </c>
      <c r="Q185" s="236">
        <v>56.574079960749572</v>
      </c>
      <c r="R185" s="237">
        <v>1.9770805131339599</v>
      </c>
      <c r="S185" s="238">
        <v>701</v>
      </c>
      <c r="T185" s="236">
        <v>25.783052595325859</v>
      </c>
      <c r="U185" s="237">
        <v>1.7498958688009829</v>
      </c>
      <c r="V185" s="239">
        <v>691</v>
      </c>
    </row>
    <row r="186" spans="1:22" ht="14.5" customHeight="1">
      <c r="A186" s="184" t="s">
        <v>74</v>
      </c>
      <c r="B186" s="244">
        <v>99.617663260694982</v>
      </c>
      <c r="C186" s="245">
        <v>0.38173710782408571</v>
      </c>
      <c r="D186" s="246">
        <v>261</v>
      </c>
      <c r="E186" s="244">
        <v>75.532825764774486</v>
      </c>
      <c r="F186" s="245">
        <v>2.833770825137877</v>
      </c>
      <c r="G186" s="246">
        <v>252</v>
      </c>
      <c r="H186" s="244">
        <v>85.892510143729467</v>
      </c>
      <c r="I186" s="245">
        <v>2.2724476635342872</v>
      </c>
      <c r="J186" s="246">
        <v>260</v>
      </c>
      <c r="K186" s="244">
        <v>43.351443110786782</v>
      </c>
      <c r="L186" s="245">
        <v>3.396878349857114</v>
      </c>
      <c r="M186" s="246">
        <v>237</v>
      </c>
      <c r="N186" s="244">
        <v>16.830415331211011</v>
      </c>
      <c r="O186" s="245">
        <v>2.4554536413800672</v>
      </c>
      <c r="P186" s="246">
        <v>248</v>
      </c>
      <c r="Q186" s="244">
        <v>48.914138713091909</v>
      </c>
      <c r="R186" s="245">
        <v>3.326768568506989</v>
      </c>
      <c r="S186" s="246">
        <v>254</v>
      </c>
      <c r="T186" s="244">
        <v>22.147527442754971</v>
      </c>
      <c r="U186" s="245">
        <v>2.738790665733037</v>
      </c>
      <c r="V186" s="247">
        <v>252</v>
      </c>
    </row>
    <row r="187" spans="1:22" ht="14.5" customHeight="1">
      <c r="A187" s="189" t="s">
        <v>75</v>
      </c>
      <c r="B187" s="236" t="s">
        <v>382</v>
      </c>
      <c r="C187" s="237" t="s">
        <v>382</v>
      </c>
      <c r="D187" s="238" t="s">
        <v>382</v>
      </c>
      <c r="E187" s="236" t="s">
        <v>382</v>
      </c>
      <c r="F187" s="237" t="s">
        <v>382</v>
      </c>
      <c r="G187" s="238" t="s">
        <v>382</v>
      </c>
      <c r="H187" s="236" t="s">
        <v>382</v>
      </c>
      <c r="I187" s="237" t="s">
        <v>382</v>
      </c>
      <c r="J187" s="238" t="s">
        <v>382</v>
      </c>
      <c r="K187" s="236" t="s">
        <v>382</v>
      </c>
      <c r="L187" s="237" t="s">
        <v>382</v>
      </c>
      <c r="M187" s="238" t="s">
        <v>382</v>
      </c>
      <c r="N187" s="236" t="s">
        <v>382</v>
      </c>
      <c r="O187" s="237" t="s">
        <v>382</v>
      </c>
      <c r="P187" s="238" t="s">
        <v>382</v>
      </c>
      <c r="Q187" s="236" t="s">
        <v>382</v>
      </c>
      <c r="R187" s="237" t="s">
        <v>382</v>
      </c>
      <c r="S187" s="238" t="s">
        <v>382</v>
      </c>
      <c r="T187" s="236" t="s">
        <v>382</v>
      </c>
      <c r="U187" s="237" t="s">
        <v>382</v>
      </c>
      <c r="V187" s="239" t="s">
        <v>382</v>
      </c>
    </row>
    <row r="188" spans="1:22" ht="14.5" customHeight="1">
      <c r="A188" s="184" t="s">
        <v>76</v>
      </c>
      <c r="B188" s="244">
        <v>99.002776329602327</v>
      </c>
      <c r="C188" s="245">
        <v>0.71222169471674479</v>
      </c>
      <c r="D188" s="246">
        <v>200</v>
      </c>
      <c r="E188" s="244">
        <v>78.2917049203365</v>
      </c>
      <c r="F188" s="245">
        <v>3.229988302439228</v>
      </c>
      <c r="G188" s="246">
        <v>197</v>
      </c>
      <c r="H188" s="244">
        <v>73.692801460041863</v>
      </c>
      <c r="I188" s="245">
        <v>3.3776696546663119</v>
      </c>
      <c r="J188" s="246">
        <v>194</v>
      </c>
      <c r="K188" s="244">
        <v>64.586517819589687</v>
      </c>
      <c r="L188" s="245">
        <v>3.703851455903886</v>
      </c>
      <c r="M188" s="246">
        <v>192</v>
      </c>
      <c r="N188" s="420">
        <v>8.1362692820139237</v>
      </c>
      <c r="O188" s="245">
        <v>1.892998394401755</v>
      </c>
      <c r="P188" s="246">
        <v>191</v>
      </c>
      <c r="Q188" s="244">
        <v>59.478136626383012</v>
      </c>
      <c r="R188" s="245">
        <v>3.7556949259166239</v>
      </c>
      <c r="S188" s="246">
        <v>199</v>
      </c>
      <c r="T188" s="244">
        <v>25.915500406932139</v>
      </c>
      <c r="U188" s="245">
        <v>3.2530817329064812</v>
      </c>
      <c r="V188" s="247">
        <v>194</v>
      </c>
    </row>
    <row r="189" spans="1:22" ht="14.5" customHeight="1">
      <c r="A189" s="189" t="s">
        <v>77</v>
      </c>
      <c r="B189" s="236">
        <v>99.466227101574034</v>
      </c>
      <c r="C189" s="237">
        <v>0.5344549453169628</v>
      </c>
      <c r="D189" s="238">
        <v>91</v>
      </c>
      <c r="E189" s="236">
        <v>79.771176777210414</v>
      </c>
      <c r="F189" s="237">
        <v>4.6034802081889437</v>
      </c>
      <c r="G189" s="238">
        <v>89</v>
      </c>
      <c r="H189" s="236">
        <v>79.735652488734317</v>
      </c>
      <c r="I189" s="237">
        <v>4.8488501959524086</v>
      </c>
      <c r="J189" s="238">
        <v>90</v>
      </c>
      <c r="K189" s="236">
        <v>53.045724266404072</v>
      </c>
      <c r="L189" s="237">
        <v>6.0221717039068627</v>
      </c>
      <c r="M189" s="238">
        <v>81</v>
      </c>
      <c r="N189" s="236">
        <v>6.4657738960916218</v>
      </c>
      <c r="O189" s="237">
        <v>2.7188592970846561</v>
      </c>
      <c r="P189" s="238">
        <v>83</v>
      </c>
      <c r="Q189" s="236">
        <v>56.272140068910737</v>
      </c>
      <c r="R189" s="237">
        <v>5.7233187139935744</v>
      </c>
      <c r="S189" s="238">
        <v>89</v>
      </c>
      <c r="T189" s="236">
        <v>23.25870375243268</v>
      </c>
      <c r="U189" s="237">
        <v>4.9284278836739794</v>
      </c>
      <c r="V189" s="239">
        <v>86</v>
      </c>
    </row>
    <row r="190" spans="1:22" ht="14.5" customHeight="1">
      <c r="A190" s="184" t="s">
        <v>78</v>
      </c>
      <c r="B190" s="244">
        <v>99.545803134590486</v>
      </c>
      <c r="C190" s="245">
        <v>0.45332354392750451</v>
      </c>
      <c r="D190" s="246">
        <v>218</v>
      </c>
      <c r="E190" s="244">
        <v>80.805995245807495</v>
      </c>
      <c r="F190" s="245">
        <v>2.9094760776855919</v>
      </c>
      <c r="G190" s="246">
        <v>214</v>
      </c>
      <c r="H190" s="244">
        <v>88.157548633746558</v>
      </c>
      <c r="I190" s="245">
        <v>2.3479507604320178</v>
      </c>
      <c r="J190" s="246">
        <v>217</v>
      </c>
      <c r="K190" s="244">
        <v>50.774823941205717</v>
      </c>
      <c r="L190" s="245">
        <v>3.749988690805051</v>
      </c>
      <c r="M190" s="246">
        <v>195</v>
      </c>
      <c r="N190" s="244">
        <v>16.53191490717089</v>
      </c>
      <c r="O190" s="245">
        <v>2.775456192433285</v>
      </c>
      <c r="P190" s="246">
        <v>203</v>
      </c>
      <c r="Q190" s="244">
        <v>50.606031508053263</v>
      </c>
      <c r="R190" s="245">
        <v>3.6405224565984291</v>
      </c>
      <c r="S190" s="246">
        <v>207</v>
      </c>
      <c r="T190" s="244">
        <v>27.141993542205821</v>
      </c>
      <c r="U190" s="245">
        <v>3.2570415470864762</v>
      </c>
      <c r="V190" s="247">
        <v>204</v>
      </c>
    </row>
    <row r="191" spans="1:22" ht="14.5" customHeight="1" thickBot="1">
      <c r="A191" s="194" t="s">
        <v>79</v>
      </c>
      <c r="B191" s="248">
        <v>96.90809790163442</v>
      </c>
      <c r="C191" s="249">
        <v>2.276774701131151</v>
      </c>
      <c r="D191" s="250">
        <v>93</v>
      </c>
      <c r="E191" s="248">
        <v>77.957737485160422</v>
      </c>
      <c r="F191" s="249">
        <v>4.7885746899814254</v>
      </c>
      <c r="G191" s="250">
        <v>88</v>
      </c>
      <c r="H191" s="248">
        <v>75.848720424462684</v>
      </c>
      <c r="I191" s="249">
        <v>4.899088509914364</v>
      </c>
      <c r="J191" s="250">
        <v>88</v>
      </c>
      <c r="K191" s="248">
        <v>60.62398149546221</v>
      </c>
      <c r="L191" s="249">
        <v>5.666290643875656</v>
      </c>
      <c r="M191" s="250">
        <v>87</v>
      </c>
      <c r="N191" s="248">
        <v>10.649311901904399</v>
      </c>
      <c r="O191" s="249">
        <v>3.519606415917417</v>
      </c>
      <c r="P191" s="250">
        <v>88</v>
      </c>
      <c r="Q191" s="248">
        <v>54.106569266979527</v>
      </c>
      <c r="R191" s="249">
        <v>5.6829250705608434</v>
      </c>
      <c r="S191" s="250">
        <v>90</v>
      </c>
      <c r="T191" s="248">
        <v>26.15245989781106</v>
      </c>
      <c r="U191" s="249">
        <v>4.9683078700309906</v>
      </c>
      <c r="V191" s="251">
        <v>87</v>
      </c>
    </row>
    <row r="192" spans="1:22" ht="14.5" customHeight="1">
      <c r="A192" s="199" t="s">
        <v>80</v>
      </c>
      <c r="B192" s="450">
        <v>98.188847126547401</v>
      </c>
      <c r="C192" s="451">
        <v>0.22336886520841551</v>
      </c>
      <c r="D192" s="452">
        <v>3844</v>
      </c>
      <c r="E192" s="422">
        <v>77.524014487418768</v>
      </c>
      <c r="F192" s="451">
        <v>0.72654564092551654</v>
      </c>
      <c r="G192" s="452">
        <v>3774</v>
      </c>
      <c r="H192" s="422">
        <v>84.731019928634481</v>
      </c>
      <c r="I192" s="451">
        <v>0.63691543826652663</v>
      </c>
      <c r="J192" s="452">
        <v>3776</v>
      </c>
      <c r="K192" s="422">
        <v>51.553722379172513</v>
      </c>
      <c r="L192" s="451">
        <v>0.90198947986313927</v>
      </c>
      <c r="M192" s="452">
        <v>3530</v>
      </c>
      <c r="N192" s="450">
        <v>15.798052462372681</v>
      </c>
      <c r="O192" s="451">
        <v>0.64673721494995551</v>
      </c>
      <c r="P192" s="452">
        <v>3625</v>
      </c>
      <c r="Q192" s="422">
        <v>56.215926564832351</v>
      </c>
      <c r="R192" s="451">
        <v>0.86942342573144527</v>
      </c>
      <c r="S192" s="452">
        <v>3744</v>
      </c>
      <c r="T192" s="450">
        <v>28.603527578937999</v>
      </c>
      <c r="U192" s="451">
        <v>0.79498552941899303</v>
      </c>
      <c r="V192" s="453">
        <v>3676</v>
      </c>
    </row>
    <row r="193" spans="1:22" ht="14.5" customHeight="1">
      <c r="A193" s="199" t="s">
        <v>81</v>
      </c>
      <c r="B193" s="450">
        <v>97.888002226798889</v>
      </c>
      <c r="C193" s="451">
        <v>0.5834293289585839</v>
      </c>
      <c r="D193" s="452">
        <v>842</v>
      </c>
      <c r="E193" s="450">
        <v>79.33817106130212</v>
      </c>
      <c r="F193" s="451">
        <v>1.52032985645926</v>
      </c>
      <c r="G193" s="452">
        <v>824</v>
      </c>
      <c r="H193" s="450">
        <v>79.455855636160607</v>
      </c>
      <c r="I193" s="451">
        <v>1.510751352186755</v>
      </c>
      <c r="J193" s="452">
        <v>824</v>
      </c>
      <c r="K193" s="422">
        <v>56.168063421616083</v>
      </c>
      <c r="L193" s="451">
        <v>1.906063345791472</v>
      </c>
      <c r="M193" s="452">
        <v>770</v>
      </c>
      <c r="N193" s="450">
        <v>12.547008929609021</v>
      </c>
      <c r="O193" s="451">
        <v>1.256081775913529</v>
      </c>
      <c r="P193" s="452">
        <v>791</v>
      </c>
      <c r="Q193" s="422">
        <v>56.78226734405429</v>
      </c>
      <c r="R193" s="451">
        <v>1.847860558252324</v>
      </c>
      <c r="S193" s="452">
        <v>825</v>
      </c>
      <c r="T193" s="450">
        <v>34.631427818612082</v>
      </c>
      <c r="U193" s="451">
        <v>1.772148702011102</v>
      </c>
      <c r="V193" s="453">
        <v>807</v>
      </c>
    </row>
    <row r="194" spans="1:22" ht="14.5" customHeight="1">
      <c r="A194" s="204" t="s">
        <v>82</v>
      </c>
      <c r="B194" s="454">
        <v>98.132466711026382</v>
      </c>
      <c r="C194" s="455">
        <v>0.2119364859306864</v>
      </c>
      <c r="D194" s="456">
        <v>4686</v>
      </c>
      <c r="E194" s="454">
        <v>77.8626055643076</v>
      </c>
      <c r="F194" s="455">
        <v>0.65555155988262059</v>
      </c>
      <c r="G194" s="456">
        <v>4598</v>
      </c>
      <c r="H194" s="454">
        <v>83.744081939745868</v>
      </c>
      <c r="I194" s="455">
        <v>0.59073811541353372</v>
      </c>
      <c r="J194" s="456">
        <v>4600</v>
      </c>
      <c r="K194" s="423">
        <v>52.409371606517539</v>
      </c>
      <c r="L194" s="455">
        <v>0.81584910822596857</v>
      </c>
      <c r="M194" s="456">
        <v>4300</v>
      </c>
      <c r="N194" s="454">
        <v>15.1896370444192</v>
      </c>
      <c r="O194" s="455">
        <v>0.57620733246455891</v>
      </c>
      <c r="P194" s="456">
        <v>4416</v>
      </c>
      <c r="Q194" s="423">
        <v>56.322619561188262</v>
      </c>
      <c r="R194" s="455">
        <v>0.78678781540766229</v>
      </c>
      <c r="S194" s="456">
        <v>4569</v>
      </c>
      <c r="T194" s="454">
        <v>29.738363408895701</v>
      </c>
      <c r="U194" s="455">
        <v>0.7272334506507423</v>
      </c>
      <c r="V194" s="457">
        <v>4483</v>
      </c>
    </row>
    <row r="195" spans="1:22" ht="14.5" customHeight="1">
      <c r="A195" s="1224" t="s">
        <v>157</v>
      </c>
      <c r="B195" s="1224" t="s">
        <v>158</v>
      </c>
      <c r="C195" s="1224" t="s">
        <v>158</v>
      </c>
      <c r="D195" s="1224" t="s">
        <v>158</v>
      </c>
      <c r="E195" s="1224" t="s">
        <v>158</v>
      </c>
      <c r="F195" s="1224" t="s">
        <v>158</v>
      </c>
      <c r="G195" s="1224" t="s">
        <v>158</v>
      </c>
      <c r="H195" s="1224" t="s">
        <v>158</v>
      </c>
      <c r="I195" s="1224" t="s">
        <v>158</v>
      </c>
      <c r="J195" s="1224" t="s">
        <v>158</v>
      </c>
      <c r="K195" s="1224" t="s">
        <v>158</v>
      </c>
      <c r="L195" s="1224" t="s">
        <v>158</v>
      </c>
      <c r="M195" s="1224" t="s">
        <v>158</v>
      </c>
      <c r="N195" s="1224" t="s">
        <v>158</v>
      </c>
      <c r="O195" s="1224" t="s">
        <v>158</v>
      </c>
      <c r="P195" s="1224" t="s">
        <v>158</v>
      </c>
      <c r="Q195" s="1224" t="s">
        <v>158</v>
      </c>
      <c r="R195" s="1224" t="s">
        <v>158</v>
      </c>
      <c r="S195" s="1224" t="s">
        <v>158</v>
      </c>
      <c r="T195" s="1224" t="s">
        <v>158</v>
      </c>
      <c r="U195" s="1224" t="s">
        <v>158</v>
      </c>
      <c r="V195" s="1224" t="s">
        <v>158</v>
      </c>
    </row>
    <row r="196" spans="1:22" ht="24.75" customHeight="1">
      <c r="A196" s="1116" t="s">
        <v>370</v>
      </c>
      <c r="B196" s="1116" t="s">
        <v>85</v>
      </c>
      <c r="C196" s="1116" t="s">
        <v>85</v>
      </c>
      <c r="D196" s="1116" t="s">
        <v>85</v>
      </c>
      <c r="E196" s="1116" t="s">
        <v>85</v>
      </c>
      <c r="F196" s="1116" t="s">
        <v>85</v>
      </c>
      <c r="G196" s="1116" t="s">
        <v>85</v>
      </c>
      <c r="H196" s="1116" t="s">
        <v>85</v>
      </c>
      <c r="I196" s="1116" t="s">
        <v>85</v>
      </c>
      <c r="J196" s="1116" t="s">
        <v>85</v>
      </c>
      <c r="K196" s="1116" t="s">
        <v>85</v>
      </c>
      <c r="L196" s="1116" t="s">
        <v>85</v>
      </c>
      <c r="M196" s="1116" t="s">
        <v>85</v>
      </c>
      <c r="N196" s="1116" t="s">
        <v>85</v>
      </c>
      <c r="O196" s="1116" t="s">
        <v>85</v>
      </c>
      <c r="P196" s="1116" t="s">
        <v>85</v>
      </c>
      <c r="Q196" s="1116" t="s">
        <v>85</v>
      </c>
      <c r="R196" s="1116" t="s">
        <v>85</v>
      </c>
      <c r="S196" s="1116" t="s">
        <v>85</v>
      </c>
      <c r="T196" s="1116" t="s">
        <v>85</v>
      </c>
      <c r="U196" s="1116" t="s">
        <v>85</v>
      </c>
      <c r="V196" s="1116" t="s">
        <v>85</v>
      </c>
    </row>
    <row r="197" spans="1:22" ht="14.5" customHeight="1">
      <c r="A197" s="1224" t="s">
        <v>766</v>
      </c>
      <c r="B197" s="1224" t="s">
        <v>159</v>
      </c>
      <c r="C197" s="1224" t="s">
        <v>159</v>
      </c>
      <c r="D197" s="1224" t="s">
        <v>159</v>
      </c>
      <c r="E197" s="1224" t="s">
        <v>159</v>
      </c>
      <c r="F197" s="1224" t="s">
        <v>159</v>
      </c>
      <c r="G197" s="1224" t="s">
        <v>159</v>
      </c>
      <c r="H197" s="1224" t="s">
        <v>159</v>
      </c>
      <c r="I197" s="1224" t="s">
        <v>159</v>
      </c>
      <c r="J197" s="1224" t="s">
        <v>159</v>
      </c>
      <c r="K197" s="1224" t="s">
        <v>159</v>
      </c>
      <c r="L197" s="1224" t="s">
        <v>159</v>
      </c>
      <c r="M197" s="1224" t="s">
        <v>159</v>
      </c>
      <c r="N197" s="1224" t="s">
        <v>159</v>
      </c>
      <c r="O197" s="1224" t="s">
        <v>159</v>
      </c>
      <c r="P197" s="1224" t="s">
        <v>159</v>
      </c>
      <c r="Q197" s="1224" t="s">
        <v>159</v>
      </c>
      <c r="R197" s="1224" t="s">
        <v>159</v>
      </c>
      <c r="S197" s="1224" t="s">
        <v>159</v>
      </c>
      <c r="T197" s="1224" t="s">
        <v>159</v>
      </c>
      <c r="U197" s="1224" t="s">
        <v>159</v>
      </c>
      <c r="V197" s="1224" t="s">
        <v>159</v>
      </c>
    </row>
    <row r="198" spans="1:22" ht="14.5" customHeight="1"/>
    <row r="199" spans="1:22" ht="14.5" customHeight="1">
      <c r="A199" s="1189" t="s">
        <v>897</v>
      </c>
      <c r="B199" s="1189"/>
      <c r="C199" s="1189"/>
      <c r="D199" s="1189"/>
      <c r="E199" s="1189"/>
      <c r="F199" s="1189"/>
      <c r="G199" s="1189"/>
      <c r="H199" s="1189"/>
      <c r="I199" s="1189"/>
      <c r="J199" s="1189"/>
      <c r="K199" s="1189"/>
      <c r="L199" s="1189"/>
      <c r="M199" s="1189"/>
      <c r="N199" s="1189"/>
      <c r="O199" s="1189"/>
      <c r="P199" s="1189"/>
      <c r="Q199" s="1189"/>
      <c r="R199" s="1189"/>
      <c r="S199" s="1189"/>
      <c r="T199" s="1189"/>
      <c r="U199" s="1189"/>
      <c r="V199" s="1189"/>
    </row>
    <row r="200" spans="1:22" ht="63.75" customHeight="1" thickBot="1">
      <c r="A200" s="1229" t="s">
        <v>273</v>
      </c>
      <c r="B200" s="1226" t="s">
        <v>361</v>
      </c>
      <c r="C200" s="1226" t="s">
        <v>146</v>
      </c>
      <c r="D200" s="1226" t="s">
        <v>146</v>
      </c>
      <c r="E200" s="1226" t="s">
        <v>362</v>
      </c>
      <c r="F200" s="1226" t="s">
        <v>147</v>
      </c>
      <c r="G200" s="1226" t="s">
        <v>147</v>
      </c>
      <c r="H200" s="1226" t="s">
        <v>364</v>
      </c>
      <c r="I200" s="1226" t="s">
        <v>152</v>
      </c>
      <c r="J200" s="1226" t="s">
        <v>152</v>
      </c>
      <c r="K200" s="1226" t="s">
        <v>365</v>
      </c>
      <c r="L200" s="1226" t="s">
        <v>153</v>
      </c>
      <c r="M200" s="1226" t="s">
        <v>153</v>
      </c>
      <c r="N200" s="1226" t="s">
        <v>366</v>
      </c>
      <c r="O200" s="1226" t="s">
        <v>154</v>
      </c>
      <c r="P200" s="1226" t="s">
        <v>154</v>
      </c>
      <c r="Q200" s="1226" t="s">
        <v>367</v>
      </c>
      <c r="R200" s="1226" t="s">
        <v>155</v>
      </c>
      <c r="S200" s="1226" t="s">
        <v>155</v>
      </c>
      <c r="T200" s="1226" t="s">
        <v>368</v>
      </c>
      <c r="U200" s="1226" t="s">
        <v>156</v>
      </c>
      <c r="V200" s="1227" t="s">
        <v>156</v>
      </c>
    </row>
    <row r="201" spans="1:22" ht="14.5" customHeight="1" thickBot="1">
      <c r="A201" s="1230" t="s">
        <v>273</v>
      </c>
      <c r="B201" s="59" t="s">
        <v>92</v>
      </c>
      <c r="C201" s="59" t="s">
        <v>62</v>
      </c>
      <c r="D201" s="60" t="s">
        <v>63</v>
      </c>
      <c r="E201" s="59" t="s">
        <v>92</v>
      </c>
      <c r="F201" s="59" t="s">
        <v>62</v>
      </c>
      <c r="G201" s="60" t="s">
        <v>63</v>
      </c>
      <c r="H201" s="59" t="s">
        <v>92</v>
      </c>
      <c r="I201" s="59" t="s">
        <v>62</v>
      </c>
      <c r="J201" s="60" t="s">
        <v>63</v>
      </c>
      <c r="K201" s="59" t="s">
        <v>92</v>
      </c>
      <c r="L201" s="59" t="s">
        <v>62</v>
      </c>
      <c r="M201" s="60" t="s">
        <v>63</v>
      </c>
      <c r="N201" s="59" t="s">
        <v>92</v>
      </c>
      <c r="O201" s="59" t="s">
        <v>62</v>
      </c>
      <c r="P201" s="60" t="s">
        <v>63</v>
      </c>
      <c r="Q201" s="59" t="s">
        <v>92</v>
      </c>
      <c r="R201" s="59" t="s">
        <v>62</v>
      </c>
      <c r="S201" s="60" t="s">
        <v>63</v>
      </c>
      <c r="T201" s="59" t="s">
        <v>92</v>
      </c>
      <c r="U201" s="59" t="s">
        <v>62</v>
      </c>
      <c r="V201" s="315" t="s">
        <v>63</v>
      </c>
    </row>
    <row r="202" spans="1:22" ht="14.5" customHeight="1">
      <c r="A202" s="184" t="s">
        <v>103</v>
      </c>
      <c r="B202" s="212">
        <v>98.537064264418376</v>
      </c>
      <c r="C202" s="213">
        <v>0.3563029280632225</v>
      </c>
      <c r="D202" s="214">
        <v>1311</v>
      </c>
      <c r="E202" s="212">
        <v>76.522630784083944</v>
      </c>
      <c r="F202" s="213">
        <v>1.2716285028579331</v>
      </c>
      <c r="G202" s="214">
        <v>1289</v>
      </c>
      <c r="H202" s="212">
        <v>91.17054438997782</v>
      </c>
      <c r="I202" s="213">
        <v>0.87062083133739188</v>
      </c>
      <c r="J202" s="214">
        <v>1302</v>
      </c>
      <c r="K202" s="212">
        <v>39.199755530162193</v>
      </c>
      <c r="L202" s="213">
        <v>1.49731502085459</v>
      </c>
      <c r="M202" s="214">
        <v>1189</v>
      </c>
      <c r="N202" s="212">
        <v>15.107567622525879</v>
      </c>
      <c r="O202" s="213">
        <v>1.079537053169916</v>
      </c>
      <c r="P202" s="214">
        <v>1238</v>
      </c>
      <c r="Q202" s="212">
        <v>57.10664678478178</v>
      </c>
      <c r="R202" s="213">
        <v>1.4760844397092709</v>
      </c>
      <c r="S202" s="214">
        <v>1287</v>
      </c>
      <c r="T202" s="212">
        <v>29.222800379298139</v>
      </c>
      <c r="U202" s="213">
        <v>1.354030984455987</v>
      </c>
      <c r="V202" s="215">
        <v>1259</v>
      </c>
    </row>
    <row r="203" spans="1:22" ht="14.5" customHeight="1">
      <c r="A203" s="189" t="s">
        <v>104</v>
      </c>
      <c r="B203" s="217">
        <v>98.987460472911323</v>
      </c>
      <c r="C203" s="218">
        <v>0.30368047258859798</v>
      </c>
      <c r="D203" s="219">
        <v>1321</v>
      </c>
      <c r="E203" s="217">
        <v>78.407909247191981</v>
      </c>
      <c r="F203" s="218">
        <v>1.1904584870765891</v>
      </c>
      <c r="G203" s="219">
        <v>1303</v>
      </c>
      <c r="H203" s="217">
        <v>81.194793150996873</v>
      </c>
      <c r="I203" s="218">
        <v>1.152935194994704</v>
      </c>
      <c r="J203" s="219">
        <v>1297</v>
      </c>
      <c r="K203" s="217">
        <v>57.265114624322308</v>
      </c>
      <c r="L203" s="218">
        <v>1.4931412619726381</v>
      </c>
      <c r="M203" s="219">
        <v>1216</v>
      </c>
      <c r="N203" s="217">
        <v>13.24392858939923</v>
      </c>
      <c r="O203" s="218">
        <v>0.994977081930289</v>
      </c>
      <c r="P203" s="219">
        <v>1252</v>
      </c>
      <c r="Q203" s="217">
        <v>60.411225373806801</v>
      </c>
      <c r="R203" s="218">
        <v>1.43959181986018</v>
      </c>
      <c r="S203" s="219">
        <v>1288</v>
      </c>
      <c r="T203" s="217">
        <v>25.080416302860758</v>
      </c>
      <c r="U203" s="218">
        <v>1.2693013203377781</v>
      </c>
      <c r="V203" s="220">
        <v>1258</v>
      </c>
    </row>
    <row r="204" spans="1:22" ht="14.5" customHeight="1">
      <c r="A204" s="312" t="s">
        <v>105</v>
      </c>
      <c r="B204" s="222">
        <v>97.236473296845119</v>
      </c>
      <c r="C204" s="223">
        <v>0.38328224634354813</v>
      </c>
      <c r="D204" s="224">
        <v>2054</v>
      </c>
      <c r="E204" s="222">
        <v>78.096503725921238</v>
      </c>
      <c r="F204" s="223">
        <v>0.9790396872277648</v>
      </c>
      <c r="G204" s="224">
        <v>2006</v>
      </c>
      <c r="H204" s="222">
        <v>82.006695375365737</v>
      </c>
      <c r="I204" s="223">
        <v>0.89127243113456678</v>
      </c>
      <c r="J204" s="224">
        <v>2001</v>
      </c>
      <c r="K204" s="222">
        <v>55.010118021872593</v>
      </c>
      <c r="L204" s="223">
        <v>1.207053538781772</v>
      </c>
      <c r="M204" s="224">
        <v>1895</v>
      </c>
      <c r="N204" s="222">
        <v>16.827361006284541</v>
      </c>
      <c r="O204" s="223">
        <v>0.9099690578054247</v>
      </c>
      <c r="P204" s="224">
        <v>1926</v>
      </c>
      <c r="Q204" s="222">
        <v>52.594718201087233</v>
      </c>
      <c r="R204" s="223">
        <v>1.1794107176417741</v>
      </c>
      <c r="S204" s="224">
        <v>1994</v>
      </c>
      <c r="T204" s="222">
        <v>33.758538908807083</v>
      </c>
      <c r="U204" s="223">
        <v>1.131306910040365</v>
      </c>
      <c r="V204" s="225">
        <v>1966</v>
      </c>
    </row>
    <row r="205" spans="1:22" ht="14.5" customHeight="1">
      <c r="A205" s="189" t="s">
        <v>106</v>
      </c>
      <c r="B205" s="217">
        <v>97.588211803754078</v>
      </c>
      <c r="C205" s="218">
        <v>0.3043565544297448</v>
      </c>
      <c r="D205" s="219">
        <v>2610</v>
      </c>
      <c r="E205" s="217">
        <v>76.609874902583243</v>
      </c>
      <c r="F205" s="218">
        <v>0.87330173917061837</v>
      </c>
      <c r="G205" s="219">
        <v>2563</v>
      </c>
      <c r="H205" s="217">
        <v>82.485203978162247</v>
      </c>
      <c r="I205" s="218">
        <v>0.7967831101776105</v>
      </c>
      <c r="J205" s="219">
        <v>2559</v>
      </c>
      <c r="K205" s="217">
        <v>48.681048926349987</v>
      </c>
      <c r="L205" s="218">
        <v>1.069515530748995</v>
      </c>
      <c r="M205" s="219">
        <v>2386</v>
      </c>
      <c r="N205" s="217">
        <v>14.31458025289875</v>
      </c>
      <c r="O205" s="218">
        <v>0.73329635739943433</v>
      </c>
      <c r="P205" s="219">
        <v>2474</v>
      </c>
      <c r="Q205" s="217">
        <v>46.572330842295322</v>
      </c>
      <c r="R205" s="218">
        <v>1.0371184766735071</v>
      </c>
      <c r="S205" s="219">
        <v>2532</v>
      </c>
      <c r="T205" s="217">
        <v>26.399163321451159</v>
      </c>
      <c r="U205" s="218">
        <v>0.91581686523683881</v>
      </c>
      <c r="V205" s="220">
        <v>2512</v>
      </c>
    </row>
    <row r="206" spans="1:22" ht="14.5" customHeight="1">
      <c r="A206" s="184" t="s">
        <v>107</v>
      </c>
      <c r="B206" s="212">
        <v>98.881900240775408</v>
      </c>
      <c r="C206" s="213">
        <v>0.33748051084080932</v>
      </c>
      <c r="D206" s="214">
        <v>1342</v>
      </c>
      <c r="E206" s="212">
        <v>79.125751279613723</v>
      </c>
      <c r="F206" s="213">
        <v>1.2033117141660761</v>
      </c>
      <c r="G206" s="214">
        <v>1318</v>
      </c>
      <c r="H206" s="212">
        <v>85.817531596171534</v>
      </c>
      <c r="I206" s="213">
        <v>1.0544484689260241</v>
      </c>
      <c r="J206" s="214">
        <v>1323</v>
      </c>
      <c r="K206" s="212">
        <v>54.27448378460933</v>
      </c>
      <c r="L206" s="213">
        <v>1.5387113463630431</v>
      </c>
      <c r="M206" s="214">
        <v>1234</v>
      </c>
      <c r="N206" s="212">
        <v>16.519582662312679</v>
      </c>
      <c r="O206" s="213">
        <v>1.1297975249274621</v>
      </c>
      <c r="P206" s="214">
        <v>1256</v>
      </c>
      <c r="Q206" s="212">
        <v>68.376982045729676</v>
      </c>
      <c r="R206" s="213">
        <v>1.3930369464229739</v>
      </c>
      <c r="S206" s="214">
        <v>1315</v>
      </c>
      <c r="T206" s="212">
        <v>34.273340100454277</v>
      </c>
      <c r="U206" s="213">
        <v>1.439732668370854</v>
      </c>
      <c r="V206" s="215">
        <v>1278</v>
      </c>
    </row>
    <row r="207" spans="1:22" ht="14.5" customHeight="1" thickBot="1">
      <c r="A207" s="194" t="s">
        <v>108</v>
      </c>
      <c r="B207" s="227">
        <v>99.19709885158575</v>
      </c>
      <c r="C207" s="228">
        <v>0.33403027046286632</v>
      </c>
      <c r="D207" s="229">
        <v>734</v>
      </c>
      <c r="E207" s="227">
        <v>81.695248161227383</v>
      </c>
      <c r="F207" s="228">
        <v>1.548771548397172</v>
      </c>
      <c r="G207" s="229">
        <v>717</v>
      </c>
      <c r="H207" s="227">
        <v>85.171777586500639</v>
      </c>
      <c r="I207" s="228">
        <v>1.3938117355766451</v>
      </c>
      <c r="J207" s="229">
        <v>718</v>
      </c>
      <c r="K207" s="227">
        <v>69.049566339020842</v>
      </c>
      <c r="L207" s="228">
        <v>1.8577982833796749</v>
      </c>
      <c r="M207" s="229">
        <v>680</v>
      </c>
      <c r="N207" s="227">
        <v>16.596392875027689</v>
      </c>
      <c r="O207" s="228">
        <v>1.5454762543124849</v>
      </c>
      <c r="P207" s="229">
        <v>686</v>
      </c>
      <c r="Q207" s="227">
        <v>78.741508741624017</v>
      </c>
      <c r="R207" s="228">
        <v>1.6222587506585679</v>
      </c>
      <c r="S207" s="229">
        <v>722</v>
      </c>
      <c r="T207" s="227">
        <v>36.737796544390022</v>
      </c>
      <c r="U207" s="228">
        <v>1.9376184554318809</v>
      </c>
      <c r="V207" s="230">
        <v>693</v>
      </c>
    </row>
    <row r="208" spans="1:22" ht="14.5" customHeight="1">
      <c r="A208" s="458" t="s">
        <v>109</v>
      </c>
      <c r="B208" s="232">
        <v>98.132466711026382</v>
      </c>
      <c r="C208" s="233">
        <v>0.2119364859306864</v>
      </c>
      <c r="D208" s="234">
        <v>4686</v>
      </c>
      <c r="E208" s="232">
        <v>77.8626055643076</v>
      </c>
      <c r="F208" s="233">
        <v>0.65555155988262059</v>
      </c>
      <c r="G208" s="234">
        <v>4598</v>
      </c>
      <c r="H208" s="232">
        <v>83.744081939745868</v>
      </c>
      <c r="I208" s="233">
        <v>0.59073811541353372</v>
      </c>
      <c r="J208" s="234">
        <v>4600</v>
      </c>
      <c r="K208" s="232">
        <v>52.409371606517539</v>
      </c>
      <c r="L208" s="233">
        <v>0.81584910822596857</v>
      </c>
      <c r="M208" s="234">
        <v>4300</v>
      </c>
      <c r="N208" s="232">
        <v>15.1896370444192</v>
      </c>
      <c r="O208" s="233">
        <v>0.57620733246455891</v>
      </c>
      <c r="P208" s="234">
        <v>4416</v>
      </c>
      <c r="Q208" s="232">
        <v>56.322619561188262</v>
      </c>
      <c r="R208" s="233">
        <v>0.78678781540766229</v>
      </c>
      <c r="S208" s="234">
        <v>4569</v>
      </c>
      <c r="T208" s="232">
        <v>29.738363408895701</v>
      </c>
      <c r="U208" s="233">
        <v>0.7272334506507423</v>
      </c>
      <c r="V208" s="235">
        <v>4483</v>
      </c>
    </row>
    <row r="209" spans="1:22" ht="14.5" customHeight="1">
      <c r="A209" s="1224" t="s">
        <v>157</v>
      </c>
      <c r="B209" s="1224" t="s">
        <v>158</v>
      </c>
      <c r="C209" s="1224" t="s">
        <v>158</v>
      </c>
      <c r="D209" s="1224" t="s">
        <v>158</v>
      </c>
      <c r="E209" s="1224" t="s">
        <v>158</v>
      </c>
      <c r="F209" s="1224" t="s">
        <v>158</v>
      </c>
      <c r="G209" s="1224" t="s">
        <v>158</v>
      </c>
      <c r="H209" s="1224" t="s">
        <v>158</v>
      </c>
      <c r="I209" s="1224" t="s">
        <v>158</v>
      </c>
      <c r="J209" s="1224" t="s">
        <v>158</v>
      </c>
      <c r="K209" s="1224" t="s">
        <v>158</v>
      </c>
      <c r="L209" s="1224" t="s">
        <v>158</v>
      </c>
      <c r="M209" s="1224" t="s">
        <v>158</v>
      </c>
      <c r="N209" s="1224" t="s">
        <v>158</v>
      </c>
      <c r="O209" s="1224" t="s">
        <v>158</v>
      </c>
      <c r="P209" s="1224" t="s">
        <v>158</v>
      </c>
      <c r="Q209" s="1224" t="s">
        <v>158</v>
      </c>
      <c r="R209" s="1224" t="s">
        <v>158</v>
      </c>
      <c r="S209" s="1224" t="s">
        <v>158</v>
      </c>
      <c r="T209" s="1224" t="s">
        <v>158</v>
      </c>
      <c r="U209" s="1224" t="s">
        <v>158</v>
      </c>
      <c r="V209" s="1224" t="s">
        <v>158</v>
      </c>
    </row>
    <row r="210" spans="1:22" ht="14.5" customHeight="1">
      <c r="A210" s="1224" t="s">
        <v>766</v>
      </c>
      <c r="B210" s="1224" t="s">
        <v>159</v>
      </c>
      <c r="C210" s="1224" t="s">
        <v>159</v>
      </c>
      <c r="D210" s="1224" t="s">
        <v>159</v>
      </c>
      <c r="E210" s="1224" t="s">
        <v>159</v>
      </c>
      <c r="F210" s="1224" t="s">
        <v>159</v>
      </c>
      <c r="G210" s="1224" t="s">
        <v>159</v>
      </c>
      <c r="H210" s="1224" t="s">
        <v>159</v>
      </c>
      <c r="I210" s="1224" t="s">
        <v>159</v>
      </c>
      <c r="J210" s="1224" t="s">
        <v>159</v>
      </c>
      <c r="K210" s="1224" t="s">
        <v>159</v>
      </c>
      <c r="L210" s="1224" t="s">
        <v>159</v>
      </c>
      <c r="M210" s="1224" t="s">
        <v>159</v>
      </c>
      <c r="N210" s="1224" t="s">
        <v>159</v>
      </c>
      <c r="O210" s="1224" t="s">
        <v>159</v>
      </c>
      <c r="P210" s="1224" t="s">
        <v>159</v>
      </c>
      <c r="Q210" s="1224" t="s">
        <v>159</v>
      </c>
      <c r="R210" s="1224" t="s">
        <v>159</v>
      </c>
      <c r="S210" s="1224" t="s">
        <v>159</v>
      </c>
      <c r="T210" s="1224" t="s">
        <v>159</v>
      </c>
      <c r="U210" s="1224" t="s">
        <v>159</v>
      </c>
      <c r="V210" s="1224" t="s">
        <v>159</v>
      </c>
    </row>
    <row r="211" spans="1:22" ht="14.5" customHeight="1"/>
    <row r="212" spans="1:22" ht="25" customHeight="1">
      <c r="A212" s="1231">
        <v>2020</v>
      </c>
      <c r="B212" s="1231"/>
      <c r="C212" s="1231"/>
      <c r="D212" s="1231"/>
      <c r="E212" s="1231"/>
      <c r="F212" s="1231"/>
      <c r="G212" s="1231"/>
      <c r="H212" s="1231"/>
      <c r="I212" s="1231"/>
      <c r="J212" s="1231"/>
      <c r="K212" s="1231"/>
      <c r="L212" s="1231"/>
      <c r="M212" s="1231"/>
      <c r="N212" s="1231"/>
      <c r="O212" s="1231"/>
      <c r="P212" s="1231"/>
      <c r="Q212" s="1231"/>
      <c r="R212" s="1231"/>
      <c r="S212" s="1231"/>
      <c r="T212" s="1231"/>
      <c r="U212" s="1231"/>
      <c r="V212" s="1231"/>
    </row>
    <row r="213" spans="1:22" ht="14.5" customHeight="1"/>
    <row r="214" spans="1:22" ht="14.5" customHeight="1">
      <c r="A214" s="1189" t="s">
        <v>898</v>
      </c>
      <c r="B214" s="1189"/>
      <c r="C214" s="1189"/>
      <c r="D214" s="1189"/>
      <c r="E214" s="1189"/>
      <c r="F214" s="1189"/>
      <c r="G214" s="1189"/>
      <c r="H214" s="1189"/>
      <c r="I214" s="1189"/>
      <c r="J214" s="1189"/>
      <c r="K214" s="1189"/>
      <c r="L214" s="1189"/>
      <c r="M214" s="1189"/>
      <c r="N214" s="1189"/>
      <c r="O214" s="1189"/>
      <c r="P214" s="1189"/>
    </row>
    <row r="215" spans="1:22" ht="63" customHeight="1" thickBot="1">
      <c r="A215" s="1229" t="s">
        <v>273</v>
      </c>
      <c r="B215" s="1226" t="s">
        <v>361</v>
      </c>
      <c r="C215" s="1226" t="s">
        <v>146</v>
      </c>
      <c r="D215" s="1226" t="s">
        <v>146</v>
      </c>
      <c r="E215" s="1226" t="s">
        <v>362</v>
      </c>
      <c r="F215" s="1226" t="s">
        <v>147</v>
      </c>
      <c r="G215" s="1226" t="s">
        <v>147</v>
      </c>
      <c r="H215" s="1226" t="s">
        <v>364</v>
      </c>
      <c r="I215" s="1226" t="s">
        <v>152</v>
      </c>
      <c r="J215" s="1226" t="s">
        <v>152</v>
      </c>
      <c r="K215" s="1226" t="s">
        <v>365</v>
      </c>
      <c r="L215" s="1226" t="s">
        <v>153</v>
      </c>
      <c r="M215" s="1226" t="s">
        <v>153</v>
      </c>
      <c r="N215" s="1226" t="s">
        <v>366</v>
      </c>
      <c r="O215" s="1226" t="s">
        <v>154</v>
      </c>
      <c r="P215" s="1227" t="s">
        <v>154</v>
      </c>
    </row>
    <row r="216" spans="1:22" ht="14.5" customHeight="1" thickBot="1">
      <c r="A216" s="1230" t="s">
        <v>273</v>
      </c>
      <c r="B216" s="59" t="s">
        <v>92</v>
      </c>
      <c r="C216" s="59" t="s">
        <v>62</v>
      </c>
      <c r="D216" s="60" t="s">
        <v>63</v>
      </c>
      <c r="E216" s="59" t="s">
        <v>92</v>
      </c>
      <c r="F216" s="59" t="s">
        <v>62</v>
      </c>
      <c r="G216" s="60" t="s">
        <v>63</v>
      </c>
      <c r="H216" s="59" t="s">
        <v>92</v>
      </c>
      <c r="I216" s="59" t="s">
        <v>62</v>
      </c>
      <c r="J216" s="60" t="s">
        <v>63</v>
      </c>
      <c r="K216" s="59" t="s">
        <v>92</v>
      </c>
      <c r="L216" s="59" t="s">
        <v>62</v>
      </c>
      <c r="M216" s="60" t="s">
        <v>63</v>
      </c>
      <c r="N216" s="59" t="s">
        <v>92</v>
      </c>
      <c r="O216" s="59" t="s">
        <v>62</v>
      </c>
      <c r="P216" s="59" t="s">
        <v>63</v>
      </c>
    </row>
    <row r="217" spans="1:22" ht="14.5" customHeight="1">
      <c r="A217" s="184" t="s">
        <v>64</v>
      </c>
      <c r="B217" s="212">
        <v>95.159721878155949</v>
      </c>
      <c r="C217" s="213">
        <v>0.95459538786341869</v>
      </c>
      <c r="D217" s="214">
        <v>741</v>
      </c>
      <c r="E217" s="212">
        <v>60.191070952585527</v>
      </c>
      <c r="F217" s="213">
        <v>2.2287346296092871</v>
      </c>
      <c r="G217" s="214">
        <v>636</v>
      </c>
      <c r="H217" s="212">
        <v>83.875365672728449</v>
      </c>
      <c r="I217" s="213">
        <v>2.15385050982918</v>
      </c>
      <c r="J217" s="214">
        <v>707</v>
      </c>
      <c r="K217" s="212">
        <v>37.954502366586681</v>
      </c>
      <c r="L217" s="213">
        <v>2.5353418124473679</v>
      </c>
      <c r="M217" s="214">
        <v>587</v>
      </c>
      <c r="N217" s="212">
        <v>11.892950236358979</v>
      </c>
      <c r="O217" s="213">
        <v>1.5463938223156659</v>
      </c>
      <c r="P217" s="215">
        <v>571</v>
      </c>
    </row>
    <row r="218" spans="1:22" ht="14.5" customHeight="1">
      <c r="A218" s="189" t="s">
        <v>65</v>
      </c>
      <c r="B218" s="217">
        <v>94.856463639766901</v>
      </c>
      <c r="C218" s="218">
        <v>0.7779752590221839</v>
      </c>
      <c r="D218" s="219">
        <v>966</v>
      </c>
      <c r="E218" s="217">
        <v>51.448556880786462</v>
      </c>
      <c r="F218" s="218">
        <v>2.235099063959971</v>
      </c>
      <c r="G218" s="219">
        <v>854</v>
      </c>
      <c r="H218" s="217">
        <v>77.447119608869897</v>
      </c>
      <c r="I218" s="218">
        <v>1.913207371820759</v>
      </c>
      <c r="J218" s="219">
        <v>937</v>
      </c>
      <c r="K218" s="217">
        <v>40.057210250475507</v>
      </c>
      <c r="L218" s="218">
        <v>2.2661003681564318</v>
      </c>
      <c r="M218" s="219">
        <v>821</v>
      </c>
      <c r="N218" s="217">
        <v>12.730635748970309</v>
      </c>
      <c r="O218" s="218">
        <v>1.387749087720048</v>
      </c>
      <c r="P218" s="220">
        <v>809</v>
      </c>
    </row>
    <row r="219" spans="1:22" ht="14.5" customHeight="1">
      <c r="A219" s="184" t="s">
        <v>66</v>
      </c>
      <c r="B219" s="212">
        <v>97.436828076783129</v>
      </c>
      <c r="C219" s="213">
        <v>1.24628666743711</v>
      </c>
      <c r="D219" s="214">
        <v>196</v>
      </c>
      <c r="E219" s="212">
        <v>56.442176707028842</v>
      </c>
      <c r="F219" s="213">
        <v>5.3774825774271946</v>
      </c>
      <c r="G219" s="214">
        <v>172</v>
      </c>
      <c r="H219" s="212">
        <v>71.816896817806082</v>
      </c>
      <c r="I219" s="213">
        <v>4.546253099863657</v>
      </c>
      <c r="J219" s="214">
        <v>193</v>
      </c>
      <c r="K219" s="212">
        <v>59.595030666824833</v>
      </c>
      <c r="L219" s="213">
        <v>5.7229178463436146</v>
      </c>
      <c r="M219" s="214">
        <v>173</v>
      </c>
      <c r="N219" s="212">
        <v>14.423690648954571</v>
      </c>
      <c r="O219" s="213">
        <v>3.8321502451442191</v>
      </c>
      <c r="P219" s="215">
        <v>160</v>
      </c>
    </row>
    <row r="220" spans="1:22" ht="14.5" customHeight="1">
      <c r="A220" s="189" t="s">
        <v>67</v>
      </c>
      <c r="B220" s="217">
        <v>97.236065949396561</v>
      </c>
      <c r="C220" s="218">
        <v>0.92592944860985416</v>
      </c>
      <c r="D220" s="219">
        <v>385</v>
      </c>
      <c r="E220" s="217">
        <v>60.532485810547477</v>
      </c>
      <c r="F220" s="218">
        <v>3.2965814159462048</v>
      </c>
      <c r="G220" s="219">
        <v>330</v>
      </c>
      <c r="H220" s="217">
        <v>81.759506926261281</v>
      </c>
      <c r="I220" s="218">
        <v>2.6433710554364378</v>
      </c>
      <c r="J220" s="219">
        <v>370</v>
      </c>
      <c r="K220" s="217">
        <v>39.549378625894072</v>
      </c>
      <c r="L220" s="218">
        <v>3.30707605415884</v>
      </c>
      <c r="M220" s="219">
        <v>306</v>
      </c>
      <c r="N220" s="217">
        <v>11.028438974080091</v>
      </c>
      <c r="O220" s="218">
        <v>2.2735309084664488</v>
      </c>
      <c r="P220" s="220">
        <v>300</v>
      </c>
    </row>
    <row r="221" spans="1:22" ht="14.5" customHeight="1">
      <c r="A221" s="184" t="s">
        <v>68</v>
      </c>
      <c r="B221" s="212">
        <v>98.643219251395578</v>
      </c>
      <c r="C221" s="213">
        <v>0.89386823704759399</v>
      </c>
      <c r="D221" s="214">
        <v>158</v>
      </c>
      <c r="E221" s="212">
        <v>59.677782696178333</v>
      </c>
      <c r="F221" s="213">
        <v>4.0687183547942771</v>
      </c>
      <c r="G221" s="214">
        <v>135</v>
      </c>
      <c r="H221" s="212">
        <v>83.622282233743462</v>
      </c>
      <c r="I221" s="213">
        <v>3.303888805800073</v>
      </c>
      <c r="J221" s="214">
        <v>147</v>
      </c>
      <c r="K221" s="212">
        <v>38.434031834932057</v>
      </c>
      <c r="L221" s="213">
        <v>5.0605876013509734</v>
      </c>
      <c r="M221" s="214">
        <v>125</v>
      </c>
      <c r="N221" s="212">
        <v>14.21946033874174</v>
      </c>
      <c r="O221" s="213">
        <v>3.7798670876176672</v>
      </c>
      <c r="P221" s="215">
        <v>123</v>
      </c>
    </row>
    <row r="222" spans="1:22" ht="14.5" customHeight="1">
      <c r="A222" s="189" t="s">
        <v>69</v>
      </c>
      <c r="B222" s="217">
        <v>92.031845961477359</v>
      </c>
      <c r="C222" s="218">
        <v>3.513783967184084</v>
      </c>
      <c r="D222" s="219">
        <v>84</v>
      </c>
      <c r="E222" s="217">
        <v>56.824243637255542</v>
      </c>
      <c r="F222" s="218">
        <v>4.75840574098841</v>
      </c>
      <c r="G222" s="219">
        <v>80</v>
      </c>
      <c r="H222" s="217">
        <v>93.289385871929525</v>
      </c>
      <c r="I222" s="218">
        <v>3.0358510340367562</v>
      </c>
      <c r="J222" s="219">
        <v>85</v>
      </c>
      <c r="K222" s="217">
        <v>31.40940211799683</v>
      </c>
      <c r="L222" s="218">
        <v>6.1449939698145286</v>
      </c>
      <c r="M222" s="219">
        <v>69</v>
      </c>
      <c r="N222" s="217">
        <v>19.074857786245271</v>
      </c>
      <c r="O222" s="218">
        <v>5.7477820955501562</v>
      </c>
      <c r="P222" s="220">
        <v>68</v>
      </c>
    </row>
    <row r="223" spans="1:22" ht="14.5" customHeight="1">
      <c r="A223" s="184" t="s">
        <v>70</v>
      </c>
      <c r="B223" s="212">
        <v>96.554124762531885</v>
      </c>
      <c r="C223" s="213">
        <v>0.88860552589341246</v>
      </c>
      <c r="D223" s="214">
        <v>619</v>
      </c>
      <c r="E223" s="212">
        <v>62.493902565974821</v>
      </c>
      <c r="F223" s="213">
        <v>2.870570125195357</v>
      </c>
      <c r="G223" s="214">
        <v>557</v>
      </c>
      <c r="H223" s="212">
        <v>86.437235095716062</v>
      </c>
      <c r="I223" s="213">
        <v>1.8499928144645521</v>
      </c>
      <c r="J223" s="214">
        <v>597</v>
      </c>
      <c r="K223" s="212">
        <v>34.180901307206973</v>
      </c>
      <c r="L223" s="213">
        <v>2.610224440373043</v>
      </c>
      <c r="M223" s="214">
        <v>509</v>
      </c>
      <c r="N223" s="212">
        <v>13.181975289722841</v>
      </c>
      <c r="O223" s="213">
        <v>1.6886877038822961</v>
      </c>
      <c r="P223" s="215">
        <v>515</v>
      </c>
    </row>
    <row r="224" spans="1:22" ht="14.5" customHeight="1">
      <c r="A224" s="189" t="s">
        <v>71</v>
      </c>
      <c r="B224" s="217">
        <v>92.26951658836407</v>
      </c>
      <c r="C224" s="218">
        <v>2.1083984540714118</v>
      </c>
      <c r="D224" s="219">
        <v>253</v>
      </c>
      <c r="E224" s="217">
        <v>72.364218166240846</v>
      </c>
      <c r="F224" s="218">
        <v>3.4461297381237972</v>
      </c>
      <c r="G224" s="219">
        <v>237</v>
      </c>
      <c r="H224" s="217">
        <v>83.325942656914606</v>
      </c>
      <c r="I224" s="218">
        <v>2.915061179669733</v>
      </c>
      <c r="J224" s="219">
        <v>254</v>
      </c>
      <c r="K224" s="217">
        <v>33.870988041190913</v>
      </c>
      <c r="L224" s="218">
        <v>4.2515211971984952</v>
      </c>
      <c r="M224" s="219">
        <v>211</v>
      </c>
      <c r="N224" s="217">
        <v>13.87686407493706</v>
      </c>
      <c r="O224" s="218">
        <v>2.8854126521862811</v>
      </c>
      <c r="P224" s="220">
        <v>211</v>
      </c>
    </row>
    <row r="225" spans="1:16" ht="14.5" customHeight="1">
      <c r="A225" s="184" t="s">
        <v>72</v>
      </c>
      <c r="B225" s="212">
        <v>94.106931233232146</v>
      </c>
      <c r="C225" s="213">
        <v>1.1449609419417821</v>
      </c>
      <c r="D225" s="214">
        <v>565</v>
      </c>
      <c r="E225" s="212">
        <v>57.480717296463801</v>
      </c>
      <c r="F225" s="213">
        <v>2.7299154993117289</v>
      </c>
      <c r="G225" s="214">
        <v>516</v>
      </c>
      <c r="H225" s="212">
        <v>87.137231750745428</v>
      </c>
      <c r="I225" s="213">
        <v>1.715023573349749</v>
      </c>
      <c r="J225" s="214">
        <v>551</v>
      </c>
      <c r="K225" s="212">
        <v>38.491500461673247</v>
      </c>
      <c r="L225" s="213">
        <v>2.635268658235443</v>
      </c>
      <c r="M225" s="214">
        <v>471</v>
      </c>
      <c r="N225" s="212">
        <v>17.887836054838331</v>
      </c>
      <c r="O225" s="213">
        <v>1.952970241293551</v>
      </c>
      <c r="P225" s="215">
        <v>462</v>
      </c>
    </row>
    <row r="226" spans="1:16" ht="14.5" customHeight="1">
      <c r="A226" s="189" t="s">
        <v>73</v>
      </c>
      <c r="B226" s="217">
        <v>95.285661716076476</v>
      </c>
      <c r="C226" s="218">
        <v>0.95326338915173847</v>
      </c>
      <c r="D226" s="219">
        <v>736</v>
      </c>
      <c r="E226" s="217">
        <v>62.064487903746958</v>
      </c>
      <c r="F226" s="218">
        <v>2.3942843841875892</v>
      </c>
      <c r="G226" s="219">
        <v>647</v>
      </c>
      <c r="H226" s="217">
        <v>83.983183507142897</v>
      </c>
      <c r="I226" s="218">
        <v>1.8311856534942319</v>
      </c>
      <c r="J226" s="219">
        <v>716</v>
      </c>
      <c r="K226" s="217">
        <v>39.542327723363833</v>
      </c>
      <c r="L226" s="218">
        <v>2.3256485775598792</v>
      </c>
      <c r="M226" s="219">
        <v>612</v>
      </c>
      <c r="N226" s="217">
        <v>13.95850141292865</v>
      </c>
      <c r="O226" s="218">
        <v>1.5810077024744229</v>
      </c>
      <c r="P226" s="220">
        <v>592</v>
      </c>
    </row>
    <row r="227" spans="1:16" ht="14.5" customHeight="1">
      <c r="A227" s="184" t="s">
        <v>74</v>
      </c>
      <c r="B227" s="212">
        <v>96.381614193344291</v>
      </c>
      <c r="C227" s="213">
        <v>0.86641741317287857</v>
      </c>
      <c r="D227" s="214">
        <v>640</v>
      </c>
      <c r="E227" s="212">
        <v>53.815448950743729</v>
      </c>
      <c r="F227" s="213">
        <v>2.853552328749891</v>
      </c>
      <c r="G227" s="214">
        <v>553</v>
      </c>
      <c r="H227" s="212">
        <v>84.123583241479707</v>
      </c>
      <c r="I227" s="213">
        <v>2.218707182576523</v>
      </c>
      <c r="J227" s="214">
        <v>610</v>
      </c>
      <c r="K227" s="212">
        <v>36.758386560486507</v>
      </c>
      <c r="L227" s="213">
        <v>2.6650868408435819</v>
      </c>
      <c r="M227" s="214">
        <v>530</v>
      </c>
      <c r="N227" s="212">
        <v>10.27560204073751</v>
      </c>
      <c r="O227" s="213">
        <v>1.5246467952956579</v>
      </c>
      <c r="P227" s="215">
        <v>521</v>
      </c>
    </row>
    <row r="228" spans="1:16" ht="14.5" customHeight="1">
      <c r="A228" s="189" t="s">
        <v>75</v>
      </c>
      <c r="B228" s="217">
        <v>95.621468657627602</v>
      </c>
      <c r="C228" s="218">
        <v>1.716412702869889</v>
      </c>
      <c r="D228" s="219">
        <v>187</v>
      </c>
      <c r="E228" s="217">
        <v>46.767219422859029</v>
      </c>
      <c r="F228" s="218">
        <v>5.3590521269040607</v>
      </c>
      <c r="G228" s="219">
        <v>157</v>
      </c>
      <c r="H228" s="217">
        <v>77.513257828964981</v>
      </c>
      <c r="I228" s="218">
        <v>3.9712172936423888</v>
      </c>
      <c r="J228" s="219">
        <v>174</v>
      </c>
      <c r="K228" s="217">
        <v>58.769739043464213</v>
      </c>
      <c r="L228" s="218">
        <v>4.6688290813528894</v>
      </c>
      <c r="M228" s="219">
        <v>153</v>
      </c>
      <c r="N228" s="217">
        <v>22.446200875407051</v>
      </c>
      <c r="O228" s="218">
        <v>3.9007466113053382</v>
      </c>
      <c r="P228" s="220">
        <v>151</v>
      </c>
    </row>
    <row r="229" spans="1:16" ht="14.5" customHeight="1">
      <c r="A229" s="184" t="s">
        <v>76</v>
      </c>
      <c r="B229" s="212">
        <v>96.160549888233788</v>
      </c>
      <c r="C229" s="213">
        <v>0.96625636866118636</v>
      </c>
      <c r="D229" s="214">
        <v>393</v>
      </c>
      <c r="E229" s="212">
        <v>63.19127573983495</v>
      </c>
      <c r="F229" s="213">
        <v>3.0961801933324899</v>
      </c>
      <c r="G229" s="214">
        <v>353</v>
      </c>
      <c r="H229" s="212">
        <v>73.376947868650035</v>
      </c>
      <c r="I229" s="213">
        <v>2.9351781872129559</v>
      </c>
      <c r="J229" s="214">
        <v>381</v>
      </c>
      <c r="K229" s="212">
        <v>51.802907659299883</v>
      </c>
      <c r="L229" s="213">
        <v>3.5865736443184968</v>
      </c>
      <c r="M229" s="214">
        <v>342</v>
      </c>
      <c r="N229" s="212">
        <v>12.15265282339328</v>
      </c>
      <c r="O229" s="213">
        <v>2.2497834997813309</v>
      </c>
      <c r="P229" s="215">
        <v>324</v>
      </c>
    </row>
    <row r="230" spans="1:16" ht="14.5" customHeight="1">
      <c r="A230" s="189" t="s">
        <v>77</v>
      </c>
      <c r="B230" s="217">
        <v>96.113853783036163</v>
      </c>
      <c r="C230" s="218">
        <v>1.260370923159531</v>
      </c>
      <c r="D230" s="219">
        <v>300</v>
      </c>
      <c r="E230" s="217">
        <v>54.180456482591907</v>
      </c>
      <c r="F230" s="218">
        <v>3.826022017752734</v>
      </c>
      <c r="G230" s="219">
        <v>265</v>
      </c>
      <c r="H230" s="217">
        <v>74.78183821211816</v>
      </c>
      <c r="I230" s="218">
        <v>3.9284593825767509</v>
      </c>
      <c r="J230" s="219">
        <v>298</v>
      </c>
      <c r="K230" s="217">
        <v>40.602943016271837</v>
      </c>
      <c r="L230" s="218">
        <v>4.1366853468382576</v>
      </c>
      <c r="M230" s="219">
        <v>246</v>
      </c>
      <c r="N230" s="217">
        <v>8.3730975926081026</v>
      </c>
      <c r="O230" s="218">
        <v>1.9875285928637429</v>
      </c>
      <c r="P230" s="220">
        <v>245</v>
      </c>
    </row>
    <row r="231" spans="1:16" ht="14.5" customHeight="1">
      <c r="A231" s="184" t="s">
        <v>78</v>
      </c>
      <c r="B231" s="212">
        <v>97.66587460847812</v>
      </c>
      <c r="C231" s="213">
        <v>0.79309540502340325</v>
      </c>
      <c r="D231" s="214">
        <v>390</v>
      </c>
      <c r="E231" s="212">
        <v>59.392604199252503</v>
      </c>
      <c r="F231" s="213">
        <v>3.2181425056217901</v>
      </c>
      <c r="G231" s="214">
        <v>346</v>
      </c>
      <c r="H231" s="212">
        <v>83.299174322563346</v>
      </c>
      <c r="I231" s="213">
        <v>2.6645986830273172</v>
      </c>
      <c r="J231" s="214">
        <v>380</v>
      </c>
      <c r="K231" s="212">
        <v>42.193759648545623</v>
      </c>
      <c r="L231" s="213">
        <v>3.3080814642015639</v>
      </c>
      <c r="M231" s="214">
        <v>328</v>
      </c>
      <c r="N231" s="212">
        <v>16.713496740836931</v>
      </c>
      <c r="O231" s="213">
        <v>2.427596143062503</v>
      </c>
      <c r="P231" s="215">
        <v>322</v>
      </c>
    </row>
    <row r="232" spans="1:16" ht="14.5" customHeight="1" thickBot="1">
      <c r="A232" s="194" t="s">
        <v>79</v>
      </c>
      <c r="B232" s="227">
        <v>95.474153381140908</v>
      </c>
      <c r="C232" s="228">
        <v>1.4640579215915941</v>
      </c>
      <c r="D232" s="229">
        <v>352</v>
      </c>
      <c r="E232" s="227">
        <v>56.458424561333189</v>
      </c>
      <c r="F232" s="228">
        <v>3.897697622329336</v>
      </c>
      <c r="G232" s="229">
        <v>311</v>
      </c>
      <c r="H232" s="227">
        <v>76.606215613225999</v>
      </c>
      <c r="I232" s="228">
        <v>3.8668545863970052</v>
      </c>
      <c r="J232" s="229">
        <v>342</v>
      </c>
      <c r="K232" s="227">
        <v>47.857570501339808</v>
      </c>
      <c r="L232" s="228">
        <v>4.3503985934358829</v>
      </c>
      <c r="M232" s="229">
        <v>296</v>
      </c>
      <c r="N232" s="227">
        <v>12.06242189993965</v>
      </c>
      <c r="O232" s="228">
        <v>2.218490237006896</v>
      </c>
      <c r="P232" s="230">
        <v>285</v>
      </c>
    </row>
    <row r="233" spans="1:16" ht="14.5" customHeight="1">
      <c r="A233" s="199" t="s">
        <v>80</v>
      </c>
      <c r="B233" s="240">
        <v>95.345874012501781</v>
      </c>
      <c r="C233" s="241">
        <v>0.3683251351459968</v>
      </c>
      <c r="D233" s="242">
        <v>5086</v>
      </c>
      <c r="E233" s="240">
        <v>57.900183797567749</v>
      </c>
      <c r="F233" s="241">
        <v>0.96533426018722557</v>
      </c>
      <c r="G233" s="242">
        <v>4481</v>
      </c>
      <c r="H233" s="240">
        <v>83.499820626164549</v>
      </c>
      <c r="I233" s="241">
        <v>0.76473853424366112</v>
      </c>
      <c r="J233" s="242">
        <v>4904</v>
      </c>
      <c r="K233" s="240">
        <v>38.622324503646119</v>
      </c>
      <c r="L233" s="241">
        <v>0.968006933663494</v>
      </c>
      <c r="M233" s="242">
        <v>4205</v>
      </c>
      <c r="N233" s="240">
        <v>13.828877730702329</v>
      </c>
      <c r="O233" s="241">
        <v>0.63673545674654386</v>
      </c>
      <c r="P233" s="243">
        <v>4134</v>
      </c>
    </row>
    <row r="234" spans="1:16" ht="14.5" customHeight="1">
      <c r="A234" s="199" t="s">
        <v>81</v>
      </c>
      <c r="B234" s="240">
        <v>96.014169837832782</v>
      </c>
      <c r="C234" s="241">
        <v>0.52390064779133538</v>
      </c>
      <c r="D234" s="242">
        <v>1879</v>
      </c>
      <c r="E234" s="240">
        <v>61.020791905428162</v>
      </c>
      <c r="F234" s="241">
        <v>1.590519449953937</v>
      </c>
      <c r="G234" s="242">
        <v>1668</v>
      </c>
      <c r="H234" s="240">
        <v>76.807325223481797</v>
      </c>
      <c r="I234" s="241">
        <v>1.4227089200632199</v>
      </c>
      <c r="J234" s="242">
        <v>1838</v>
      </c>
      <c r="K234" s="240">
        <v>46.508077402152807</v>
      </c>
      <c r="L234" s="241">
        <v>1.767077406713236</v>
      </c>
      <c r="M234" s="242">
        <v>1574</v>
      </c>
      <c r="N234" s="240">
        <v>12.022259095843969</v>
      </c>
      <c r="O234" s="241">
        <v>1.109668978108217</v>
      </c>
      <c r="P234" s="243">
        <v>1525</v>
      </c>
    </row>
    <row r="235" spans="1:16" ht="14.5" customHeight="1">
      <c r="A235" s="204" t="s">
        <v>82</v>
      </c>
      <c r="B235" s="232">
        <v>95.473376269105074</v>
      </c>
      <c r="C235" s="233">
        <v>0.31451020559555848</v>
      </c>
      <c r="D235" s="234">
        <v>6965</v>
      </c>
      <c r="E235" s="232">
        <v>58.504739373092548</v>
      </c>
      <c r="F235" s="233">
        <v>0.83711466663148104</v>
      </c>
      <c r="G235" s="234">
        <v>6149</v>
      </c>
      <c r="H235" s="232">
        <v>82.206036143065802</v>
      </c>
      <c r="I235" s="233">
        <v>0.67591004962974666</v>
      </c>
      <c r="J235" s="234">
        <v>6742</v>
      </c>
      <c r="K235" s="232">
        <v>40.141559929457252</v>
      </c>
      <c r="L235" s="233">
        <v>0.85366020769777795</v>
      </c>
      <c r="M235" s="234">
        <v>5779</v>
      </c>
      <c r="N235" s="232">
        <v>13.483526111036531</v>
      </c>
      <c r="O235" s="233">
        <v>0.55719036794723142</v>
      </c>
      <c r="P235" s="235">
        <v>5659</v>
      </c>
    </row>
    <row r="236" spans="1:16" ht="14.5" customHeight="1">
      <c r="A236" s="1224" t="s">
        <v>149</v>
      </c>
      <c r="B236" s="1224" t="s">
        <v>150</v>
      </c>
      <c r="C236" s="1224" t="s">
        <v>150</v>
      </c>
      <c r="D236" s="1224" t="s">
        <v>150</v>
      </c>
      <c r="E236" s="1224" t="s">
        <v>150</v>
      </c>
      <c r="F236" s="1224" t="s">
        <v>150</v>
      </c>
      <c r="G236" s="1224" t="s">
        <v>150</v>
      </c>
      <c r="H236" s="1224" t="s">
        <v>150</v>
      </c>
      <c r="I236" s="1224" t="s">
        <v>150</v>
      </c>
      <c r="J236" s="1224" t="s">
        <v>150</v>
      </c>
      <c r="K236" s="1224" t="s">
        <v>150</v>
      </c>
      <c r="L236" s="1224" t="s">
        <v>150</v>
      </c>
      <c r="M236" s="1224" t="s">
        <v>150</v>
      </c>
      <c r="N236" s="1224" t="s">
        <v>150</v>
      </c>
      <c r="O236" s="1224" t="s">
        <v>150</v>
      </c>
      <c r="P236" s="1224" t="s">
        <v>150</v>
      </c>
    </row>
    <row r="237" spans="1:16" ht="14.5" customHeight="1">
      <c r="A237" s="1224" t="s">
        <v>623</v>
      </c>
      <c r="B237" s="1224" t="s">
        <v>161</v>
      </c>
      <c r="C237" s="1224" t="s">
        <v>161</v>
      </c>
      <c r="D237" s="1224" t="s">
        <v>161</v>
      </c>
      <c r="E237" s="1224" t="s">
        <v>161</v>
      </c>
      <c r="F237" s="1224" t="s">
        <v>161</v>
      </c>
      <c r="G237" s="1224" t="s">
        <v>161</v>
      </c>
      <c r="H237" s="1224" t="s">
        <v>161</v>
      </c>
      <c r="I237" s="1224" t="s">
        <v>161</v>
      </c>
      <c r="J237" s="1224" t="s">
        <v>161</v>
      </c>
      <c r="K237" s="1224" t="s">
        <v>161</v>
      </c>
      <c r="L237" s="1224" t="s">
        <v>161</v>
      </c>
      <c r="M237" s="1224" t="s">
        <v>161</v>
      </c>
      <c r="N237" s="1224" t="s">
        <v>161</v>
      </c>
      <c r="O237" s="1224" t="s">
        <v>161</v>
      </c>
      <c r="P237" s="1224" t="s">
        <v>161</v>
      </c>
    </row>
    <row r="238" spans="1:16" ht="14.5" customHeight="1"/>
    <row r="239" spans="1:16" ht="14.5" customHeight="1">
      <c r="A239" s="1189" t="s">
        <v>899</v>
      </c>
      <c r="B239" s="1189"/>
      <c r="C239" s="1189"/>
      <c r="D239" s="1189"/>
      <c r="E239" s="1189"/>
      <c r="F239" s="1189"/>
      <c r="G239" s="1189"/>
      <c r="H239" s="1189"/>
      <c r="I239" s="1189"/>
      <c r="J239" s="1189"/>
      <c r="K239" s="1189"/>
      <c r="L239" s="1189"/>
      <c r="M239" s="1189"/>
      <c r="N239" s="1189"/>
      <c r="O239" s="1189"/>
      <c r="P239" s="1189"/>
    </row>
    <row r="240" spans="1:16" ht="64.5" customHeight="1" thickBot="1">
      <c r="A240" s="1229" t="s">
        <v>273</v>
      </c>
      <c r="B240" s="1226" t="s">
        <v>361</v>
      </c>
      <c r="C240" s="1226" t="s">
        <v>146</v>
      </c>
      <c r="D240" s="1226" t="s">
        <v>146</v>
      </c>
      <c r="E240" s="1226" t="s">
        <v>362</v>
      </c>
      <c r="F240" s="1226" t="s">
        <v>147</v>
      </c>
      <c r="G240" s="1226" t="s">
        <v>147</v>
      </c>
      <c r="H240" s="1226" t="s">
        <v>364</v>
      </c>
      <c r="I240" s="1226" t="s">
        <v>152</v>
      </c>
      <c r="J240" s="1226" t="s">
        <v>152</v>
      </c>
      <c r="K240" s="1226" t="s">
        <v>365</v>
      </c>
      <c r="L240" s="1226" t="s">
        <v>153</v>
      </c>
      <c r="M240" s="1226" t="s">
        <v>153</v>
      </c>
      <c r="N240" s="1226" t="s">
        <v>366</v>
      </c>
      <c r="O240" s="1226" t="s">
        <v>154</v>
      </c>
      <c r="P240" s="1227" t="s">
        <v>154</v>
      </c>
    </row>
    <row r="241" spans="1:16" ht="14.5" customHeight="1" thickBot="1">
      <c r="A241" s="1230" t="s">
        <v>273</v>
      </c>
      <c r="B241" s="59" t="s">
        <v>92</v>
      </c>
      <c r="C241" s="59" t="s">
        <v>62</v>
      </c>
      <c r="D241" s="60" t="s">
        <v>63</v>
      </c>
      <c r="E241" s="59" t="s">
        <v>92</v>
      </c>
      <c r="F241" s="59" t="s">
        <v>62</v>
      </c>
      <c r="G241" s="60" t="s">
        <v>63</v>
      </c>
      <c r="H241" s="59" t="s">
        <v>92</v>
      </c>
      <c r="I241" s="59" t="s">
        <v>62</v>
      </c>
      <c r="J241" s="60" t="s">
        <v>63</v>
      </c>
      <c r="K241" s="59" t="s">
        <v>92</v>
      </c>
      <c r="L241" s="59" t="s">
        <v>62</v>
      </c>
      <c r="M241" s="60" t="s">
        <v>63</v>
      </c>
      <c r="N241" s="59" t="s">
        <v>92</v>
      </c>
      <c r="O241" s="59" t="s">
        <v>62</v>
      </c>
      <c r="P241" s="59" t="s">
        <v>63</v>
      </c>
    </row>
    <row r="242" spans="1:16" ht="14.5" customHeight="1">
      <c r="A242" s="184" t="s">
        <v>103</v>
      </c>
      <c r="B242" s="212">
        <v>95.733114592576143</v>
      </c>
      <c r="C242" s="213">
        <v>0.58512782007856956</v>
      </c>
      <c r="D242" s="214">
        <v>1915</v>
      </c>
      <c r="E242" s="212">
        <v>60.825601660696258</v>
      </c>
      <c r="F242" s="213">
        <v>1.5453202757757341</v>
      </c>
      <c r="G242" s="214">
        <v>1676</v>
      </c>
      <c r="H242" s="212">
        <v>84.923767557138802</v>
      </c>
      <c r="I242" s="213">
        <v>1.217403469772218</v>
      </c>
      <c r="J242" s="214">
        <v>1863</v>
      </c>
      <c r="K242" s="212">
        <v>35.831944542488017</v>
      </c>
      <c r="L242" s="213">
        <v>1.684330168656796</v>
      </c>
      <c r="M242" s="214">
        <v>1549</v>
      </c>
      <c r="N242" s="212">
        <v>12.961532953547181</v>
      </c>
      <c r="O242" s="213">
        <v>1.0213527151285511</v>
      </c>
      <c r="P242" s="215">
        <v>1540</v>
      </c>
    </row>
    <row r="243" spans="1:16" ht="14.5" customHeight="1">
      <c r="A243" s="444" t="s">
        <v>301</v>
      </c>
      <c r="B243" s="445">
        <v>95.742072514124004</v>
      </c>
      <c r="C243" s="446">
        <v>0.41926809906073192</v>
      </c>
      <c r="D243" s="447">
        <v>3530</v>
      </c>
      <c r="E243" s="445">
        <v>57.741616151181987</v>
      </c>
      <c r="F243" s="446">
        <v>1.2254396597506221</v>
      </c>
      <c r="G243" s="447">
        <v>3126</v>
      </c>
      <c r="H243" s="445">
        <v>81.525391305047734</v>
      </c>
      <c r="I243" s="446">
        <v>1.002353651865179</v>
      </c>
      <c r="J243" s="447">
        <v>3415</v>
      </c>
      <c r="K243" s="445">
        <v>42.217545973827043</v>
      </c>
      <c r="L243" s="446">
        <v>1.208028791400299</v>
      </c>
      <c r="M243" s="447">
        <v>2942</v>
      </c>
      <c r="N243" s="445">
        <v>13.065829972404259</v>
      </c>
      <c r="O243" s="446">
        <v>0.78241000566115648</v>
      </c>
      <c r="P243" s="448">
        <v>2880</v>
      </c>
    </row>
    <row r="244" spans="1:16" ht="14.5" customHeight="1">
      <c r="A244" s="184" t="s">
        <v>385</v>
      </c>
      <c r="B244" s="212">
        <v>96.933780376256337</v>
      </c>
      <c r="C244" s="213">
        <v>0.6068988750802804</v>
      </c>
      <c r="D244" s="214">
        <v>1210</v>
      </c>
      <c r="E244" s="212">
        <v>59.267718099593601</v>
      </c>
      <c r="F244" s="213">
        <v>2.0051545980519641</v>
      </c>
      <c r="G244" s="214">
        <v>1086</v>
      </c>
      <c r="H244" s="212">
        <v>80.679797630994827</v>
      </c>
      <c r="I244" s="213">
        <v>1.722668375212542</v>
      </c>
      <c r="J244" s="214">
        <v>1177</v>
      </c>
      <c r="K244" s="212">
        <v>38.435353060693018</v>
      </c>
      <c r="L244" s="213">
        <v>2.0671486262680649</v>
      </c>
      <c r="M244" s="214">
        <v>1007</v>
      </c>
      <c r="N244" s="212">
        <v>12.566735484593931</v>
      </c>
      <c r="O244" s="213">
        <v>1.278033973442368</v>
      </c>
      <c r="P244" s="215">
        <v>997</v>
      </c>
    </row>
    <row r="245" spans="1:16" ht="29.25" customHeight="1" thickBot="1">
      <c r="A245" s="469" t="s">
        <v>386</v>
      </c>
      <c r="B245" s="227">
        <v>95.443469588712574</v>
      </c>
      <c r="C245" s="228">
        <v>0.40092383407668802</v>
      </c>
      <c r="D245" s="229">
        <v>4229</v>
      </c>
      <c r="E245" s="227">
        <v>58.752816532993279</v>
      </c>
      <c r="F245" s="228">
        <v>1.09955691380259</v>
      </c>
      <c r="G245" s="229">
        <v>3711</v>
      </c>
      <c r="H245" s="227">
        <v>83.338747658396812</v>
      </c>
      <c r="I245" s="228">
        <v>0.86534363880546117</v>
      </c>
      <c r="J245" s="229">
        <v>4095</v>
      </c>
      <c r="K245" s="227">
        <v>40.293243426205628</v>
      </c>
      <c r="L245" s="228">
        <v>1.112824207882295</v>
      </c>
      <c r="M245" s="229">
        <v>3479</v>
      </c>
      <c r="N245" s="227">
        <v>13.165618516370371</v>
      </c>
      <c r="O245" s="228">
        <v>0.71031839935014496</v>
      </c>
      <c r="P245" s="230">
        <v>3419</v>
      </c>
    </row>
    <row r="246" spans="1:16" ht="14.5" customHeight="1">
      <c r="A246" s="458" t="s">
        <v>109</v>
      </c>
      <c r="B246" s="459">
        <v>95.473376269105074</v>
      </c>
      <c r="C246" s="460">
        <v>0.31451020559555848</v>
      </c>
      <c r="D246" s="461">
        <v>6965</v>
      </c>
      <c r="E246" s="459">
        <v>58.504739373092548</v>
      </c>
      <c r="F246" s="460">
        <v>0.83711466663148104</v>
      </c>
      <c r="G246" s="461">
        <v>6149</v>
      </c>
      <c r="H246" s="459">
        <v>82.206036143065802</v>
      </c>
      <c r="I246" s="460">
        <v>0.67591004962974666</v>
      </c>
      <c r="J246" s="461">
        <v>6742</v>
      </c>
      <c r="K246" s="459">
        <v>40.141559929457252</v>
      </c>
      <c r="L246" s="460">
        <v>0.85366020769777795</v>
      </c>
      <c r="M246" s="461">
        <v>5779</v>
      </c>
      <c r="N246" s="459">
        <v>13.483526111036531</v>
      </c>
      <c r="O246" s="460">
        <v>0.55719036794723142</v>
      </c>
      <c r="P246" s="462">
        <v>5659</v>
      </c>
    </row>
    <row r="247" spans="1:16" ht="14.5" customHeight="1">
      <c r="A247" s="1224" t="s">
        <v>149</v>
      </c>
      <c r="B247" s="1224"/>
      <c r="C247" s="1224"/>
      <c r="D247" s="1224"/>
      <c r="E247" s="1224"/>
      <c r="F247" s="1224"/>
      <c r="G247" s="1224"/>
      <c r="H247" s="1224"/>
      <c r="I247" s="1224"/>
      <c r="J247" s="1224"/>
      <c r="K247" s="1224"/>
      <c r="L247" s="1224"/>
      <c r="M247" s="1224"/>
      <c r="N247" s="1224"/>
      <c r="O247" s="1224"/>
      <c r="P247" s="1224"/>
    </row>
    <row r="248" spans="1:16" ht="14.5" customHeight="1">
      <c r="A248" s="1224" t="s">
        <v>783</v>
      </c>
      <c r="B248" s="1224"/>
      <c r="C248" s="1224"/>
      <c r="D248" s="1224"/>
      <c r="E248" s="1224"/>
      <c r="F248" s="1224"/>
      <c r="G248" s="1224"/>
      <c r="H248" s="1224"/>
      <c r="I248" s="1224"/>
      <c r="J248" s="1224"/>
      <c r="K248" s="1224"/>
      <c r="L248" s="1224"/>
      <c r="M248" s="1224"/>
      <c r="N248" s="1224"/>
      <c r="O248" s="1224"/>
      <c r="P248" s="1224"/>
    </row>
    <row r="249" spans="1:16" ht="14.5" customHeight="1"/>
    <row r="250" spans="1:16" ht="43.5" customHeight="1">
      <c r="A250" s="1320" t="s">
        <v>900</v>
      </c>
      <c r="B250" s="1321"/>
      <c r="C250" s="1321"/>
      <c r="D250" s="1321"/>
    </row>
    <row r="251" spans="1:16" ht="30" customHeight="1" thickBot="1">
      <c r="A251" s="1314" t="s">
        <v>273</v>
      </c>
      <c r="B251" s="1236" t="s">
        <v>621</v>
      </c>
      <c r="C251" s="1241"/>
      <c r="D251" s="1242"/>
    </row>
    <row r="252" spans="1:16" ht="14.5" customHeight="1" thickBot="1">
      <c r="A252" s="1322"/>
      <c r="B252" s="689" t="s">
        <v>21</v>
      </c>
      <c r="C252" s="689" t="s">
        <v>62</v>
      </c>
      <c r="D252" s="689" t="s">
        <v>63</v>
      </c>
    </row>
    <row r="253" spans="1:16" s="994" customFormat="1" ht="14.5" customHeight="1">
      <c r="A253" s="997" t="s">
        <v>64</v>
      </c>
      <c r="B253" s="713">
        <v>3.8696153926379759</v>
      </c>
      <c r="C253" s="94">
        <v>0.15972829817127421</v>
      </c>
      <c r="D253" s="1035">
        <v>562</v>
      </c>
    </row>
    <row r="254" spans="1:16" s="994" customFormat="1" ht="14.5" customHeight="1">
      <c r="A254" s="998" t="s">
        <v>65</v>
      </c>
      <c r="B254" s="715">
        <v>3.889552810422209</v>
      </c>
      <c r="C254" s="96">
        <v>0.18358678787746421</v>
      </c>
      <c r="D254" s="1036">
        <v>744</v>
      </c>
    </row>
    <row r="255" spans="1:16" s="994" customFormat="1" ht="14.5" customHeight="1">
      <c r="A255" s="997" t="s">
        <v>66</v>
      </c>
      <c r="B255" s="713">
        <v>5.8065423955219044</v>
      </c>
      <c r="C255" s="94">
        <v>0.44986770448962288</v>
      </c>
      <c r="D255" s="1037">
        <v>120</v>
      </c>
    </row>
    <row r="256" spans="1:16" s="994" customFormat="1" ht="14.5" customHeight="1">
      <c r="A256" s="998" t="s">
        <v>67</v>
      </c>
      <c r="B256" s="715">
        <v>3.4854832334206209</v>
      </c>
      <c r="C256" s="96">
        <v>0.18165027951541571</v>
      </c>
      <c r="D256" s="1036">
        <v>243</v>
      </c>
    </row>
    <row r="257" spans="1:4" s="994" customFormat="1" ht="14.5" customHeight="1">
      <c r="A257" s="997" t="s">
        <v>68</v>
      </c>
      <c r="B257" s="713">
        <v>5.3603303678220859</v>
      </c>
      <c r="C257" s="94">
        <v>0.26770077683095078</v>
      </c>
      <c r="D257" s="1037">
        <v>101</v>
      </c>
    </row>
    <row r="258" spans="1:4" s="994" customFormat="1" ht="14.5" customHeight="1">
      <c r="A258" s="998" t="s">
        <v>69</v>
      </c>
      <c r="B258" s="715">
        <v>4.7561408108334708</v>
      </c>
      <c r="C258" s="96">
        <v>0.62093356937476551</v>
      </c>
      <c r="D258" s="1036">
        <v>56</v>
      </c>
    </row>
    <row r="259" spans="1:4" s="994" customFormat="1" ht="14.5" customHeight="1">
      <c r="A259" s="997" t="s">
        <v>70</v>
      </c>
      <c r="B259" s="713">
        <v>4.4741299165427568</v>
      </c>
      <c r="C259" s="94">
        <v>0.1964021200324928</v>
      </c>
      <c r="D259" s="1037">
        <v>402</v>
      </c>
    </row>
    <row r="260" spans="1:4" s="994" customFormat="1" ht="14.5" customHeight="1">
      <c r="A260" s="998" t="s">
        <v>71</v>
      </c>
      <c r="B260" s="715">
        <v>4.1002744863036638</v>
      </c>
      <c r="C260" s="96">
        <v>0.17797582457184011</v>
      </c>
      <c r="D260" s="1036">
        <v>218</v>
      </c>
    </row>
    <row r="261" spans="1:4" s="994" customFormat="1" ht="14.5" customHeight="1">
      <c r="A261" s="997" t="s">
        <v>72</v>
      </c>
      <c r="B261" s="713">
        <v>4.4247767161056437</v>
      </c>
      <c r="C261" s="94">
        <v>0.2434463941130682</v>
      </c>
      <c r="D261" s="1037">
        <v>323</v>
      </c>
    </row>
    <row r="262" spans="1:4" s="994" customFormat="1" ht="14.5" customHeight="1">
      <c r="A262" s="998" t="s">
        <v>73</v>
      </c>
      <c r="B262" s="715">
        <v>4.1235181151964326</v>
      </c>
      <c r="C262" s="96">
        <v>0.25402624581698208</v>
      </c>
      <c r="D262" s="1036">
        <v>398</v>
      </c>
    </row>
    <row r="263" spans="1:4" s="994" customFormat="1" ht="14.5" customHeight="1">
      <c r="A263" s="997" t="s">
        <v>74</v>
      </c>
      <c r="B263" s="713">
        <v>5.1632600339114783</v>
      </c>
      <c r="C263" s="94">
        <v>0.23309183335709849</v>
      </c>
      <c r="D263" s="1037">
        <v>431</v>
      </c>
    </row>
    <row r="264" spans="1:4" s="994" customFormat="1" ht="14.5" customHeight="1">
      <c r="A264" s="998" t="s">
        <v>75</v>
      </c>
      <c r="B264" s="715">
        <v>4.3450437105049211</v>
      </c>
      <c r="C264" s="96">
        <v>0.15189834172106931</v>
      </c>
      <c r="D264" s="1036">
        <v>138</v>
      </c>
    </row>
    <row r="265" spans="1:4" s="994" customFormat="1" ht="14.5" customHeight="1">
      <c r="A265" s="997" t="s">
        <v>76</v>
      </c>
      <c r="B265" s="713">
        <v>4.0732937672342509</v>
      </c>
      <c r="C265" s="94">
        <v>0.35341625175268482</v>
      </c>
      <c r="D265" s="1037">
        <v>307</v>
      </c>
    </row>
    <row r="266" spans="1:4" s="994" customFormat="1" ht="14.5" customHeight="1">
      <c r="A266" s="998" t="s">
        <v>77</v>
      </c>
      <c r="B266" s="715">
        <v>3.107999291677344</v>
      </c>
      <c r="C266" s="96">
        <v>0.21765623425673569</v>
      </c>
      <c r="D266" s="1036">
        <v>206</v>
      </c>
    </row>
    <row r="267" spans="1:4" s="994" customFormat="1" ht="14.5" customHeight="1">
      <c r="A267" s="997" t="s">
        <v>78</v>
      </c>
      <c r="B267" s="713">
        <v>4.3702360514109317</v>
      </c>
      <c r="C267" s="94">
        <v>0.30486740090978259</v>
      </c>
      <c r="D267" s="1037">
        <v>237</v>
      </c>
    </row>
    <row r="268" spans="1:4" s="994" customFormat="1" ht="14.5" customHeight="1" thickBot="1">
      <c r="A268" s="999" t="s">
        <v>79</v>
      </c>
      <c r="B268" s="723">
        <v>2.8455528138337591</v>
      </c>
      <c r="C268" s="98">
        <v>0.31956953558367518</v>
      </c>
      <c r="D268" s="1038">
        <v>258</v>
      </c>
    </row>
    <row r="269" spans="1:4" s="994" customFormat="1" ht="14.5" customHeight="1">
      <c r="A269" s="1000" t="s">
        <v>80</v>
      </c>
      <c r="B269" s="727">
        <v>4.2313976816495682</v>
      </c>
      <c r="C269" s="100">
        <v>8.170949265165485E-2</v>
      </c>
      <c r="D269" s="1039">
        <v>3392</v>
      </c>
    </row>
    <row r="270" spans="1:4" s="994" customFormat="1" ht="14.5" customHeight="1">
      <c r="A270" s="1000" t="s">
        <v>81</v>
      </c>
      <c r="B270" s="727">
        <v>3.9394892751406712</v>
      </c>
      <c r="C270" s="100">
        <v>0.13796104345498861</v>
      </c>
      <c r="D270" s="1039">
        <v>1352</v>
      </c>
    </row>
    <row r="271" spans="1:4" s="994" customFormat="1" ht="14.5" customHeight="1">
      <c r="A271" s="1040" t="s">
        <v>82</v>
      </c>
      <c r="B271" s="961">
        <v>4.1723049590191224</v>
      </c>
      <c r="C271" s="114">
        <v>7.0890744440956666E-2</v>
      </c>
      <c r="D271" s="1041">
        <v>4744</v>
      </c>
    </row>
    <row r="272" spans="1:4" ht="24" customHeight="1">
      <c r="A272" s="1290" t="s">
        <v>622</v>
      </c>
      <c r="B272" s="1291"/>
      <c r="C272" s="1291"/>
      <c r="D272" s="1291"/>
    </row>
    <row r="273" spans="1:22" ht="23.5" customHeight="1">
      <c r="A273" s="1290" t="s">
        <v>907</v>
      </c>
      <c r="B273" s="1321"/>
      <c r="C273" s="1321"/>
      <c r="D273" s="1321"/>
    </row>
    <row r="274" spans="1:22" ht="23.5" customHeight="1">
      <c r="A274" s="1290" t="s">
        <v>623</v>
      </c>
      <c r="B274" s="1291"/>
      <c r="C274" s="1291"/>
      <c r="D274" s="1291"/>
    </row>
    <row r="275" spans="1:22" ht="14.5" customHeight="1"/>
    <row r="276" spans="1:22" ht="14.5" customHeight="1">
      <c r="A276" s="1189" t="s">
        <v>901</v>
      </c>
      <c r="B276" s="1189"/>
      <c r="C276" s="1189"/>
      <c r="D276" s="1189"/>
      <c r="E276" s="1189"/>
      <c r="F276" s="1189"/>
      <c r="G276" s="1189"/>
      <c r="H276" s="1189"/>
      <c r="I276" s="1189"/>
      <c r="J276" s="1189"/>
      <c r="K276" s="1189"/>
      <c r="L276" s="1189"/>
      <c r="M276" s="1189"/>
      <c r="N276" s="1189"/>
      <c r="O276" s="1189"/>
      <c r="P276" s="1189"/>
      <c r="Q276" s="1189"/>
      <c r="R276" s="1189"/>
      <c r="S276" s="1189"/>
      <c r="T276" s="1189"/>
      <c r="U276" s="1189"/>
      <c r="V276" s="1189"/>
    </row>
    <row r="277" spans="1:22" ht="63" customHeight="1" thickBot="1">
      <c r="A277" s="1229" t="s">
        <v>273</v>
      </c>
      <c r="B277" s="1226" t="s">
        <v>361</v>
      </c>
      <c r="C277" s="1226" t="s">
        <v>146</v>
      </c>
      <c r="D277" s="1226" t="s">
        <v>146</v>
      </c>
      <c r="E277" s="1226" t="s">
        <v>362</v>
      </c>
      <c r="F277" s="1226" t="s">
        <v>147</v>
      </c>
      <c r="G277" s="1226" t="s">
        <v>147</v>
      </c>
      <c r="H277" s="1226" t="s">
        <v>364</v>
      </c>
      <c r="I277" s="1226" t="s">
        <v>152</v>
      </c>
      <c r="J277" s="1226" t="s">
        <v>152</v>
      </c>
      <c r="K277" s="1226" t="s">
        <v>365</v>
      </c>
      <c r="L277" s="1226" t="s">
        <v>153</v>
      </c>
      <c r="M277" s="1226" t="s">
        <v>153</v>
      </c>
      <c r="N277" s="1226" t="s">
        <v>366</v>
      </c>
      <c r="O277" s="1226" t="s">
        <v>154</v>
      </c>
      <c r="P277" s="1226" t="s">
        <v>154</v>
      </c>
      <c r="Q277" s="1226" t="s">
        <v>367</v>
      </c>
      <c r="R277" s="1226" t="s">
        <v>155</v>
      </c>
      <c r="S277" s="1226" t="s">
        <v>155</v>
      </c>
      <c r="T277" s="1226" t="s">
        <v>368</v>
      </c>
      <c r="U277" s="1226" t="s">
        <v>156</v>
      </c>
      <c r="V277" s="1227" t="s">
        <v>156</v>
      </c>
    </row>
    <row r="278" spans="1:22" ht="14.5" customHeight="1" thickBot="1">
      <c r="A278" s="1230" t="s">
        <v>273</v>
      </c>
      <c r="B278" s="59" t="s">
        <v>92</v>
      </c>
      <c r="C278" s="59" t="s">
        <v>62</v>
      </c>
      <c r="D278" s="60" t="s">
        <v>63</v>
      </c>
      <c r="E278" s="59" t="s">
        <v>92</v>
      </c>
      <c r="F278" s="59" t="s">
        <v>62</v>
      </c>
      <c r="G278" s="60" t="s">
        <v>63</v>
      </c>
      <c r="H278" s="59" t="s">
        <v>92</v>
      </c>
      <c r="I278" s="59" t="s">
        <v>62</v>
      </c>
      <c r="J278" s="60" t="s">
        <v>63</v>
      </c>
      <c r="K278" s="59" t="s">
        <v>92</v>
      </c>
      <c r="L278" s="59" t="s">
        <v>62</v>
      </c>
      <c r="M278" s="60" t="s">
        <v>63</v>
      </c>
      <c r="N278" s="59" t="s">
        <v>92</v>
      </c>
      <c r="O278" s="59" t="s">
        <v>62</v>
      </c>
      <c r="P278" s="60" t="s">
        <v>63</v>
      </c>
      <c r="Q278" s="59" t="s">
        <v>92</v>
      </c>
      <c r="R278" s="59" t="s">
        <v>62</v>
      </c>
      <c r="S278" s="60" t="s">
        <v>63</v>
      </c>
      <c r="T278" s="59" t="s">
        <v>92</v>
      </c>
      <c r="U278" s="59" t="s">
        <v>62</v>
      </c>
      <c r="V278" s="59" t="s">
        <v>63</v>
      </c>
    </row>
    <row r="279" spans="1:22" ht="14.5" customHeight="1">
      <c r="A279" s="184" t="s">
        <v>64</v>
      </c>
      <c r="B279" s="212">
        <v>99.331517309730472</v>
      </c>
      <c r="C279" s="213">
        <v>0.38551946255193481</v>
      </c>
      <c r="D279" s="214">
        <v>307</v>
      </c>
      <c r="E279" s="212">
        <v>81.562176839307426</v>
      </c>
      <c r="F279" s="213">
        <v>2.3526253692399641</v>
      </c>
      <c r="G279" s="214">
        <v>297</v>
      </c>
      <c r="H279" s="212">
        <v>87.721066766193019</v>
      </c>
      <c r="I279" s="213">
        <v>2.0028140516207298</v>
      </c>
      <c r="J279" s="214">
        <v>304</v>
      </c>
      <c r="K279" s="212">
        <v>55.478335694033987</v>
      </c>
      <c r="L279" s="213">
        <v>3.1933625513553312</v>
      </c>
      <c r="M279" s="214">
        <v>261</v>
      </c>
      <c r="N279" s="212">
        <v>16.407479186230841</v>
      </c>
      <c r="O279" s="213">
        <v>2.4251014176627681</v>
      </c>
      <c r="P279" s="214">
        <v>265</v>
      </c>
      <c r="Q279" s="212">
        <v>62.26905580486514</v>
      </c>
      <c r="R279" s="213">
        <v>2.9916685605680362</v>
      </c>
      <c r="S279" s="214">
        <v>285</v>
      </c>
      <c r="T279" s="212">
        <v>25.94364591035421</v>
      </c>
      <c r="U279" s="213">
        <v>2.7803052777970749</v>
      </c>
      <c r="V279" s="215">
        <v>269</v>
      </c>
    </row>
    <row r="280" spans="1:22" ht="14.5" customHeight="1">
      <c r="A280" s="189" t="s">
        <v>65</v>
      </c>
      <c r="B280" s="217">
        <v>96.959899671138146</v>
      </c>
      <c r="C280" s="218">
        <v>1.097373008857718</v>
      </c>
      <c r="D280" s="219">
        <v>273</v>
      </c>
      <c r="E280" s="217">
        <v>77.234244996293981</v>
      </c>
      <c r="F280" s="218">
        <v>2.7914130301679312</v>
      </c>
      <c r="G280" s="219">
        <v>256</v>
      </c>
      <c r="H280" s="217">
        <v>86.823989349630963</v>
      </c>
      <c r="I280" s="218">
        <v>2.180553477282873</v>
      </c>
      <c r="J280" s="219">
        <v>269</v>
      </c>
      <c r="K280" s="217">
        <v>47.808748820165242</v>
      </c>
      <c r="L280" s="218">
        <v>3.3836286495412211</v>
      </c>
      <c r="M280" s="219">
        <v>233</v>
      </c>
      <c r="N280" s="217">
        <v>19.029109914293059</v>
      </c>
      <c r="O280" s="218">
        <v>2.6412706623207498</v>
      </c>
      <c r="P280" s="219">
        <v>238</v>
      </c>
      <c r="Q280" s="217">
        <v>69.454827397485388</v>
      </c>
      <c r="R280" s="218">
        <v>3.0153302614967048</v>
      </c>
      <c r="S280" s="219">
        <v>252</v>
      </c>
      <c r="T280" s="217">
        <v>37.138594000641397</v>
      </c>
      <c r="U280" s="218">
        <v>3.2262627378378852</v>
      </c>
      <c r="V280" s="220">
        <v>238</v>
      </c>
    </row>
    <row r="281" spans="1:22" ht="14.5" customHeight="1">
      <c r="A281" s="184" t="s">
        <v>66</v>
      </c>
      <c r="B281" s="212">
        <v>94.821582852995007</v>
      </c>
      <c r="C281" s="213">
        <v>3.606686822878832</v>
      </c>
      <c r="D281" s="214">
        <v>48</v>
      </c>
      <c r="E281" s="212">
        <v>74.52375461111393</v>
      </c>
      <c r="F281" s="213">
        <v>6.4567663952155296</v>
      </c>
      <c r="G281" s="214">
        <v>46</v>
      </c>
      <c r="H281" s="212">
        <v>62.680411678294149</v>
      </c>
      <c r="I281" s="213">
        <v>7.164317704252678</v>
      </c>
      <c r="J281" s="214">
        <v>48</v>
      </c>
      <c r="K281" s="212">
        <v>73.930346443370098</v>
      </c>
      <c r="L281" s="213">
        <v>6.7963588386655216</v>
      </c>
      <c r="M281" s="214">
        <v>43</v>
      </c>
      <c r="N281" s="212">
        <v>16.886245420871941</v>
      </c>
      <c r="O281" s="213">
        <v>5.5618834860699629</v>
      </c>
      <c r="P281" s="214">
        <v>44</v>
      </c>
      <c r="Q281" s="212">
        <v>77.315462585710748</v>
      </c>
      <c r="R281" s="213">
        <v>6.3542900742478388</v>
      </c>
      <c r="S281" s="214">
        <v>45</v>
      </c>
      <c r="T281" s="212">
        <v>61.251245854280647</v>
      </c>
      <c r="U281" s="213">
        <v>7.4621186778932884</v>
      </c>
      <c r="V281" s="215">
        <v>44</v>
      </c>
    </row>
    <row r="282" spans="1:22" ht="14.5" customHeight="1">
      <c r="A282" s="189" t="s">
        <v>67</v>
      </c>
      <c r="B282" s="217">
        <v>97.643160241142311</v>
      </c>
      <c r="C282" s="218">
        <v>2.3211508923599729</v>
      </c>
      <c r="D282" s="219">
        <v>63</v>
      </c>
      <c r="E282" s="217">
        <v>86.012892709354205</v>
      </c>
      <c r="F282" s="218">
        <v>4.6782165245296854</v>
      </c>
      <c r="G282" s="219">
        <v>56</v>
      </c>
      <c r="H282" s="217">
        <v>85.42076258347538</v>
      </c>
      <c r="I282" s="218">
        <v>4.8238774503814952</v>
      </c>
      <c r="J282" s="219">
        <v>59</v>
      </c>
      <c r="K282" s="217">
        <v>58.268028631836657</v>
      </c>
      <c r="L282" s="218">
        <v>6.9710959276671316</v>
      </c>
      <c r="M282" s="219">
        <v>51</v>
      </c>
      <c r="N282" s="217">
        <v>14.8138296698411</v>
      </c>
      <c r="O282" s="218">
        <v>5.3100537200428706</v>
      </c>
      <c r="P282" s="219">
        <v>48</v>
      </c>
      <c r="Q282" s="217">
        <v>76.351464957627257</v>
      </c>
      <c r="R282" s="218">
        <v>5.9385380250682314</v>
      </c>
      <c r="S282" s="219">
        <v>54</v>
      </c>
      <c r="T282" s="217">
        <v>33.361584976317083</v>
      </c>
      <c r="U282" s="218">
        <v>6.7674858065960279</v>
      </c>
      <c r="V282" s="220">
        <v>50</v>
      </c>
    </row>
    <row r="283" spans="1:22" ht="14.5" customHeight="1">
      <c r="A283" s="184" t="s">
        <v>68</v>
      </c>
      <c r="B283" s="244" t="s">
        <v>382</v>
      </c>
      <c r="C283" s="245" t="s">
        <v>382</v>
      </c>
      <c r="D283" s="246" t="s">
        <v>382</v>
      </c>
      <c r="E283" s="244" t="s">
        <v>382</v>
      </c>
      <c r="F283" s="245" t="s">
        <v>382</v>
      </c>
      <c r="G283" s="246" t="s">
        <v>382</v>
      </c>
      <c r="H283" s="244" t="s">
        <v>382</v>
      </c>
      <c r="I283" s="245" t="s">
        <v>382</v>
      </c>
      <c r="J283" s="246" t="s">
        <v>382</v>
      </c>
      <c r="K283" s="244" t="s">
        <v>382</v>
      </c>
      <c r="L283" s="245" t="s">
        <v>382</v>
      </c>
      <c r="M283" s="246" t="s">
        <v>382</v>
      </c>
      <c r="N283" s="244" t="s">
        <v>382</v>
      </c>
      <c r="O283" s="245" t="s">
        <v>382</v>
      </c>
      <c r="P283" s="246" t="s">
        <v>382</v>
      </c>
      <c r="Q283" s="244" t="s">
        <v>382</v>
      </c>
      <c r="R283" s="245" t="s">
        <v>382</v>
      </c>
      <c r="S283" s="246" t="s">
        <v>382</v>
      </c>
      <c r="T283" s="244" t="s">
        <v>382</v>
      </c>
      <c r="U283" s="245" t="s">
        <v>382</v>
      </c>
      <c r="V283" s="247" t="s">
        <v>382</v>
      </c>
    </row>
    <row r="284" spans="1:22" ht="14.5" customHeight="1">
      <c r="A284" s="189" t="s">
        <v>69</v>
      </c>
      <c r="B284" s="236" t="s">
        <v>382</v>
      </c>
      <c r="C284" s="237" t="s">
        <v>382</v>
      </c>
      <c r="D284" s="238" t="s">
        <v>382</v>
      </c>
      <c r="E284" s="236" t="s">
        <v>382</v>
      </c>
      <c r="F284" s="237" t="s">
        <v>382</v>
      </c>
      <c r="G284" s="238" t="s">
        <v>382</v>
      </c>
      <c r="H284" s="236" t="s">
        <v>382</v>
      </c>
      <c r="I284" s="237" t="s">
        <v>382</v>
      </c>
      <c r="J284" s="238" t="s">
        <v>382</v>
      </c>
      <c r="K284" s="236" t="s">
        <v>382</v>
      </c>
      <c r="L284" s="237" t="s">
        <v>382</v>
      </c>
      <c r="M284" s="238" t="s">
        <v>382</v>
      </c>
      <c r="N284" s="236" t="s">
        <v>382</v>
      </c>
      <c r="O284" s="237" t="s">
        <v>382</v>
      </c>
      <c r="P284" s="238" t="s">
        <v>382</v>
      </c>
      <c r="Q284" s="236" t="s">
        <v>382</v>
      </c>
      <c r="R284" s="237" t="s">
        <v>382</v>
      </c>
      <c r="S284" s="238" t="s">
        <v>382</v>
      </c>
      <c r="T284" s="236" t="s">
        <v>382</v>
      </c>
      <c r="U284" s="237" t="s">
        <v>382</v>
      </c>
      <c r="V284" s="239" t="s">
        <v>382</v>
      </c>
    </row>
    <row r="285" spans="1:22" ht="14.5" customHeight="1">
      <c r="A285" s="184" t="s">
        <v>70</v>
      </c>
      <c r="B285" s="212">
        <v>99.424927485267673</v>
      </c>
      <c r="C285" s="213">
        <v>0.57428714619804211</v>
      </c>
      <c r="D285" s="214">
        <v>132</v>
      </c>
      <c r="E285" s="212">
        <v>83.198363838382889</v>
      </c>
      <c r="F285" s="213">
        <v>3.4678630962731618</v>
      </c>
      <c r="G285" s="214">
        <v>127</v>
      </c>
      <c r="H285" s="212">
        <v>95.804018286516254</v>
      </c>
      <c r="I285" s="213">
        <v>2.0685656850128988</v>
      </c>
      <c r="J285" s="214">
        <v>128</v>
      </c>
      <c r="K285" s="212">
        <v>50.940022470840809</v>
      </c>
      <c r="L285" s="213">
        <v>4.9885032850955717</v>
      </c>
      <c r="M285" s="214">
        <v>108</v>
      </c>
      <c r="N285" s="212">
        <v>16.111255095299121</v>
      </c>
      <c r="O285" s="213">
        <v>3.4626107446594121</v>
      </c>
      <c r="P285" s="214">
        <v>115</v>
      </c>
      <c r="Q285" s="212">
        <v>59.526018684320803</v>
      </c>
      <c r="R285" s="213">
        <v>4.7073573904589878</v>
      </c>
      <c r="S285" s="214">
        <v>121</v>
      </c>
      <c r="T285" s="212">
        <v>26.39070170387123</v>
      </c>
      <c r="U285" s="213">
        <v>4.102081162055395</v>
      </c>
      <c r="V285" s="215">
        <v>117</v>
      </c>
    </row>
    <row r="286" spans="1:22" ht="14.5" customHeight="1">
      <c r="A286" s="189" t="s">
        <v>71</v>
      </c>
      <c r="B286" s="236" t="s">
        <v>382</v>
      </c>
      <c r="C286" s="237" t="s">
        <v>382</v>
      </c>
      <c r="D286" s="238" t="s">
        <v>382</v>
      </c>
      <c r="E286" s="236" t="s">
        <v>382</v>
      </c>
      <c r="F286" s="237" t="s">
        <v>382</v>
      </c>
      <c r="G286" s="238" t="s">
        <v>382</v>
      </c>
      <c r="H286" s="236" t="s">
        <v>382</v>
      </c>
      <c r="I286" s="237" t="s">
        <v>382</v>
      </c>
      <c r="J286" s="238" t="s">
        <v>382</v>
      </c>
      <c r="K286" s="236" t="s">
        <v>382</v>
      </c>
      <c r="L286" s="237" t="s">
        <v>382</v>
      </c>
      <c r="M286" s="238" t="s">
        <v>382</v>
      </c>
      <c r="N286" s="236" t="s">
        <v>382</v>
      </c>
      <c r="O286" s="237" t="s">
        <v>382</v>
      </c>
      <c r="P286" s="238" t="s">
        <v>382</v>
      </c>
      <c r="Q286" s="236" t="s">
        <v>382</v>
      </c>
      <c r="R286" s="237" t="s">
        <v>382</v>
      </c>
      <c r="S286" s="238" t="s">
        <v>382</v>
      </c>
      <c r="T286" s="236" t="s">
        <v>382</v>
      </c>
      <c r="U286" s="237" t="s">
        <v>382</v>
      </c>
      <c r="V286" s="239" t="s">
        <v>382</v>
      </c>
    </row>
    <row r="287" spans="1:22" ht="14.5" customHeight="1">
      <c r="A287" s="184" t="s">
        <v>72</v>
      </c>
      <c r="B287" s="244">
        <v>98.147608437155199</v>
      </c>
      <c r="C287" s="245">
        <v>1.299048898620963</v>
      </c>
      <c r="D287" s="246">
        <v>139</v>
      </c>
      <c r="E287" s="244">
        <v>79.966700716216366</v>
      </c>
      <c r="F287" s="245">
        <v>3.5663350753147172</v>
      </c>
      <c r="G287" s="246">
        <v>136</v>
      </c>
      <c r="H287" s="244">
        <v>87.152253488244213</v>
      </c>
      <c r="I287" s="245">
        <v>3.090399990294022</v>
      </c>
      <c r="J287" s="246">
        <v>136</v>
      </c>
      <c r="K287" s="244">
        <v>58.004313022041522</v>
      </c>
      <c r="L287" s="245">
        <v>4.5710676173086684</v>
      </c>
      <c r="M287" s="246">
        <v>127</v>
      </c>
      <c r="N287" s="244">
        <v>15.252378612726281</v>
      </c>
      <c r="O287" s="245">
        <v>3.3532206472256041</v>
      </c>
      <c r="P287" s="246">
        <v>126</v>
      </c>
      <c r="Q287" s="244">
        <v>65.798201298075668</v>
      </c>
      <c r="R287" s="245">
        <v>4.3601523719646709</v>
      </c>
      <c r="S287" s="246">
        <v>129</v>
      </c>
      <c r="T287" s="244">
        <v>35.641300358327861</v>
      </c>
      <c r="U287" s="245">
        <v>4.4093857600128441</v>
      </c>
      <c r="V287" s="247">
        <v>127</v>
      </c>
    </row>
    <row r="288" spans="1:22" ht="14.5" customHeight="1">
      <c r="A288" s="189" t="s">
        <v>73</v>
      </c>
      <c r="B288" s="236">
        <v>99.395503300401003</v>
      </c>
      <c r="C288" s="237">
        <v>0.43214364968721292</v>
      </c>
      <c r="D288" s="238">
        <v>303</v>
      </c>
      <c r="E288" s="236">
        <v>82.774074149765752</v>
      </c>
      <c r="F288" s="237">
        <v>2.2879305164124402</v>
      </c>
      <c r="G288" s="238">
        <v>293</v>
      </c>
      <c r="H288" s="236">
        <v>85.919133113576734</v>
      </c>
      <c r="I288" s="237">
        <v>2.0922240210523211</v>
      </c>
      <c r="J288" s="238">
        <v>289</v>
      </c>
      <c r="K288" s="236">
        <v>62.500500109764268</v>
      </c>
      <c r="L288" s="237">
        <v>3.0931390088017121</v>
      </c>
      <c r="M288" s="238">
        <v>257</v>
      </c>
      <c r="N288" s="236">
        <v>16.972986372682261</v>
      </c>
      <c r="O288" s="237">
        <v>2.4421694852166671</v>
      </c>
      <c r="P288" s="238">
        <v>258</v>
      </c>
      <c r="Q288" s="236">
        <v>63.462730176170993</v>
      </c>
      <c r="R288" s="237">
        <v>2.9490532147756272</v>
      </c>
      <c r="S288" s="238">
        <v>284</v>
      </c>
      <c r="T288" s="236">
        <v>23.361785878116351</v>
      </c>
      <c r="U288" s="237">
        <v>2.6583736284638251</v>
      </c>
      <c r="V288" s="239">
        <v>266</v>
      </c>
    </row>
    <row r="289" spans="1:22" ht="14.5" customHeight="1">
      <c r="A289" s="184" t="s">
        <v>74</v>
      </c>
      <c r="B289" s="244">
        <v>98.771957739057726</v>
      </c>
      <c r="C289" s="245">
        <v>1.2189230205085071</v>
      </c>
      <c r="D289" s="246">
        <v>118</v>
      </c>
      <c r="E289" s="244">
        <v>82.89390690674864</v>
      </c>
      <c r="F289" s="245">
        <v>3.753321557985875</v>
      </c>
      <c r="G289" s="246">
        <v>108</v>
      </c>
      <c r="H289" s="244">
        <v>84.568830529429363</v>
      </c>
      <c r="I289" s="245">
        <v>3.5406618855925478</v>
      </c>
      <c r="J289" s="246">
        <v>115</v>
      </c>
      <c r="K289" s="244">
        <v>57.096534185370082</v>
      </c>
      <c r="L289" s="245">
        <v>5.4215884703314776</v>
      </c>
      <c r="M289" s="246">
        <v>91</v>
      </c>
      <c r="N289" s="244">
        <v>11.45924756352078</v>
      </c>
      <c r="O289" s="245">
        <v>3.1992648343648749</v>
      </c>
      <c r="P289" s="246">
        <v>98</v>
      </c>
      <c r="Q289" s="244">
        <v>61.946643427276882</v>
      </c>
      <c r="R289" s="245">
        <v>4.8583820266435076</v>
      </c>
      <c r="S289" s="246">
        <v>106</v>
      </c>
      <c r="T289" s="244">
        <v>22.190555577185151</v>
      </c>
      <c r="U289" s="245">
        <v>4.359857057834537</v>
      </c>
      <c r="V289" s="247">
        <v>99</v>
      </c>
    </row>
    <row r="290" spans="1:22" ht="14.5" customHeight="1">
      <c r="A290" s="189" t="s">
        <v>75</v>
      </c>
      <c r="B290" s="236" t="s">
        <v>382</v>
      </c>
      <c r="C290" s="237" t="s">
        <v>382</v>
      </c>
      <c r="D290" s="238" t="s">
        <v>382</v>
      </c>
      <c r="E290" s="236" t="s">
        <v>382</v>
      </c>
      <c r="F290" s="237" t="s">
        <v>382</v>
      </c>
      <c r="G290" s="238" t="s">
        <v>382</v>
      </c>
      <c r="H290" s="236" t="s">
        <v>382</v>
      </c>
      <c r="I290" s="237" t="s">
        <v>382</v>
      </c>
      <c r="J290" s="238" t="s">
        <v>382</v>
      </c>
      <c r="K290" s="236" t="s">
        <v>382</v>
      </c>
      <c r="L290" s="237" t="s">
        <v>382</v>
      </c>
      <c r="M290" s="238" t="s">
        <v>382</v>
      </c>
      <c r="N290" s="236" t="s">
        <v>382</v>
      </c>
      <c r="O290" s="237" t="s">
        <v>382</v>
      </c>
      <c r="P290" s="238" t="s">
        <v>382</v>
      </c>
      <c r="Q290" s="236" t="s">
        <v>382</v>
      </c>
      <c r="R290" s="237" t="s">
        <v>382</v>
      </c>
      <c r="S290" s="238" t="s">
        <v>382</v>
      </c>
      <c r="T290" s="236" t="s">
        <v>382</v>
      </c>
      <c r="U290" s="237" t="s">
        <v>382</v>
      </c>
      <c r="V290" s="239" t="s">
        <v>382</v>
      </c>
    </row>
    <row r="291" spans="1:22" ht="14.5" customHeight="1">
      <c r="A291" s="184" t="s">
        <v>76</v>
      </c>
      <c r="B291" s="244">
        <v>97.028173880352057</v>
      </c>
      <c r="C291" s="245">
        <v>1.7208406476311069</v>
      </c>
      <c r="D291" s="246">
        <v>103</v>
      </c>
      <c r="E291" s="244">
        <v>80.156346424900377</v>
      </c>
      <c r="F291" s="245">
        <v>4.1328847247619471</v>
      </c>
      <c r="G291" s="246">
        <v>100</v>
      </c>
      <c r="H291" s="244">
        <v>73.860924744583428</v>
      </c>
      <c r="I291" s="245">
        <v>4.5633284506460852</v>
      </c>
      <c r="J291" s="246">
        <v>96</v>
      </c>
      <c r="K291" s="244">
        <v>69.203063639207755</v>
      </c>
      <c r="L291" s="245">
        <v>5.008072853303533</v>
      </c>
      <c r="M291" s="246">
        <v>91</v>
      </c>
      <c r="N291" s="244">
        <v>21.481323530363898</v>
      </c>
      <c r="O291" s="245">
        <v>4.5106971245991154</v>
      </c>
      <c r="P291" s="246">
        <v>91</v>
      </c>
      <c r="Q291" s="244">
        <v>65.293070933630077</v>
      </c>
      <c r="R291" s="245">
        <v>5.0152029670429021</v>
      </c>
      <c r="S291" s="246">
        <v>95</v>
      </c>
      <c r="T291" s="244">
        <v>24.401024897377081</v>
      </c>
      <c r="U291" s="245">
        <v>4.5227700143300913</v>
      </c>
      <c r="V291" s="247">
        <v>93</v>
      </c>
    </row>
    <row r="292" spans="1:22" ht="14.5" customHeight="1">
      <c r="A292" s="189" t="s">
        <v>77</v>
      </c>
      <c r="B292" s="236" t="s">
        <v>382</v>
      </c>
      <c r="C292" s="237" t="s">
        <v>382</v>
      </c>
      <c r="D292" s="238" t="s">
        <v>382</v>
      </c>
      <c r="E292" s="236" t="s">
        <v>382</v>
      </c>
      <c r="F292" s="237" t="s">
        <v>382</v>
      </c>
      <c r="G292" s="238" t="s">
        <v>382</v>
      </c>
      <c r="H292" s="236" t="s">
        <v>382</v>
      </c>
      <c r="I292" s="237" t="s">
        <v>382</v>
      </c>
      <c r="J292" s="238" t="s">
        <v>382</v>
      </c>
      <c r="K292" s="236" t="s">
        <v>382</v>
      </c>
      <c r="L292" s="237" t="s">
        <v>382</v>
      </c>
      <c r="M292" s="238" t="s">
        <v>382</v>
      </c>
      <c r="N292" s="236" t="s">
        <v>382</v>
      </c>
      <c r="O292" s="237" t="s">
        <v>382</v>
      </c>
      <c r="P292" s="238" t="s">
        <v>382</v>
      </c>
      <c r="Q292" s="236" t="s">
        <v>382</v>
      </c>
      <c r="R292" s="237" t="s">
        <v>382</v>
      </c>
      <c r="S292" s="238" t="s">
        <v>382</v>
      </c>
      <c r="T292" s="236" t="s">
        <v>382</v>
      </c>
      <c r="U292" s="237" t="s">
        <v>382</v>
      </c>
      <c r="V292" s="239" t="s">
        <v>382</v>
      </c>
    </row>
    <row r="293" spans="1:22" ht="14.5" customHeight="1">
      <c r="A293" s="184" t="s">
        <v>78</v>
      </c>
      <c r="B293" s="244" t="s">
        <v>382</v>
      </c>
      <c r="C293" s="245" t="s">
        <v>382</v>
      </c>
      <c r="D293" s="246" t="s">
        <v>382</v>
      </c>
      <c r="E293" s="244" t="s">
        <v>382</v>
      </c>
      <c r="F293" s="245" t="s">
        <v>382</v>
      </c>
      <c r="G293" s="246" t="s">
        <v>382</v>
      </c>
      <c r="H293" s="244" t="s">
        <v>382</v>
      </c>
      <c r="I293" s="245" t="s">
        <v>382</v>
      </c>
      <c r="J293" s="246" t="s">
        <v>382</v>
      </c>
      <c r="K293" s="244" t="s">
        <v>382</v>
      </c>
      <c r="L293" s="245" t="s">
        <v>382</v>
      </c>
      <c r="M293" s="246" t="s">
        <v>382</v>
      </c>
      <c r="N293" s="244" t="s">
        <v>382</v>
      </c>
      <c r="O293" s="245" t="s">
        <v>382</v>
      </c>
      <c r="P293" s="246" t="s">
        <v>382</v>
      </c>
      <c r="Q293" s="244" t="s">
        <v>382</v>
      </c>
      <c r="R293" s="245" t="s">
        <v>382</v>
      </c>
      <c r="S293" s="246" t="s">
        <v>382</v>
      </c>
      <c r="T293" s="244" t="s">
        <v>382</v>
      </c>
      <c r="U293" s="245" t="s">
        <v>382</v>
      </c>
      <c r="V293" s="247" t="s">
        <v>382</v>
      </c>
    </row>
    <row r="294" spans="1:22" ht="14.5" customHeight="1" thickBot="1">
      <c r="A294" s="194" t="s">
        <v>79</v>
      </c>
      <c r="B294" s="227">
        <v>100</v>
      </c>
      <c r="C294" s="249" t="s">
        <v>328</v>
      </c>
      <c r="D294" s="229">
        <v>55</v>
      </c>
      <c r="E294" s="227">
        <v>66.813154992729679</v>
      </c>
      <c r="F294" s="228">
        <v>6.8406488939156018</v>
      </c>
      <c r="G294" s="229">
        <v>50</v>
      </c>
      <c r="H294" s="227">
        <v>67.730075672560247</v>
      </c>
      <c r="I294" s="228">
        <v>6.7169649464826664</v>
      </c>
      <c r="J294" s="229">
        <v>51</v>
      </c>
      <c r="K294" s="227">
        <v>72.454903872275139</v>
      </c>
      <c r="L294" s="228">
        <v>6.5827951870161927</v>
      </c>
      <c r="M294" s="229">
        <v>49</v>
      </c>
      <c r="N294" s="227">
        <v>18.866855281897539</v>
      </c>
      <c r="O294" s="228">
        <v>6.0561114318856486</v>
      </c>
      <c r="P294" s="229">
        <v>45</v>
      </c>
      <c r="Q294" s="227">
        <v>58.547343553003309</v>
      </c>
      <c r="R294" s="228">
        <v>7.2399972130966166</v>
      </c>
      <c r="S294" s="229">
        <v>48</v>
      </c>
      <c r="T294" s="227">
        <v>25.703465640711759</v>
      </c>
      <c r="U294" s="228">
        <v>6.6012562962854053</v>
      </c>
      <c r="V294" s="230">
        <v>45</v>
      </c>
    </row>
    <row r="295" spans="1:22" ht="14.5" customHeight="1">
      <c r="A295" s="199" t="s">
        <v>80</v>
      </c>
      <c r="B295" s="240">
        <v>98.673071832532784</v>
      </c>
      <c r="C295" s="241">
        <v>0.319566926144773</v>
      </c>
      <c r="D295" s="242">
        <v>1377</v>
      </c>
      <c r="E295" s="240">
        <v>81.153083154932034</v>
      </c>
      <c r="F295" s="241">
        <v>1.13135122126563</v>
      </c>
      <c r="G295" s="242">
        <v>1314</v>
      </c>
      <c r="H295" s="240">
        <v>87.494010449899847</v>
      </c>
      <c r="I295" s="241">
        <v>0.96272062418195081</v>
      </c>
      <c r="J295" s="242">
        <v>1344</v>
      </c>
      <c r="K295" s="240">
        <v>56.21713733322391</v>
      </c>
      <c r="L295" s="241">
        <v>1.5092766610877191</v>
      </c>
      <c r="M295" s="242">
        <v>1172</v>
      </c>
      <c r="N295" s="240">
        <v>16.066005875142789</v>
      </c>
      <c r="O295" s="241">
        <v>1.109487560540952</v>
      </c>
      <c r="P295" s="242">
        <v>1194</v>
      </c>
      <c r="Q295" s="240">
        <v>64.171088946458568</v>
      </c>
      <c r="R295" s="241">
        <v>1.4051543489125691</v>
      </c>
      <c r="S295" s="242">
        <v>1275</v>
      </c>
      <c r="T295" s="240">
        <v>28.740744576148249</v>
      </c>
      <c r="U295" s="241">
        <v>1.3423726212659759</v>
      </c>
      <c r="V295" s="243">
        <v>1213</v>
      </c>
    </row>
    <row r="296" spans="1:22" ht="14.5" customHeight="1">
      <c r="A296" s="199" t="s">
        <v>81</v>
      </c>
      <c r="B296" s="240">
        <v>98.419325815343029</v>
      </c>
      <c r="C296" s="241">
        <v>0.69728290751719602</v>
      </c>
      <c r="D296" s="242">
        <v>358</v>
      </c>
      <c r="E296" s="240">
        <v>75.396942866312457</v>
      </c>
      <c r="F296" s="241">
        <v>2.5298612231604638</v>
      </c>
      <c r="G296" s="242">
        <v>333</v>
      </c>
      <c r="H296" s="240">
        <v>77.523381750284173</v>
      </c>
      <c r="I296" s="241">
        <v>2.3636498725360231</v>
      </c>
      <c r="J296" s="242">
        <v>338</v>
      </c>
      <c r="K296" s="240">
        <v>63.804941087061813</v>
      </c>
      <c r="L296" s="241">
        <v>2.8808114833540932</v>
      </c>
      <c r="M296" s="242">
        <v>311</v>
      </c>
      <c r="N296" s="240">
        <v>17.672853706734379</v>
      </c>
      <c r="O296" s="241">
        <v>2.3206306112394399</v>
      </c>
      <c r="P296" s="242">
        <v>305</v>
      </c>
      <c r="Q296" s="240">
        <v>66.255899520917026</v>
      </c>
      <c r="R296" s="241">
        <v>2.7906984875672789</v>
      </c>
      <c r="S296" s="242">
        <v>324</v>
      </c>
      <c r="T296" s="240">
        <v>31.08588444178659</v>
      </c>
      <c r="U296" s="241">
        <v>2.7365854648419639</v>
      </c>
      <c r="V296" s="243">
        <v>312</v>
      </c>
    </row>
    <row r="297" spans="1:22" ht="14.5" customHeight="1">
      <c r="A297" s="204" t="s">
        <v>82</v>
      </c>
      <c r="B297" s="232">
        <v>98.619046149115192</v>
      </c>
      <c r="C297" s="233">
        <v>0.29208637587872921</v>
      </c>
      <c r="D297" s="234">
        <v>1735</v>
      </c>
      <c r="E297" s="232">
        <v>79.965735983997817</v>
      </c>
      <c r="F297" s="233">
        <v>1.040900154004599</v>
      </c>
      <c r="G297" s="234">
        <v>1647</v>
      </c>
      <c r="H297" s="232">
        <v>85.42947132033828</v>
      </c>
      <c r="I297" s="233">
        <v>0.91092293003696045</v>
      </c>
      <c r="J297" s="234">
        <v>1682</v>
      </c>
      <c r="K297" s="232">
        <v>57.851579713222769</v>
      </c>
      <c r="L297" s="233">
        <v>1.339195736855302</v>
      </c>
      <c r="M297" s="234">
        <v>1483</v>
      </c>
      <c r="N297" s="232">
        <v>16.399966004076219</v>
      </c>
      <c r="O297" s="233">
        <v>1.0027236850602661</v>
      </c>
      <c r="P297" s="234">
        <v>1499</v>
      </c>
      <c r="Q297" s="232">
        <v>64.605791140681234</v>
      </c>
      <c r="R297" s="233">
        <v>1.255370465251449</v>
      </c>
      <c r="S297" s="234">
        <v>1599</v>
      </c>
      <c r="T297" s="232">
        <v>29.233922746087671</v>
      </c>
      <c r="U297" s="233">
        <v>1.206337458954206</v>
      </c>
      <c r="V297" s="235">
        <v>1525</v>
      </c>
    </row>
    <row r="298" spans="1:22" ht="14.5" customHeight="1">
      <c r="A298" s="1224" t="s">
        <v>157</v>
      </c>
      <c r="B298" s="1224" t="s">
        <v>158</v>
      </c>
      <c r="C298" s="1224" t="s">
        <v>158</v>
      </c>
      <c r="D298" s="1224" t="s">
        <v>158</v>
      </c>
      <c r="E298" s="1224" t="s">
        <v>158</v>
      </c>
      <c r="F298" s="1224" t="s">
        <v>158</v>
      </c>
      <c r="G298" s="1224" t="s">
        <v>158</v>
      </c>
      <c r="H298" s="1224" t="s">
        <v>158</v>
      </c>
      <c r="I298" s="1224" t="s">
        <v>158</v>
      </c>
      <c r="J298" s="1224" t="s">
        <v>158</v>
      </c>
      <c r="K298" s="1224" t="s">
        <v>158</v>
      </c>
      <c r="L298" s="1224" t="s">
        <v>158</v>
      </c>
      <c r="M298" s="1224" t="s">
        <v>158</v>
      </c>
      <c r="N298" s="1224" t="s">
        <v>158</v>
      </c>
      <c r="O298" s="1224" t="s">
        <v>158</v>
      </c>
      <c r="P298" s="1224" t="s">
        <v>158</v>
      </c>
      <c r="Q298" s="1224" t="s">
        <v>158</v>
      </c>
      <c r="R298" s="1224" t="s">
        <v>158</v>
      </c>
      <c r="S298" s="1224" t="s">
        <v>158</v>
      </c>
      <c r="T298" s="1224" t="s">
        <v>158</v>
      </c>
      <c r="U298" s="1224" t="s">
        <v>158</v>
      </c>
      <c r="V298" s="1224" t="s">
        <v>158</v>
      </c>
    </row>
    <row r="299" spans="1:22" ht="14.5" customHeight="1">
      <c r="A299" s="1116" t="s">
        <v>781</v>
      </c>
      <c r="B299" s="1116" t="s">
        <v>85</v>
      </c>
      <c r="C299" s="1116" t="s">
        <v>85</v>
      </c>
      <c r="D299" s="1116" t="s">
        <v>85</v>
      </c>
      <c r="E299" s="1116" t="s">
        <v>85</v>
      </c>
      <c r="F299" s="1116" t="s">
        <v>85</v>
      </c>
      <c r="G299" s="1116" t="s">
        <v>85</v>
      </c>
      <c r="H299" s="1116" t="s">
        <v>85</v>
      </c>
      <c r="I299" s="1116" t="s">
        <v>85</v>
      </c>
      <c r="J299" s="1116" t="s">
        <v>85</v>
      </c>
      <c r="K299" s="1116" t="s">
        <v>85</v>
      </c>
      <c r="L299" s="1116" t="s">
        <v>85</v>
      </c>
      <c r="M299" s="1116" t="s">
        <v>85</v>
      </c>
      <c r="N299" s="1116" t="s">
        <v>85</v>
      </c>
      <c r="O299" s="1116" t="s">
        <v>85</v>
      </c>
      <c r="P299" s="1116" t="s">
        <v>85</v>
      </c>
      <c r="Q299" s="1116" t="s">
        <v>85</v>
      </c>
      <c r="R299" s="1116" t="s">
        <v>85</v>
      </c>
      <c r="S299" s="1116" t="s">
        <v>85</v>
      </c>
      <c r="T299" s="1116" t="s">
        <v>85</v>
      </c>
      <c r="U299" s="1116" t="s">
        <v>85</v>
      </c>
      <c r="V299" s="1116" t="s">
        <v>85</v>
      </c>
    </row>
    <row r="300" spans="1:22" ht="14.5" customHeight="1">
      <c r="A300" s="1224" t="s">
        <v>768</v>
      </c>
      <c r="B300" s="1224" t="s">
        <v>160</v>
      </c>
      <c r="C300" s="1224" t="s">
        <v>160</v>
      </c>
      <c r="D300" s="1224" t="s">
        <v>160</v>
      </c>
      <c r="E300" s="1224" t="s">
        <v>160</v>
      </c>
      <c r="F300" s="1224" t="s">
        <v>160</v>
      </c>
      <c r="G300" s="1224" t="s">
        <v>160</v>
      </c>
      <c r="H300" s="1224" t="s">
        <v>160</v>
      </c>
      <c r="I300" s="1224" t="s">
        <v>160</v>
      </c>
      <c r="J300" s="1224" t="s">
        <v>160</v>
      </c>
      <c r="K300" s="1224" t="s">
        <v>160</v>
      </c>
      <c r="L300" s="1224" t="s">
        <v>160</v>
      </c>
      <c r="M300" s="1224" t="s">
        <v>160</v>
      </c>
      <c r="N300" s="1224" t="s">
        <v>160</v>
      </c>
      <c r="O300" s="1224" t="s">
        <v>160</v>
      </c>
      <c r="P300" s="1224" t="s">
        <v>160</v>
      </c>
      <c r="Q300" s="1224" t="s">
        <v>160</v>
      </c>
      <c r="R300" s="1224" t="s">
        <v>160</v>
      </c>
      <c r="S300" s="1224" t="s">
        <v>160</v>
      </c>
      <c r="T300" s="1224" t="s">
        <v>160</v>
      </c>
      <c r="U300" s="1224" t="s">
        <v>160</v>
      </c>
      <c r="V300" s="1224" t="s">
        <v>160</v>
      </c>
    </row>
    <row r="301" spans="1:22" ht="14.5" customHeight="1"/>
    <row r="302" spans="1:22" ht="14.5" customHeight="1">
      <c r="A302" s="1277" t="s">
        <v>902</v>
      </c>
      <c r="B302" s="1277"/>
      <c r="C302" s="1277"/>
      <c r="D302" s="1277"/>
      <c r="E302" s="1277"/>
      <c r="F302" s="1277"/>
      <c r="G302" s="1277"/>
      <c r="H302" s="1277"/>
      <c r="I302" s="1277"/>
      <c r="J302" s="1277"/>
      <c r="K302" s="1277"/>
      <c r="L302" s="1277"/>
      <c r="M302" s="1277"/>
      <c r="N302" s="1277"/>
      <c r="O302" s="1277"/>
      <c r="P302" s="1277"/>
      <c r="Q302" s="1277"/>
      <c r="R302" s="1277"/>
      <c r="S302" s="1277"/>
      <c r="T302" s="1277"/>
      <c r="U302" s="1277"/>
      <c r="V302" s="1277"/>
    </row>
    <row r="303" spans="1:22" ht="59.25" customHeight="1" thickBot="1">
      <c r="A303" s="1229" t="s">
        <v>273</v>
      </c>
      <c r="B303" s="1226" t="s">
        <v>361</v>
      </c>
      <c r="C303" s="1226" t="s">
        <v>146</v>
      </c>
      <c r="D303" s="1226" t="s">
        <v>146</v>
      </c>
      <c r="E303" s="1226" t="s">
        <v>362</v>
      </c>
      <c r="F303" s="1226" t="s">
        <v>147</v>
      </c>
      <c r="G303" s="1226" t="s">
        <v>147</v>
      </c>
      <c r="H303" s="1226" t="s">
        <v>364</v>
      </c>
      <c r="I303" s="1226" t="s">
        <v>152</v>
      </c>
      <c r="J303" s="1226" t="s">
        <v>152</v>
      </c>
      <c r="K303" s="1226" t="s">
        <v>365</v>
      </c>
      <c r="L303" s="1226" t="s">
        <v>153</v>
      </c>
      <c r="M303" s="1226" t="s">
        <v>153</v>
      </c>
      <c r="N303" s="1226" t="s">
        <v>366</v>
      </c>
      <c r="O303" s="1226" t="s">
        <v>154</v>
      </c>
      <c r="P303" s="1226" t="s">
        <v>154</v>
      </c>
      <c r="Q303" s="1226" t="s">
        <v>367</v>
      </c>
      <c r="R303" s="1226" t="s">
        <v>155</v>
      </c>
      <c r="S303" s="1226" t="s">
        <v>155</v>
      </c>
      <c r="T303" s="1226" t="s">
        <v>368</v>
      </c>
      <c r="U303" s="1226" t="s">
        <v>156</v>
      </c>
      <c r="V303" s="1227" t="s">
        <v>156</v>
      </c>
    </row>
    <row r="304" spans="1:22" ht="14.5" customHeight="1" thickBot="1">
      <c r="A304" s="1230" t="s">
        <v>273</v>
      </c>
      <c r="B304" s="59" t="s">
        <v>92</v>
      </c>
      <c r="C304" s="59" t="s">
        <v>62</v>
      </c>
      <c r="D304" s="60" t="s">
        <v>63</v>
      </c>
      <c r="E304" s="59" t="s">
        <v>92</v>
      </c>
      <c r="F304" s="59" t="s">
        <v>62</v>
      </c>
      <c r="G304" s="60" t="s">
        <v>63</v>
      </c>
      <c r="H304" s="59" t="s">
        <v>92</v>
      </c>
      <c r="I304" s="59" t="s">
        <v>62</v>
      </c>
      <c r="J304" s="60" t="s">
        <v>63</v>
      </c>
      <c r="K304" s="59" t="s">
        <v>92</v>
      </c>
      <c r="L304" s="59" t="s">
        <v>62</v>
      </c>
      <c r="M304" s="60" t="s">
        <v>63</v>
      </c>
      <c r="N304" s="59" t="s">
        <v>92</v>
      </c>
      <c r="O304" s="59" t="s">
        <v>62</v>
      </c>
      <c r="P304" s="60" t="s">
        <v>63</v>
      </c>
      <c r="Q304" s="59" t="s">
        <v>92</v>
      </c>
      <c r="R304" s="59" t="s">
        <v>62</v>
      </c>
      <c r="S304" s="60" t="s">
        <v>63</v>
      </c>
      <c r="T304" s="59" t="s">
        <v>92</v>
      </c>
      <c r="U304" s="59" t="s">
        <v>62</v>
      </c>
      <c r="V304" s="59" t="s">
        <v>63</v>
      </c>
    </row>
    <row r="305" spans="1:22" ht="14.5" customHeight="1">
      <c r="A305" s="184" t="s">
        <v>103</v>
      </c>
      <c r="B305" s="212">
        <v>97.948919057348178</v>
      </c>
      <c r="C305" s="213">
        <v>0.60577791973322537</v>
      </c>
      <c r="D305" s="214">
        <v>653</v>
      </c>
      <c r="E305" s="212">
        <v>80.502031769184086</v>
      </c>
      <c r="F305" s="213">
        <v>1.682526486223999</v>
      </c>
      <c r="G305" s="214">
        <v>615</v>
      </c>
      <c r="H305" s="212">
        <v>92.205530743854553</v>
      </c>
      <c r="I305" s="213">
        <v>1.1384002364185379</v>
      </c>
      <c r="J305" s="214">
        <v>640</v>
      </c>
      <c r="K305" s="212">
        <v>43.427993295186681</v>
      </c>
      <c r="L305" s="213">
        <v>2.2343104114504651</v>
      </c>
      <c r="M305" s="214">
        <v>543</v>
      </c>
      <c r="N305" s="212">
        <v>16.784928820712711</v>
      </c>
      <c r="O305" s="213">
        <v>1.650157302883698</v>
      </c>
      <c r="P305" s="214">
        <v>557</v>
      </c>
      <c r="Q305" s="212">
        <v>60.091350920567457</v>
      </c>
      <c r="R305" s="213">
        <v>2.1236388455988422</v>
      </c>
      <c r="S305" s="214">
        <v>591</v>
      </c>
      <c r="T305" s="212">
        <v>27.423961087346729</v>
      </c>
      <c r="U305" s="213">
        <v>1.938387819461213</v>
      </c>
      <c r="V305" s="463">
        <v>573</v>
      </c>
    </row>
    <row r="306" spans="1:22" ht="14.5" customHeight="1">
      <c r="A306" s="189" t="s">
        <v>104</v>
      </c>
      <c r="B306" s="217">
        <v>99.044084178048635</v>
      </c>
      <c r="C306" s="218">
        <v>0.44435318301963239</v>
      </c>
      <c r="D306" s="219">
        <v>530</v>
      </c>
      <c r="E306" s="217">
        <v>80.510845578298202</v>
      </c>
      <c r="F306" s="218">
        <v>1.824373245601701</v>
      </c>
      <c r="G306" s="219">
        <v>510</v>
      </c>
      <c r="H306" s="217">
        <v>83.075713218767305</v>
      </c>
      <c r="I306" s="218">
        <v>1.730250042644466</v>
      </c>
      <c r="J306" s="219">
        <v>509</v>
      </c>
      <c r="K306" s="217">
        <v>65.755994362904758</v>
      </c>
      <c r="L306" s="218">
        <v>2.284877947740743</v>
      </c>
      <c r="M306" s="219">
        <v>454</v>
      </c>
      <c r="N306" s="217">
        <v>16.587048300293201</v>
      </c>
      <c r="O306" s="218">
        <v>1.805069253045712</v>
      </c>
      <c r="P306" s="219">
        <v>460</v>
      </c>
      <c r="Q306" s="217">
        <v>66.542567688693225</v>
      </c>
      <c r="R306" s="218">
        <v>2.1870038370458991</v>
      </c>
      <c r="S306" s="219">
        <v>497</v>
      </c>
      <c r="T306" s="217">
        <v>23.7679005748817</v>
      </c>
      <c r="U306" s="218">
        <v>2.0327045637213148</v>
      </c>
      <c r="V306" s="464">
        <v>456</v>
      </c>
    </row>
    <row r="307" spans="1:22" ht="14.5" customHeight="1">
      <c r="A307" s="312" t="s">
        <v>105</v>
      </c>
      <c r="B307" s="222">
        <v>98.83222930378578</v>
      </c>
      <c r="C307" s="223">
        <v>0.45261645917576893</v>
      </c>
      <c r="D307" s="224">
        <v>551</v>
      </c>
      <c r="E307" s="222">
        <v>78.739921372631784</v>
      </c>
      <c r="F307" s="223">
        <v>1.879648411035147</v>
      </c>
      <c r="G307" s="224">
        <v>522</v>
      </c>
      <c r="H307" s="222">
        <v>80.747474339361219</v>
      </c>
      <c r="I307" s="223">
        <v>1.7488157165078499</v>
      </c>
      <c r="J307" s="224">
        <v>532</v>
      </c>
      <c r="K307" s="222">
        <v>63.359151865245011</v>
      </c>
      <c r="L307" s="223">
        <v>2.2938179885815901</v>
      </c>
      <c r="M307" s="224">
        <v>486</v>
      </c>
      <c r="N307" s="222">
        <v>15.776756712592251</v>
      </c>
      <c r="O307" s="223">
        <v>1.719433446953337</v>
      </c>
      <c r="P307" s="224">
        <v>482</v>
      </c>
      <c r="Q307" s="222">
        <v>66.992600685086714</v>
      </c>
      <c r="R307" s="223">
        <v>2.1701801169737389</v>
      </c>
      <c r="S307" s="224">
        <v>511</v>
      </c>
      <c r="T307" s="222">
        <v>37.349621710641223</v>
      </c>
      <c r="U307" s="223">
        <v>2.249293274251225</v>
      </c>
      <c r="V307" s="465">
        <v>496</v>
      </c>
    </row>
    <row r="308" spans="1:22" ht="14.5" customHeight="1">
      <c r="A308" s="189" t="s">
        <v>106</v>
      </c>
      <c r="B308" s="217">
        <v>97.818363290571071</v>
      </c>
      <c r="C308" s="218">
        <v>0.60953166788263469</v>
      </c>
      <c r="D308" s="219">
        <v>598</v>
      </c>
      <c r="E308" s="217">
        <v>77.570366709272747</v>
      </c>
      <c r="F308" s="218">
        <v>1.838207125102471</v>
      </c>
      <c r="G308" s="219">
        <v>565</v>
      </c>
      <c r="H308" s="217">
        <v>84.116015264722137</v>
      </c>
      <c r="I308" s="218">
        <v>1.559290044446322</v>
      </c>
      <c r="J308" s="219">
        <v>591</v>
      </c>
      <c r="K308" s="217">
        <v>47.151791053343359</v>
      </c>
      <c r="L308" s="218">
        <v>2.306860227002725</v>
      </c>
      <c r="M308" s="219">
        <v>506</v>
      </c>
      <c r="N308" s="217">
        <v>10.39945595569186</v>
      </c>
      <c r="O308" s="218">
        <v>1.3684798620423859</v>
      </c>
      <c r="P308" s="219">
        <v>526</v>
      </c>
      <c r="Q308" s="217">
        <v>46.351022225344337</v>
      </c>
      <c r="R308" s="218">
        <v>2.2284020512283722</v>
      </c>
      <c r="S308" s="219">
        <v>543</v>
      </c>
      <c r="T308" s="217">
        <v>22.062879782924469</v>
      </c>
      <c r="U308" s="218">
        <v>1.8547809714067851</v>
      </c>
      <c r="V308" s="464">
        <v>526</v>
      </c>
    </row>
    <row r="309" spans="1:22" ht="14.5" customHeight="1">
      <c r="A309" s="184" t="s">
        <v>107</v>
      </c>
      <c r="B309" s="212">
        <v>98.98636623570161</v>
      </c>
      <c r="C309" s="213">
        <v>0.41763060715346911</v>
      </c>
      <c r="D309" s="214">
        <v>655</v>
      </c>
      <c r="E309" s="212">
        <v>80.86641339125849</v>
      </c>
      <c r="F309" s="213">
        <v>1.678628727942771</v>
      </c>
      <c r="G309" s="214">
        <v>619</v>
      </c>
      <c r="H309" s="212">
        <v>87.619121883625695</v>
      </c>
      <c r="I309" s="213">
        <v>1.4100185038217889</v>
      </c>
      <c r="J309" s="214">
        <v>636</v>
      </c>
      <c r="K309" s="212">
        <v>56.035824868554549</v>
      </c>
      <c r="L309" s="213">
        <v>2.1934336712251259</v>
      </c>
      <c r="M309" s="214">
        <v>553</v>
      </c>
      <c r="N309" s="212">
        <v>17.75361719804997</v>
      </c>
      <c r="O309" s="213">
        <v>1.71640049257447</v>
      </c>
      <c r="P309" s="214">
        <v>553</v>
      </c>
      <c r="Q309" s="212">
        <v>69.063861713877102</v>
      </c>
      <c r="R309" s="213">
        <v>1.972965374768729</v>
      </c>
      <c r="S309" s="214">
        <v>599</v>
      </c>
      <c r="T309" s="212">
        <v>31.413781137091149</v>
      </c>
      <c r="U309" s="213">
        <v>2.0262033495969449</v>
      </c>
      <c r="V309" s="466">
        <v>568</v>
      </c>
    </row>
    <row r="310" spans="1:22" ht="14.5" customHeight="1" thickBot="1">
      <c r="A310" s="194" t="s">
        <v>108</v>
      </c>
      <c r="B310" s="227">
        <v>99.395198963701404</v>
      </c>
      <c r="C310" s="228">
        <v>0.35125185363141642</v>
      </c>
      <c r="D310" s="229">
        <v>473</v>
      </c>
      <c r="E310" s="227">
        <v>82.226577333916879</v>
      </c>
      <c r="F310" s="228">
        <v>1.8567492027551591</v>
      </c>
      <c r="G310" s="229">
        <v>455</v>
      </c>
      <c r="H310" s="227">
        <v>83.955708283290065</v>
      </c>
      <c r="I310" s="228">
        <v>1.8443042423162681</v>
      </c>
      <c r="J310" s="229">
        <v>448</v>
      </c>
      <c r="K310" s="227">
        <v>75.7454538278608</v>
      </c>
      <c r="L310" s="228">
        <v>2.1309434923343828</v>
      </c>
      <c r="M310" s="229">
        <v>416</v>
      </c>
      <c r="N310" s="227">
        <v>23.458404586278711</v>
      </c>
      <c r="O310" s="228">
        <v>2.2377274571027379</v>
      </c>
      <c r="P310" s="229">
        <v>412</v>
      </c>
      <c r="Q310" s="227">
        <v>83.822639957015639</v>
      </c>
      <c r="R310" s="228">
        <v>1.7780875108433689</v>
      </c>
      <c r="S310" s="229">
        <v>449</v>
      </c>
      <c r="T310" s="227">
        <v>36.481583953781453</v>
      </c>
      <c r="U310" s="228">
        <v>2.4477467396159849</v>
      </c>
      <c r="V310" s="467">
        <v>423</v>
      </c>
    </row>
    <row r="311" spans="1:22" ht="14.5" customHeight="1">
      <c r="A311" s="458" t="s">
        <v>109</v>
      </c>
      <c r="B311" s="459">
        <v>98.619046149115192</v>
      </c>
      <c r="C311" s="460">
        <v>0.29208637587872921</v>
      </c>
      <c r="D311" s="461">
        <v>1735</v>
      </c>
      <c r="E311" s="459">
        <v>79.965735983997817</v>
      </c>
      <c r="F311" s="460">
        <v>1.040900154004599</v>
      </c>
      <c r="G311" s="461">
        <v>1647</v>
      </c>
      <c r="H311" s="459">
        <v>85.42947132033828</v>
      </c>
      <c r="I311" s="460">
        <v>0.91092293003696045</v>
      </c>
      <c r="J311" s="461">
        <v>1682</v>
      </c>
      <c r="K311" s="459">
        <v>57.851579713222769</v>
      </c>
      <c r="L311" s="460">
        <v>1.339195736855302</v>
      </c>
      <c r="M311" s="461">
        <v>1483</v>
      </c>
      <c r="N311" s="459">
        <v>16.399966004076219</v>
      </c>
      <c r="O311" s="460">
        <v>1.0027236850602661</v>
      </c>
      <c r="P311" s="461">
        <v>1499</v>
      </c>
      <c r="Q311" s="459">
        <v>64.605791140681234</v>
      </c>
      <c r="R311" s="460">
        <v>1.255370465251449</v>
      </c>
      <c r="S311" s="461">
        <v>1599</v>
      </c>
      <c r="T311" s="459">
        <v>29.233922746087671</v>
      </c>
      <c r="U311" s="460">
        <v>1.206337458954206</v>
      </c>
      <c r="V311" s="468">
        <v>1525</v>
      </c>
    </row>
    <row r="312" spans="1:22" ht="14.5" customHeight="1">
      <c r="A312" s="1224" t="s">
        <v>157</v>
      </c>
      <c r="B312" s="1224" t="s">
        <v>158</v>
      </c>
      <c r="C312" s="1224" t="s">
        <v>158</v>
      </c>
      <c r="D312" s="1224" t="s">
        <v>158</v>
      </c>
      <c r="E312" s="1224" t="s">
        <v>158</v>
      </c>
      <c r="F312" s="1224" t="s">
        <v>158</v>
      </c>
      <c r="G312" s="1224" t="s">
        <v>158</v>
      </c>
      <c r="H312" s="1224" t="s">
        <v>158</v>
      </c>
      <c r="I312" s="1224" t="s">
        <v>158</v>
      </c>
      <c r="J312" s="1224" t="s">
        <v>158</v>
      </c>
      <c r="K312" s="1224" t="s">
        <v>158</v>
      </c>
      <c r="L312" s="1224" t="s">
        <v>158</v>
      </c>
      <c r="M312" s="1224" t="s">
        <v>158</v>
      </c>
      <c r="N312" s="1224" t="s">
        <v>158</v>
      </c>
      <c r="O312" s="1224" t="s">
        <v>158</v>
      </c>
      <c r="P312" s="1224" t="s">
        <v>158</v>
      </c>
      <c r="Q312" s="1224" t="s">
        <v>158</v>
      </c>
      <c r="R312" s="1224" t="s">
        <v>158</v>
      </c>
      <c r="S312" s="1224" t="s">
        <v>158</v>
      </c>
      <c r="T312" s="1224" t="s">
        <v>158</v>
      </c>
      <c r="U312" s="1224" t="s">
        <v>158</v>
      </c>
      <c r="V312" s="1224" t="s">
        <v>158</v>
      </c>
    </row>
    <row r="313" spans="1:22" ht="14.5" customHeight="1">
      <c r="A313" s="1224" t="s">
        <v>768</v>
      </c>
      <c r="B313" s="1224" t="s">
        <v>162</v>
      </c>
      <c r="C313" s="1224" t="s">
        <v>162</v>
      </c>
      <c r="D313" s="1224" t="s">
        <v>162</v>
      </c>
      <c r="E313" s="1224" t="s">
        <v>162</v>
      </c>
      <c r="F313" s="1224" t="s">
        <v>162</v>
      </c>
      <c r="G313" s="1224" t="s">
        <v>162</v>
      </c>
      <c r="H313" s="1224" t="s">
        <v>162</v>
      </c>
      <c r="I313" s="1224" t="s">
        <v>162</v>
      </c>
      <c r="J313" s="1224" t="s">
        <v>162</v>
      </c>
      <c r="K313" s="1224" t="s">
        <v>162</v>
      </c>
      <c r="L313" s="1224" t="s">
        <v>162</v>
      </c>
      <c r="M313" s="1224" t="s">
        <v>162</v>
      </c>
      <c r="N313" s="1224" t="s">
        <v>162</v>
      </c>
      <c r="O313" s="1224" t="s">
        <v>162</v>
      </c>
      <c r="P313" s="1224" t="s">
        <v>162</v>
      </c>
      <c r="Q313" s="1224" t="s">
        <v>162</v>
      </c>
      <c r="R313" s="1224" t="s">
        <v>162</v>
      </c>
      <c r="S313" s="1224" t="s">
        <v>162</v>
      </c>
      <c r="T313" s="1224" t="s">
        <v>162</v>
      </c>
      <c r="U313" s="1224" t="s">
        <v>162</v>
      </c>
      <c r="V313" s="1224" t="s">
        <v>162</v>
      </c>
    </row>
  </sheetData>
  <mergeCells count="138">
    <mergeCell ref="E277:G277"/>
    <mergeCell ref="H277:J277"/>
    <mergeCell ref="K277:M277"/>
    <mergeCell ref="N277:P277"/>
    <mergeCell ref="Q277:S277"/>
    <mergeCell ref="T277:V277"/>
    <mergeCell ref="A277:A278"/>
    <mergeCell ref="A236:P236"/>
    <mergeCell ref="N240:P240"/>
    <mergeCell ref="A247:P247"/>
    <mergeCell ref="A248:P248"/>
    <mergeCell ref="A240:A241"/>
    <mergeCell ref="B240:D240"/>
    <mergeCell ref="E240:G240"/>
    <mergeCell ref="H240:J240"/>
    <mergeCell ref="K240:M240"/>
    <mergeCell ref="A237:P237"/>
    <mergeCell ref="A274:D274"/>
    <mergeCell ref="A250:D250"/>
    <mergeCell ref="A251:A252"/>
    <mergeCell ref="B251:D251"/>
    <mergeCell ref="A272:D272"/>
    <mergeCell ref="B215:D215"/>
    <mergeCell ref="E215:G215"/>
    <mergeCell ref="H215:J215"/>
    <mergeCell ref="K215:M215"/>
    <mergeCell ref="N215:P215"/>
    <mergeCell ref="A215:A216"/>
    <mergeCell ref="A312:V312"/>
    <mergeCell ref="A313:V313"/>
    <mergeCell ref="A298:V298"/>
    <mergeCell ref="A299:V299"/>
    <mergeCell ref="A300:V300"/>
    <mergeCell ref="A302:V302"/>
    <mergeCell ref="B303:D303"/>
    <mergeCell ref="E303:G303"/>
    <mergeCell ref="H303:J303"/>
    <mergeCell ref="K303:M303"/>
    <mergeCell ref="N303:P303"/>
    <mergeCell ref="Q303:S303"/>
    <mergeCell ref="A303:A304"/>
    <mergeCell ref="A239:P239"/>
    <mergeCell ref="T303:V303"/>
    <mergeCell ref="A276:V276"/>
    <mergeCell ref="B277:D277"/>
    <mergeCell ref="A273:D273"/>
    <mergeCell ref="K200:M200"/>
    <mergeCell ref="N200:P200"/>
    <mergeCell ref="Q200:S200"/>
    <mergeCell ref="T200:V200"/>
    <mergeCell ref="A200:A201"/>
    <mergeCell ref="A209:V209"/>
    <mergeCell ref="A210:V210"/>
    <mergeCell ref="A214:P214"/>
    <mergeCell ref="A212:V212"/>
    <mergeCell ref="A136:J136"/>
    <mergeCell ref="A137:A138"/>
    <mergeCell ref="B137:D137"/>
    <mergeCell ref="E137:G137"/>
    <mergeCell ref="H137:J137"/>
    <mergeCell ref="A195:V195"/>
    <mergeCell ref="A196:V196"/>
    <mergeCell ref="A197:V197"/>
    <mergeCell ref="A199:V199"/>
    <mergeCell ref="A144:J144"/>
    <mergeCell ref="A145:J145"/>
    <mergeCell ref="A171:D171"/>
    <mergeCell ref="A147:D147"/>
    <mergeCell ref="A148:A149"/>
    <mergeCell ref="B148:D148"/>
    <mergeCell ref="A169:D169"/>
    <mergeCell ref="A170:D170"/>
    <mergeCell ref="A173:V173"/>
    <mergeCell ref="B174:D174"/>
    <mergeCell ref="E174:G174"/>
    <mergeCell ref="H174:J174"/>
    <mergeCell ref="K174:M174"/>
    <mergeCell ref="N174:P174"/>
    <mergeCell ref="Q174:S174"/>
    <mergeCell ref="A108:V108"/>
    <mergeCell ref="A132:J132"/>
    <mergeCell ref="A110:J110"/>
    <mergeCell ref="B111:D111"/>
    <mergeCell ref="E111:G111"/>
    <mergeCell ref="H111:J111"/>
    <mergeCell ref="A111:A112"/>
    <mergeCell ref="A133:J133"/>
    <mergeCell ref="A134:J134"/>
    <mergeCell ref="A27:J27"/>
    <mergeCell ref="A28:J28"/>
    <mergeCell ref="A29:J29"/>
    <mergeCell ref="A31:J31"/>
    <mergeCell ref="A32:A33"/>
    <mergeCell ref="B32:D32"/>
    <mergeCell ref="E32:G32"/>
    <mergeCell ref="H32:J32"/>
    <mergeCell ref="A3:V3"/>
    <mergeCell ref="A5:J5"/>
    <mergeCell ref="A6:A7"/>
    <mergeCell ref="B6:D6"/>
    <mergeCell ref="E6:G6"/>
    <mergeCell ref="H6:J6"/>
    <mergeCell ref="T96:V96"/>
    <mergeCell ref="A40:J40"/>
    <mergeCell ref="A41:J41"/>
    <mergeCell ref="A69:V69"/>
    <mergeCell ref="A70:A71"/>
    <mergeCell ref="B70:D70"/>
    <mergeCell ref="E70:G70"/>
    <mergeCell ref="H70:J70"/>
    <mergeCell ref="K70:M70"/>
    <mergeCell ref="N70:P70"/>
    <mergeCell ref="Q70:S70"/>
    <mergeCell ref="T70:V70"/>
    <mergeCell ref="T174:V174"/>
    <mergeCell ref="A174:A175"/>
    <mergeCell ref="B200:D200"/>
    <mergeCell ref="E200:G200"/>
    <mergeCell ref="H200:J200"/>
    <mergeCell ref="A105:V105"/>
    <mergeCell ref="A106:V106"/>
    <mergeCell ref="A43:D43"/>
    <mergeCell ref="A44:A45"/>
    <mergeCell ref="B44:D44"/>
    <mergeCell ref="A65:D65"/>
    <mergeCell ref="A66:D66"/>
    <mergeCell ref="A67:D67"/>
    <mergeCell ref="A91:V91"/>
    <mergeCell ref="A92:V92"/>
    <mergeCell ref="A93:V93"/>
    <mergeCell ref="A95:V95"/>
    <mergeCell ref="A96:A97"/>
    <mergeCell ref="B96:D96"/>
    <mergeCell ref="E96:G96"/>
    <mergeCell ref="H96:J96"/>
    <mergeCell ref="K96:M96"/>
    <mergeCell ref="N96:P96"/>
    <mergeCell ref="Q96:S96"/>
  </mergeCells>
  <hyperlinks>
    <hyperlink ref="A1" location="Inhalt!A9" display="Zurück zum Inhalt" xr:uid="{00000000-0004-0000-1900-000000000000}"/>
  </hyperlink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Tabelle26"/>
  <dimension ref="A1:M194"/>
  <sheetViews>
    <sheetView showGridLines="0" zoomScale="80" zoomScaleNormal="80" workbookViewId="0">
      <pane xSplit="1" topLeftCell="B1" activePane="topRight" state="frozen"/>
      <selection pane="topRight"/>
    </sheetView>
  </sheetViews>
  <sheetFormatPr baseColWidth="10" defaultColWidth="10.5" defaultRowHeight="14.5"/>
  <cols>
    <col min="1" max="1" width="23.5" style="964" customWidth="1"/>
    <col min="2" max="13" width="11.08203125" style="964" customWidth="1"/>
    <col min="14" max="16384" width="10.5" style="964"/>
  </cols>
  <sheetData>
    <row r="1" spans="1:13" ht="14.5" customHeight="1">
      <c r="A1" s="963" t="s">
        <v>512</v>
      </c>
      <c r="C1" s="965"/>
      <c r="E1" s="965"/>
      <c r="H1" s="965"/>
      <c r="J1" s="965"/>
    </row>
    <row r="2" spans="1:13" ht="14.5" customHeight="1"/>
    <row r="3" spans="1:13" ht="25" customHeight="1">
      <c r="A3" s="1120">
        <v>2024</v>
      </c>
      <c r="B3" s="1120"/>
      <c r="C3" s="1120"/>
      <c r="D3" s="1120"/>
      <c r="E3" s="1120"/>
      <c r="F3" s="1120"/>
      <c r="G3" s="1120"/>
      <c r="H3" s="1120"/>
      <c r="I3" s="1120"/>
      <c r="J3" s="1120"/>
      <c r="K3" s="1120"/>
      <c r="L3" s="1120"/>
      <c r="M3" s="1120"/>
    </row>
    <row r="4" spans="1:13" ht="14.5" customHeight="1"/>
    <row r="5" spans="1:13" ht="33" customHeight="1">
      <c r="A5" s="1240" t="s">
        <v>825</v>
      </c>
      <c r="B5" s="1240"/>
      <c r="C5" s="1240"/>
      <c r="D5" s="1240"/>
      <c r="E5" s="1240"/>
      <c r="F5" s="1240"/>
      <c r="G5" s="1240"/>
      <c r="H5" s="1240"/>
      <c r="I5" s="1240"/>
      <c r="J5" s="1240"/>
      <c r="K5" s="1240"/>
      <c r="L5" s="1240"/>
      <c r="M5" s="1240"/>
    </row>
    <row r="6" spans="1:13" ht="14.5" customHeight="1">
      <c r="A6" s="1190" t="s">
        <v>273</v>
      </c>
      <c r="B6" s="1327" t="s">
        <v>467</v>
      </c>
      <c r="C6" s="1328"/>
      <c r="D6" s="1328"/>
      <c r="E6" s="1328"/>
      <c r="F6" s="1328"/>
      <c r="G6" s="1328"/>
      <c r="H6" s="1328"/>
      <c r="I6" s="1328"/>
      <c r="J6" s="1328"/>
      <c r="K6" s="1328"/>
      <c r="L6" s="1328"/>
      <c r="M6" s="1329"/>
    </row>
    <row r="7" spans="1:13" ht="14.5" customHeight="1">
      <c r="A7" s="1191"/>
      <c r="B7" s="1327" t="s">
        <v>274</v>
      </c>
      <c r="C7" s="1328"/>
      <c r="D7" s="1328"/>
      <c r="E7" s="1330"/>
      <c r="F7" s="1327" t="s">
        <v>468</v>
      </c>
      <c r="G7" s="1328"/>
      <c r="H7" s="1328"/>
      <c r="I7" s="1330"/>
      <c r="J7" s="1327" t="s">
        <v>469</v>
      </c>
      <c r="K7" s="1328"/>
      <c r="L7" s="1328"/>
      <c r="M7" s="1329"/>
    </row>
    <row r="8" spans="1:13" ht="14.5" customHeight="1">
      <c r="A8" s="1191"/>
      <c r="B8" s="1331" t="s">
        <v>274</v>
      </c>
      <c r="C8" s="1333" t="s">
        <v>276</v>
      </c>
      <c r="D8" s="1334"/>
      <c r="E8" s="1335"/>
      <c r="F8" s="1336" t="s">
        <v>274</v>
      </c>
      <c r="G8" s="1333" t="s">
        <v>276</v>
      </c>
      <c r="H8" s="1334"/>
      <c r="I8" s="1335"/>
      <c r="J8" s="1336" t="s">
        <v>274</v>
      </c>
      <c r="K8" s="1333" t="s">
        <v>276</v>
      </c>
      <c r="L8" s="1334"/>
      <c r="M8" s="1337"/>
    </row>
    <row r="9" spans="1:13" ht="14.5" customHeight="1">
      <c r="A9" s="1191"/>
      <c r="B9" s="1332"/>
      <c r="C9" s="630" t="s">
        <v>470</v>
      </c>
      <c r="D9" s="627" t="s">
        <v>471</v>
      </c>
      <c r="E9" s="631" t="s">
        <v>472</v>
      </c>
      <c r="F9" s="1332"/>
      <c r="G9" s="628" t="s">
        <v>470</v>
      </c>
      <c r="H9" s="632" t="s">
        <v>471</v>
      </c>
      <c r="I9" s="827" t="s">
        <v>472</v>
      </c>
      <c r="J9" s="1332"/>
      <c r="K9" s="630" t="s">
        <v>470</v>
      </c>
      <c r="L9" s="632" t="s">
        <v>471</v>
      </c>
      <c r="M9" s="633" t="s">
        <v>472</v>
      </c>
    </row>
    <row r="10" spans="1:13" ht="14.5" customHeight="1" thickBot="1">
      <c r="A10" s="1192"/>
      <c r="B10" s="629" t="s">
        <v>275</v>
      </c>
      <c r="C10" s="1338" t="s">
        <v>473</v>
      </c>
      <c r="D10" s="1338"/>
      <c r="E10" s="1339"/>
      <c r="F10" s="316" t="s">
        <v>275</v>
      </c>
      <c r="G10" s="1340" t="s">
        <v>473</v>
      </c>
      <c r="H10" s="1341"/>
      <c r="I10" s="1342"/>
      <c r="J10" s="316" t="s">
        <v>275</v>
      </c>
      <c r="K10" s="1343" t="s">
        <v>473</v>
      </c>
      <c r="L10" s="1338"/>
      <c r="M10" s="1344"/>
    </row>
    <row r="11" spans="1:13" ht="14.5" customHeight="1">
      <c r="A11" s="158" t="s">
        <v>64</v>
      </c>
      <c r="B11" s="607">
        <v>57555</v>
      </c>
      <c r="C11" s="11">
        <v>3774.931216931217</v>
      </c>
      <c r="D11" s="55">
        <v>4212.1789667896683</v>
      </c>
      <c r="E11" s="78">
        <v>4724.5712545676006</v>
      </c>
      <c r="F11" s="828">
        <v>6342</v>
      </c>
      <c r="G11" s="77">
        <v>3838.3834355828221</v>
      </c>
      <c r="H11" s="11">
        <v>4257.25</v>
      </c>
      <c r="I11" s="78">
        <v>4765.3876404494385</v>
      </c>
      <c r="J11" s="828">
        <v>51213</v>
      </c>
      <c r="K11" s="77">
        <v>3763.860507246377</v>
      </c>
      <c r="L11" s="11">
        <v>4205.5042229729734</v>
      </c>
      <c r="M11" s="11">
        <v>4718.5614406779659</v>
      </c>
    </row>
    <row r="12" spans="1:13" ht="14.5" customHeight="1">
      <c r="A12" s="159" t="s">
        <v>65</v>
      </c>
      <c r="B12" s="608">
        <v>52639</v>
      </c>
      <c r="C12" s="14">
        <v>3518.9839167455061</v>
      </c>
      <c r="D12" s="47">
        <v>4045.976653696498</v>
      </c>
      <c r="E12" s="79">
        <v>4619.1984890109889</v>
      </c>
      <c r="F12" s="829">
        <v>5641</v>
      </c>
      <c r="G12" s="830">
        <v>3608.0680272108843</v>
      </c>
      <c r="H12" s="14">
        <v>4167.1044776119406</v>
      </c>
      <c r="I12" s="79">
        <v>4776.7362637362639</v>
      </c>
      <c r="J12" s="829">
        <v>46998</v>
      </c>
      <c r="K12" s="830">
        <v>3508.1943277310925</v>
      </c>
      <c r="L12" s="14">
        <v>4034.3434163701068</v>
      </c>
      <c r="M12" s="14">
        <v>4597.3324250681198</v>
      </c>
    </row>
    <row r="13" spans="1:13" ht="14.5" customHeight="1">
      <c r="A13" s="160" t="s">
        <v>66</v>
      </c>
      <c r="B13" s="609">
        <v>22908</v>
      </c>
      <c r="C13" s="11">
        <v>3376.2796257796258</v>
      </c>
      <c r="D13" s="55">
        <v>3863.5146082337319</v>
      </c>
      <c r="E13" s="78">
        <v>4388.8187772925767</v>
      </c>
      <c r="F13" s="828">
        <v>4738</v>
      </c>
      <c r="G13" s="831">
        <v>3410.5409836065573</v>
      </c>
      <c r="H13" s="55">
        <v>3853.2322404371585</v>
      </c>
      <c r="I13" s="78">
        <v>4271.8157894736842</v>
      </c>
      <c r="J13" s="828">
        <v>18170</v>
      </c>
      <c r="K13" s="831">
        <v>3366.707349081365</v>
      </c>
      <c r="L13" s="55">
        <v>3866.8157894736842</v>
      </c>
      <c r="M13" s="11">
        <v>4425.8930817610062</v>
      </c>
    </row>
    <row r="14" spans="1:13" ht="14.5" customHeight="1">
      <c r="A14" s="159" t="s">
        <v>67</v>
      </c>
      <c r="B14" s="608">
        <v>7380</v>
      </c>
      <c r="C14" s="14">
        <v>3478.2777777777778</v>
      </c>
      <c r="D14" s="47">
        <v>3980.0811518324608</v>
      </c>
      <c r="E14" s="79">
        <v>4561.913043478261</v>
      </c>
      <c r="F14" s="829">
        <v>1657</v>
      </c>
      <c r="G14" s="830">
        <v>3413.390625</v>
      </c>
      <c r="H14" s="14">
        <v>3911.8095238095239</v>
      </c>
      <c r="I14" s="79">
        <v>4438</v>
      </c>
      <c r="J14" s="829">
        <v>5723</v>
      </c>
      <c r="K14" s="830">
        <v>3496.8169642857142</v>
      </c>
      <c r="L14" s="14">
        <v>3999.6554054054054</v>
      </c>
      <c r="M14" s="14">
        <v>4600.0192307692305</v>
      </c>
    </row>
    <row r="15" spans="1:13" ht="14.5" customHeight="1">
      <c r="A15" s="160" t="s">
        <v>68</v>
      </c>
      <c r="B15" s="609">
        <v>2939</v>
      </c>
      <c r="C15" s="11">
        <v>3502.864864864865</v>
      </c>
      <c r="D15" s="55">
        <v>4085.5806451612902</v>
      </c>
      <c r="E15" s="78">
        <v>4592.2372881355932</v>
      </c>
      <c r="F15" s="828">
        <v>611</v>
      </c>
      <c r="G15" s="831">
        <v>3626.6363636363635</v>
      </c>
      <c r="H15" s="55">
        <v>4174.363636363636</v>
      </c>
      <c r="I15" s="78">
        <v>4756.181818181818</v>
      </c>
      <c r="J15" s="828">
        <v>2328</v>
      </c>
      <c r="K15" s="831">
        <v>3482.4444444444443</v>
      </c>
      <c r="L15" s="55">
        <v>4047.2391304347825</v>
      </c>
      <c r="M15" s="11">
        <v>4559.875</v>
      </c>
    </row>
    <row r="16" spans="1:13" ht="14.5" customHeight="1">
      <c r="A16" s="159" t="s">
        <v>69</v>
      </c>
      <c r="B16" s="608">
        <v>9451</v>
      </c>
      <c r="C16" s="14">
        <v>3373.135135135135</v>
      </c>
      <c r="D16" s="47">
        <v>3927.4313304721031</v>
      </c>
      <c r="E16" s="79">
        <v>4451.25</v>
      </c>
      <c r="F16" s="829">
        <v>1988</v>
      </c>
      <c r="G16" s="830">
        <v>3501.8157894736842</v>
      </c>
      <c r="H16" s="14">
        <v>3997.5149253731342</v>
      </c>
      <c r="I16" s="79">
        <v>4475.5</v>
      </c>
      <c r="J16" s="829">
        <v>7463</v>
      </c>
      <c r="K16" s="830">
        <v>3332.2913385826773</v>
      </c>
      <c r="L16" s="14">
        <v>3903.1388888888887</v>
      </c>
      <c r="M16" s="14">
        <v>4441.3088235294117</v>
      </c>
    </row>
    <row r="17" spans="1:13" ht="14.5" customHeight="1">
      <c r="A17" s="160" t="s">
        <v>70</v>
      </c>
      <c r="B17" s="609">
        <v>27111</v>
      </c>
      <c r="C17" s="11">
        <v>3769.2611806797854</v>
      </c>
      <c r="D17" s="55">
        <v>4250.2215346534649</v>
      </c>
      <c r="E17" s="78">
        <v>4874.7364253393662</v>
      </c>
      <c r="F17" s="828">
        <v>4283</v>
      </c>
      <c r="G17" s="831">
        <v>3877.0988372093025</v>
      </c>
      <c r="H17" s="11">
        <v>4338</v>
      </c>
      <c r="I17" s="78">
        <v>4900.635869565217</v>
      </c>
      <c r="J17" s="828">
        <v>22828</v>
      </c>
      <c r="K17" s="831">
        <v>3753.0773195876291</v>
      </c>
      <c r="L17" s="11">
        <v>4233.7589285714284</v>
      </c>
      <c r="M17" s="11">
        <v>4868.7451253481895</v>
      </c>
    </row>
    <row r="18" spans="1:13" ht="14.5" customHeight="1">
      <c r="A18" s="159" t="s">
        <v>71</v>
      </c>
      <c r="B18" s="608">
        <v>5011</v>
      </c>
      <c r="C18" s="14">
        <v>3382.7619047619046</v>
      </c>
      <c r="D18" s="47">
        <v>3870.2635135135133</v>
      </c>
      <c r="E18" s="79">
        <v>4395.421875</v>
      </c>
      <c r="F18" s="829">
        <v>936</v>
      </c>
      <c r="G18" s="830">
        <v>3417.891304347826</v>
      </c>
      <c r="H18" s="14">
        <v>3903.4411764705883</v>
      </c>
      <c r="I18" s="79">
        <v>4400.5</v>
      </c>
      <c r="J18" s="829">
        <v>4075</v>
      </c>
      <c r="K18" s="830">
        <v>3374.1918604651164</v>
      </c>
      <c r="L18" s="14">
        <v>3861.7288135593221</v>
      </c>
      <c r="M18" s="14">
        <v>4394.4814814814818</v>
      </c>
    </row>
    <row r="19" spans="1:13" ht="14.5" customHeight="1">
      <c r="A19" s="160" t="s">
        <v>72</v>
      </c>
      <c r="B19" s="609">
        <v>24609</v>
      </c>
      <c r="C19" s="11">
        <v>3633.2930728241563</v>
      </c>
      <c r="D19" s="55">
        <v>4078.5753968253966</v>
      </c>
      <c r="E19" s="78">
        <v>4627.1140109890111</v>
      </c>
      <c r="F19" s="828">
        <v>4196</v>
      </c>
      <c r="G19" s="831">
        <v>3656.8380281690143</v>
      </c>
      <c r="H19" s="11">
        <v>4151.4708737864075</v>
      </c>
      <c r="I19" s="78">
        <v>4770.6492537313434</v>
      </c>
      <c r="J19" s="828">
        <v>20413</v>
      </c>
      <c r="K19" s="831">
        <v>3628.7922912205568</v>
      </c>
      <c r="L19" s="11">
        <v>4065.0148669796558</v>
      </c>
      <c r="M19" s="11">
        <v>4597.8569651741291</v>
      </c>
    </row>
    <row r="20" spans="1:13" ht="14.5" customHeight="1">
      <c r="A20" s="159" t="s">
        <v>73</v>
      </c>
      <c r="B20" s="608">
        <v>91344</v>
      </c>
      <c r="C20" s="14">
        <v>3617.2789757412397</v>
      </c>
      <c r="D20" s="47">
        <v>4108.9296296296297</v>
      </c>
      <c r="E20" s="79">
        <v>4690.4163179916322</v>
      </c>
      <c r="F20" s="829">
        <v>12377</v>
      </c>
      <c r="G20" s="830">
        <v>3720.6633165829144</v>
      </c>
      <c r="H20" s="14">
        <v>4163.78125</v>
      </c>
      <c r="I20" s="79">
        <v>4794.2796208530808</v>
      </c>
      <c r="J20" s="829">
        <v>78967</v>
      </c>
      <c r="K20" s="830">
        <v>3602.0565317035907</v>
      </c>
      <c r="L20" s="14">
        <v>4101.0373592630503</v>
      </c>
      <c r="M20" s="14">
        <v>4671.4241823587708</v>
      </c>
    </row>
    <row r="21" spans="1:13" ht="14.5" customHeight="1">
      <c r="A21" s="160" t="s">
        <v>74</v>
      </c>
      <c r="B21" s="609">
        <v>19620</v>
      </c>
      <c r="C21" s="11">
        <v>3850.0702005730659</v>
      </c>
      <c r="D21" s="55">
        <v>4238.8898305084749</v>
      </c>
      <c r="E21" s="78">
        <v>4806.8909774436088</v>
      </c>
      <c r="F21" s="828">
        <v>2653</v>
      </c>
      <c r="G21" s="831">
        <v>3879.0447761194032</v>
      </c>
      <c r="H21" s="11">
        <v>4271.0056179775283</v>
      </c>
      <c r="I21" s="78">
        <v>4822.4444444444443</v>
      </c>
      <c r="J21" s="828">
        <v>16967</v>
      </c>
      <c r="K21" s="831">
        <v>3843.2376760563379</v>
      </c>
      <c r="L21" s="11">
        <v>4233.4901960784309</v>
      </c>
      <c r="M21" s="11">
        <v>4804.9138418079092</v>
      </c>
    </row>
    <row r="22" spans="1:13" ht="14.5" customHeight="1">
      <c r="A22" s="159" t="s">
        <v>75</v>
      </c>
      <c r="B22" s="608">
        <v>5862</v>
      </c>
      <c r="C22" s="14">
        <v>3700.270642201835</v>
      </c>
      <c r="D22" s="47">
        <v>4135.9651162790697</v>
      </c>
      <c r="E22" s="79">
        <v>4658.6325301204815</v>
      </c>
      <c r="F22" s="829">
        <v>823</v>
      </c>
      <c r="G22" s="830">
        <v>3849.8055555555557</v>
      </c>
      <c r="H22" s="14">
        <v>4235.3214285714284</v>
      </c>
      <c r="I22" s="79">
        <v>4874.666666666667</v>
      </c>
      <c r="J22" s="829">
        <v>5039</v>
      </c>
      <c r="K22" s="830">
        <v>3678.625</v>
      </c>
      <c r="L22" s="14">
        <v>4123.135135135135</v>
      </c>
      <c r="M22" s="14">
        <v>4627.8611111111113</v>
      </c>
    </row>
    <row r="23" spans="1:13" ht="14.5" customHeight="1">
      <c r="A23" s="160" t="s">
        <v>76</v>
      </c>
      <c r="B23" s="609">
        <v>7673</v>
      </c>
      <c r="C23" s="11">
        <v>3446.6614173228345</v>
      </c>
      <c r="D23" s="55">
        <v>3989.1494252873563</v>
      </c>
      <c r="E23" s="78">
        <v>4607.347826086957</v>
      </c>
      <c r="F23" s="828">
        <v>1472</v>
      </c>
      <c r="G23" s="831">
        <v>3368.9210526315787</v>
      </c>
      <c r="H23" s="55">
        <v>3900.5</v>
      </c>
      <c r="I23" s="78">
        <v>4407.6428571428569</v>
      </c>
      <c r="J23" s="828">
        <v>6201</v>
      </c>
      <c r="K23" s="831">
        <v>3465.9279279279281</v>
      </c>
      <c r="L23" s="55">
        <v>4018.9108527131784</v>
      </c>
      <c r="M23" s="11">
        <v>4653.4040404040406</v>
      </c>
    </row>
    <row r="24" spans="1:13" ht="14.5" customHeight="1">
      <c r="A24" s="159" t="s">
        <v>77</v>
      </c>
      <c r="B24" s="608">
        <v>5902</v>
      </c>
      <c r="C24" s="14">
        <v>3407.9596774193546</v>
      </c>
      <c r="D24" s="47">
        <v>3897.0317919075146</v>
      </c>
      <c r="E24" s="79">
        <v>4511.7068965517237</v>
      </c>
      <c r="F24" s="829">
        <v>1125</v>
      </c>
      <c r="G24" s="830">
        <v>3292.8611111111113</v>
      </c>
      <c r="H24" s="14">
        <v>3808.4545454545455</v>
      </c>
      <c r="I24" s="79">
        <v>4273</v>
      </c>
      <c r="J24" s="829">
        <v>4777</v>
      </c>
      <c r="K24" s="830">
        <v>3435.4264705882351</v>
      </c>
      <c r="L24" s="14">
        <v>3916.3</v>
      </c>
      <c r="M24" s="14">
        <v>4561.153409090909</v>
      </c>
    </row>
    <row r="25" spans="1:13" ht="14.5" customHeight="1">
      <c r="A25" s="160" t="s">
        <v>78</v>
      </c>
      <c r="B25" s="609">
        <v>12135</v>
      </c>
      <c r="C25" s="11">
        <v>3494.5122377622379</v>
      </c>
      <c r="D25" s="55">
        <v>3949.3425925925926</v>
      </c>
      <c r="E25" s="78">
        <v>4482.0308988764045</v>
      </c>
      <c r="F25" s="828">
        <v>3017</v>
      </c>
      <c r="G25" s="831">
        <v>3547.5703125</v>
      </c>
      <c r="H25" s="11">
        <v>4020.8125</v>
      </c>
      <c r="I25" s="78">
        <v>4581.75</v>
      </c>
      <c r="J25" s="828">
        <v>9118</v>
      </c>
      <c r="K25" s="831">
        <v>3477.8923444976076</v>
      </c>
      <c r="L25" s="11">
        <v>3926.7096774193546</v>
      </c>
      <c r="M25" s="11">
        <v>4442.9846625766868</v>
      </c>
    </row>
    <row r="26" spans="1:13" ht="14.5" customHeight="1" thickBot="1">
      <c r="A26" s="159" t="s">
        <v>79</v>
      </c>
      <c r="B26" s="637">
        <v>6171</v>
      </c>
      <c r="C26" s="14">
        <v>3415.6946107784429</v>
      </c>
      <c r="D26" s="47">
        <v>3873.476878612717</v>
      </c>
      <c r="E26" s="79">
        <v>4414.5625</v>
      </c>
      <c r="F26" s="829">
        <v>1016</v>
      </c>
      <c r="G26" s="830">
        <v>3348.9848484848485</v>
      </c>
      <c r="H26" s="47">
        <v>3812.3421052631579</v>
      </c>
      <c r="I26" s="79">
        <v>4280.934782608696</v>
      </c>
      <c r="J26" s="829">
        <v>5155</v>
      </c>
      <c r="K26" s="830">
        <v>3429.7572463768115</v>
      </c>
      <c r="L26" s="47">
        <v>3888.4370629370628</v>
      </c>
      <c r="M26" s="14">
        <v>4441.7202380952385</v>
      </c>
    </row>
    <row r="27" spans="1:13" ht="14.5" customHeight="1">
      <c r="A27" s="317" t="s">
        <v>82</v>
      </c>
      <c r="B27" s="634">
        <v>358310</v>
      </c>
      <c r="C27" s="318">
        <v>3589.7131979695432</v>
      </c>
      <c r="D27" s="319">
        <v>4098.2784285833823</v>
      </c>
      <c r="E27" s="320">
        <v>4647.85864443639</v>
      </c>
      <c r="F27" s="832">
        <v>52875</v>
      </c>
      <c r="G27" s="832">
        <v>3627.6114864864867</v>
      </c>
      <c r="H27" s="321">
        <v>4122.2898243488798</v>
      </c>
      <c r="I27" s="322">
        <v>4682.2761479591836</v>
      </c>
      <c r="J27" s="832">
        <v>305435</v>
      </c>
      <c r="K27" s="832">
        <v>3582.8675942549371</v>
      </c>
      <c r="L27" s="321">
        <v>4094.4077267855405</v>
      </c>
      <c r="M27" s="323">
        <v>4642.0444325481794</v>
      </c>
    </row>
    <row r="28" spans="1:13" ht="14.5" customHeight="1">
      <c r="A28" s="1326" t="s">
        <v>507</v>
      </c>
      <c r="B28" s="1326"/>
      <c r="C28" s="1326"/>
      <c r="D28" s="1326"/>
      <c r="E28" s="1326"/>
      <c r="F28" s="1326"/>
      <c r="G28" s="1326"/>
      <c r="H28" s="1326"/>
      <c r="I28" s="1326"/>
      <c r="J28" s="1326"/>
      <c r="K28" s="1326"/>
      <c r="L28" s="1326"/>
      <c r="M28" s="1326"/>
    </row>
    <row r="29" spans="1:13" ht="14.5" customHeight="1">
      <c r="A29" s="1326" t="s">
        <v>826</v>
      </c>
      <c r="B29" s="1326"/>
      <c r="C29" s="1326"/>
      <c r="D29" s="1326"/>
      <c r="E29" s="1326"/>
      <c r="F29" s="1326"/>
      <c r="G29" s="1326"/>
      <c r="H29" s="1326"/>
      <c r="I29" s="1326"/>
      <c r="J29" s="1326"/>
      <c r="K29" s="1326"/>
      <c r="L29" s="1326"/>
      <c r="M29" s="1326"/>
    </row>
    <row r="30" spans="1:13" ht="14.5" customHeight="1">
      <c r="A30" s="1326" t="s">
        <v>564</v>
      </c>
      <c r="B30" s="1326"/>
      <c r="C30" s="1326"/>
      <c r="D30" s="1326"/>
      <c r="E30" s="1326"/>
      <c r="F30" s="1326"/>
      <c r="G30" s="1326"/>
      <c r="H30" s="1326"/>
      <c r="I30" s="1326"/>
      <c r="J30" s="1326"/>
      <c r="K30" s="1326"/>
      <c r="L30" s="1326"/>
      <c r="M30" s="1326"/>
    </row>
    <row r="31" spans="1:13" ht="14.5" customHeight="1"/>
    <row r="32" spans="1:13" ht="25" customHeight="1">
      <c r="A32" s="1120">
        <v>2023</v>
      </c>
      <c r="B32" s="1120"/>
      <c r="C32" s="1120"/>
      <c r="D32" s="1120"/>
      <c r="E32" s="1120"/>
      <c r="F32" s="1120"/>
      <c r="G32" s="1120"/>
      <c r="H32" s="1120"/>
      <c r="I32" s="1120"/>
      <c r="J32" s="1120"/>
      <c r="K32" s="1120"/>
      <c r="L32" s="1120"/>
      <c r="M32" s="1120"/>
    </row>
    <row r="33" spans="1:13" ht="14.5" customHeight="1"/>
    <row r="34" spans="1:13" ht="33.75" customHeight="1">
      <c r="A34" s="1240" t="s">
        <v>827</v>
      </c>
      <c r="B34" s="1240"/>
      <c r="C34" s="1240"/>
      <c r="D34" s="1240"/>
      <c r="E34" s="1240"/>
      <c r="F34" s="1240"/>
      <c r="G34" s="1240"/>
      <c r="H34" s="1240"/>
      <c r="I34" s="1240"/>
      <c r="J34" s="1240"/>
      <c r="K34" s="1240"/>
      <c r="L34" s="1240"/>
      <c r="M34" s="1240"/>
    </row>
    <row r="35" spans="1:13" ht="14.5" customHeight="1">
      <c r="A35" s="1190" t="s">
        <v>273</v>
      </c>
      <c r="B35" s="1327" t="s">
        <v>467</v>
      </c>
      <c r="C35" s="1328"/>
      <c r="D35" s="1328"/>
      <c r="E35" s="1328"/>
      <c r="F35" s="1328"/>
      <c r="G35" s="1328"/>
      <c r="H35" s="1328"/>
      <c r="I35" s="1328"/>
      <c r="J35" s="1328"/>
      <c r="K35" s="1328"/>
      <c r="L35" s="1328"/>
      <c r="M35" s="1329"/>
    </row>
    <row r="36" spans="1:13" ht="14.5" customHeight="1">
      <c r="A36" s="1191"/>
      <c r="B36" s="1327" t="s">
        <v>274</v>
      </c>
      <c r="C36" s="1328"/>
      <c r="D36" s="1328"/>
      <c r="E36" s="1330"/>
      <c r="F36" s="1327" t="s">
        <v>468</v>
      </c>
      <c r="G36" s="1328"/>
      <c r="H36" s="1328"/>
      <c r="I36" s="1330"/>
      <c r="J36" s="1327" t="s">
        <v>469</v>
      </c>
      <c r="K36" s="1328"/>
      <c r="L36" s="1328"/>
      <c r="M36" s="1329"/>
    </row>
    <row r="37" spans="1:13" ht="14.5" customHeight="1">
      <c r="A37" s="1191"/>
      <c r="B37" s="1331" t="s">
        <v>274</v>
      </c>
      <c r="C37" s="1333" t="s">
        <v>276</v>
      </c>
      <c r="D37" s="1334"/>
      <c r="E37" s="1335"/>
      <c r="F37" s="1336" t="s">
        <v>274</v>
      </c>
      <c r="G37" s="1333" t="s">
        <v>276</v>
      </c>
      <c r="H37" s="1334"/>
      <c r="I37" s="1335"/>
      <c r="J37" s="1336" t="s">
        <v>274</v>
      </c>
      <c r="K37" s="1333" t="s">
        <v>276</v>
      </c>
      <c r="L37" s="1334"/>
      <c r="M37" s="1337"/>
    </row>
    <row r="38" spans="1:13" ht="14.5" customHeight="1">
      <c r="A38" s="1191"/>
      <c r="B38" s="1332"/>
      <c r="C38" s="630" t="s">
        <v>470</v>
      </c>
      <c r="D38" s="627" t="s">
        <v>471</v>
      </c>
      <c r="E38" s="631" t="s">
        <v>472</v>
      </c>
      <c r="F38" s="1332"/>
      <c r="G38" s="628" t="s">
        <v>470</v>
      </c>
      <c r="H38" s="632" t="s">
        <v>471</v>
      </c>
      <c r="I38" s="827" t="s">
        <v>472</v>
      </c>
      <c r="J38" s="1332"/>
      <c r="K38" s="630" t="s">
        <v>470</v>
      </c>
      <c r="L38" s="632" t="s">
        <v>471</v>
      </c>
      <c r="M38" s="633" t="s">
        <v>472</v>
      </c>
    </row>
    <row r="39" spans="1:13" ht="14.5" customHeight="1" thickBot="1">
      <c r="A39" s="1192"/>
      <c r="B39" s="629" t="s">
        <v>275</v>
      </c>
      <c r="C39" s="1338" t="s">
        <v>473</v>
      </c>
      <c r="D39" s="1338"/>
      <c r="E39" s="1339"/>
      <c r="F39" s="316" t="s">
        <v>275</v>
      </c>
      <c r="G39" s="1340" t="s">
        <v>473</v>
      </c>
      <c r="H39" s="1341"/>
      <c r="I39" s="1342"/>
      <c r="J39" s="316" t="s">
        <v>275</v>
      </c>
      <c r="K39" s="1343" t="s">
        <v>473</v>
      </c>
      <c r="L39" s="1338"/>
      <c r="M39" s="1344"/>
    </row>
    <row r="40" spans="1:13" ht="14.5" customHeight="1">
      <c r="A40" s="158" t="s">
        <v>64</v>
      </c>
      <c r="B40" s="607">
        <v>56220</v>
      </c>
      <c r="C40" s="11">
        <v>3487.9534623976174</v>
      </c>
      <c r="D40" s="55">
        <v>3854.1917740336967</v>
      </c>
      <c r="E40" s="78">
        <v>4343.065055762082</v>
      </c>
      <c r="F40" s="828">
        <v>6046</v>
      </c>
      <c r="G40" s="77">
        <v>3526.2194244604316</v>
      </c>
      <c r="H40" s="11">
        <v>3885.5490196078431</v>
      </c>
      <c r="I40" s="78">
        <v>4367.076086956522</v>
      </c>
      <c r="J40" s="828">
        <v>50174</v>
      </c>
      <c r="K40" s="77">
        <v>3483.675453047776</v>
      </c>
      <c r="L40" s="11">
        <v>3850.6653803748623</v>
      </c>
      <c r="M40" s="11">
        <v>4339.7806267806263</v>
      </c>
    </row>
    <row r="41" spans="1:13" ht="14.5" customHeight="1">
      <c r="A41" s="159" t="s">
        <v>65</v>
      </c>
      <c r="B41" s="608">
        <v>52558</v>
      </c>
      <c r="C41" s="14">
        <v>3248.8539891556934</v>
      </c>
      <c r="D41" s="47">
        <v>3727.6518544436667</v>
      </c>
      <c r="E41" s="79">
        <v>4281.5439560439563</v>
      </c>
      <c r="F41" s="829">
        <v>5407</v>
      </c>
      <c r="G41" s="830">
        <v>3310.1238938053098</v>
      </c>
      <c r="H41" s="14">
        <v>3819.159420289855</v>
      </c>
      <c r="I41" s="79">
        <v>4404.4556962025317</v>
      </c>
      <c r="J41" s="829">
        <v>47151</v>
      </c>
      <c r="K41" s="830">
        <v>3242.7171848013818</v>
      </c>
      <c r="L41" s="14">
        <v>3718.4580152671756</v>
      </c>
      <c r="M41" s="14">
        <v>4266.659370725034</v>
      </c>
    </row>
    <row r="42" spans="1:13" ht="14.5" customHeight="1">
      <c r="A42" s="160" t="s">
        <v>66</v>
      </c>
      <c r="B42" s="609">
        <v>23012</v>
      </c>
      <c r="C42" s="11">
        <v>3204.2102473498235</v>
      </c>
      <c r="D42" s="55">
        <v>3677.1803840877915</v>
      </c>
      <c r="E42" s="78">
        <v>4196.4359605911332</v>
      </c>
      <c r="F42" s="828">
        <v>4618</v>
      </c>
      <c r="G42" s="831">
        <v>3217.3918918918921</v>
      </c>
      <c r="H42" s="55">
        <v>3647.1942148760331</v>
      </c>
      <c r="I42" s="78">
        <v>4051.8020833333335</v>
      </c>
      <c r="J42" s="828">
        <v>18394</v>
      </c>
      <c r="K42" s="831">
        <v>3200.9945054945056</v>
      </c>
      <c r="L42" s="55">
        <v>3684.8425605536331</v>
      </c>
      <c r="M42" s="11">
        <v>4245.1013289036546</v>
      </c>
    </row>
    <row r="43" spans="1:13" ht="14.5" customHeight="1">
      <c r="A43" s="159" t="s">
        <v>67</v>
      </c>
      <c r="B43" s="608">
        <v>7258</v>
      </c>
      <c r="C43" s="14">
        <v>3210.8947368421054</v>
      </c>
      <c r="D43" s="47">
        <v>3665.963917525773</v>
      </c>
      <c r="E43" s="79">
        <v>4211.0603448275861</v>
      </c>
      <c r="F43" s="829">
        <v>1607</v>
      </c>
      <c r="G43" s="830">
        <v>3140.1428571428573</v>
      </c>
      <c r="H43" s="14">
        <v>3602.2045454545455</v>
      </c>
      <c r="I43" s="79">
        <v>4082.140625</v>
      </c>
      <c r="J43" s="829">
        <v>5651</v>
      </c>
      <c r="K43" s="830">
        <v>3232.2307692307691</v>
      </c>
      <c r="L43" s="14">
        <v>3686.5915492957747</v>
      </c>
      <c r="M43" s="14">
        <v>4253</v>
      </c>
    </row>
    <row r="44" spans="1:13" ht="14.5" customHeight="1">
      <c r="A44" s="160" t="s">
        <v>68</v>
      </c>
      <c r="B44" s="609">
        <v>2957</v>
      </c>
      <c r="C44" s="11">
        <v>3266.2467532467531</v>
      </c>
      <c r="D44" s="55">
        <v>3740.4509803921569</v>
      </c>
      <c r="E44" s="78">
        <v>4177.1025641025644</v>
      </c>
      <c r="F44" s="828">
        <v>590</v>
      </c>
      <c r="G44" s="831">
        <v>3355.5</v>
      </c>
      <c r="H44" s="55">
        <v>3813</v>
      </c>
      <c r="I44" s="78">
        <v>4296.333333333333</v>
      </c>
      <c r="J44" s="828">
        <v>2367</v>
      </c>
      <c r="K44" s="831">
        <v>3247.6491228070176</v>
      </c>
      <c r="L44" s="55">
        <v>3714.4880952380954</v>
      </c>
      <c r="M44" s="11">
        <v>4142.5081967213118</v>
      </c>
    </row>
    <row r="45" spans="1:13" ht="14.5" customHeight="1">
      <c r="A45" s="159" t="s">
        <v>69</v>
      </c>
      <c r="B45" s="608">
        <v>9431</v>
      </c>
      <c r="C45" s="14">
        <v>3185.372159090909</v>
      </c>
      <c r="D45" s="47">
        <v>3628.786082474227</v>
      </c>
      <c r="E45" s="79">
        <v>4149.8705035971225</v>
      </c>
      <c r="F45" s="829">
        <v>1927</v>
      </c>
      <c r="G45" s="830">
        <v>3285.8365384615386</v>
      </c>
      <c r="H45" s="14">
        <v>3695.5757575757575</v>
      </c>
      <c r="I45" s="79">
        <v>4187.6710526315792</v>
      </c>
      <c r="J45" s="829">
        <v>7504</v>
      </c>
      <c r="K45" s="830">
        <v>3150.8496503496503</v>
      </c>
      <c r="L45" s="14">
        <v>3614.3095238095239</v>
      </c>
      <c r="M45" s="14">
        <v>4136.0769230769229</v>
      </c>
    </row>
    <row r="46" spans="1:13" ht="14.5" customHeight="1">
      <c r="A46" s="160" t="s">
        <v>70</v>
      </c>
      <c r="B46" s="609">
        <v>26760</v>
      </c>
      <c r="C46" s="11">
        <v>3459.681818181818</v>
      </c>
      <c r="D46" s="55">
        <v>3890.0193591455272</v>
      </c>
      <c r="E46" s="78">
        <v>4480.2717842323655</v>
      </c>
      <c r="F46" s="828">
        <v>4189</v>
      </c>
      <c r="G46" s="831">
        <v>3563.3537735849059</v>
      </c>
      <c r="H46" s="11">
        <v>3952.5992366412215</v>
      </c>
      <c r="I46" s="78">
        <v>4501.9627659574471</v>
      </c>
      <c r="J46" s="828">
        <v>22571</v>
      </c>
      <c r="K46" s="831">
        <v>3441.8285340314137</v>
      </c>
      <c r="L46" s="11">
        <v>3875.9</v>
      </c>
      <c r="M46" s="11">
        <v>4474.818181818182</v>
      </c>
    </row>
    <row r="47" spans="1:13" ht="14.5" customHeight="1">
      <c r="A47" s="159" t="s">
        <v>71</v>
      </c>
      <c r="B47" s="608">
        <v>5081</v>
      </c>
      <c r="C47" s="14">
        <v>3089.7045454545455</v>
      </c>
      <c r="D47" s="47">
        <v>3543.2914110429447</v>
      </c>
      <c r="E47" s="79">
        <v>4040.7644230769229</v>
      </c>
      <c r="F47" s="829">
        <v>923</v>
      </c>
      <c r="G47" s="830">
        <v>3168.4166666666665</v>
      </c>
      <c r="H47" s="14">
        <v>3549.7647058823532</v>
      </c>
      <c r="I47" s="79">
        <v>4001</v>
      </c>
      <c r="J47" s="829">
        <v>4158</v>
      </c>
      <c r="K47" s="830">
        <v>3072.2032967032969</v>
      </c>
      <c r="L47" s="14">
        <v>3541.5852713178297</v>
      </c>
      <c r="M47" s="14">
        <v>4054.4473684210525</v>
      </c>
    </row>
    <row r="48" spans="1:13" ht="14.5" customHeight="1">
      <c r="A48" s="160" t="s">
        <v>72</v>
      </c>
      <c r="B48" s="609">
        <v>23997</v>
      </c>
      <c r="C48" s="11">
        <v>3354.6370738636365</v>
      </c>
      <c r="D48" s="55">
        <v>3744.2871581450654</v>
      </c>
      <c r="E48" s="78">
        <v>4283.0479233226833</v>
      </c>
      <c r="F48" s="828">
        <v>4030</v>
      </c>
      <c r="G48" s="831">
        <v>3368.612244897959</v>
      </c>
      <c r="H48" s="11">
        <v>3805.6401869158876</v>
      </c>
      <c r="I48" s="78">
        <v>4392.7131147540986</v>
      </c>
      <c r="J48" s="828">
        <v>19967</v>
      </c>
      <c r="K48" s="831">
        <v>3352.3770627062704</v>
      </c>
      <c r="L48" s="11">
        <v>3732.5268361581921</v>
      </c>
      <c r="M48" s="11">
        <v>4255.9748062015506</v>
      </c>
    </row>
    <row r="49" spans="1:13" ht="14.5" customHeight="1">
      <c r="A49" s="159" t="s">
        <v>73</v>
      </c>
      <c r="B49" s="608">
        <v>90364</v>
      </c>
      <c r="C49" s="14">
        <v>3356.877708978328</v>
      </c>
      <c r="D49" s="47">
        <v>3770.1798029556649</v>
      </c>
      <c r="E49" s="79">
        <v>4329.6818845872904</v>
      </c>
      <c r="F49" s="829">
        <v>11886</v>
      </c>
      <c r="G49" s="830">
        <v>3404.5043290043291</v>
      </c>
      <c r="H49" s="14">
        <v>3808.0471698113206</v>
      </c>
      <c r="I49" s="79">
        <v>4431.5</v>
      </c>
      <c r="J49" s="829">
        <v>78478</v>
      </c>
      <c r="K49" s="830">
        <v>3349.8602362204724</v>
      </c>
      <c r="L49" s="14">
        <v>3765.187675858188</v>
      </c>
      <c r="M49" s="14">
        <v>4313.8122362869199</v>
      </c>
    </row>
    <row r="50" spans="1:13" ht="14.5" customHeight="1">
      <c r="A50" s="160" t="s">
        <v>74</v>
      </c>
      <c r="B50" s="609">
        <v>19225</v>
      </c>
      <c r="C50" s="11">
        <v>3553.2317880794703</v>
      </c>
      <c r="D50" s="55">
        <v>3887.3161094224924</v>
      </c>
      <c r="E50" s="78">
        <v>4427.3591772151894</v>
      </c>
      <c r="F50" s="828">
        <v>2521</v>
      </c>
      <c r="G50" s="831">
        <v>3562.362244897959</v>
      </c>
      <c r="H50" s="11">
        <v>3925.7976190476193</v>
      </c>
      <c r="I50" s="78">
        <v>4459.306818181818</v>
      </c>
      <c r="J50" s="828">
        <v>16704</v>
      </c>
      <c r="K50" s="831">
        <v>3551.8698630136987</v>
      </c>
      <c r="L50" s="11">
        <v>3881.2829181494662</v>
      </c>
      <c r="M50" s="11">
        <v>4422.1911764705883</v>
      </c>
    </row>
    <row r="51" spans="1:13" ht="14.5" customHeight="1">
      <c r="A51" s="159" t="s">
        <v>75</v>
      </c>
      <c r="B51" s="608">
        <v>5725</v>
      </c>
      <c r="C51" s="14">
        <v>3431.5227272727275</v>
      </c>
      <c r="D51" s="47">
        <v>3788.9920634920636</v>
      </c>
      <c r="E51" s="79">
        <v>4278.767045454545</v>
      </c>
      <c r="F51" s="829">
        <v>780</v>
      </c>
      <c r="G51" s="830">
        <v>3563</v>
      </c>
      <c r="H51" s="14">
        <v>3893.3571428571427</v>
      </c>
      <c r="I51" s="79">
        <v>4464.7857142857147</v>
      </c>
      <c r="J51" s="829">
        <v>4945</v>
      </c>
      <c r="K51" s="830">
        <v>3409.3592233009708</v>
      </c>
      <c r="L51" s="14">
        <v>3770.5892857142858</v>
      </c>
      <c r="M51" s="14">
        <v>4243.113636363636</v>
      </c>
    </row>
    <row r="52" spans="1:13" ht="14.5" customHeight="1">
      <c r="A52" s="160" t="s">
        <v>76</v>
      </c>
      <c r="B52" s="609">
        <v>8205</v>
      </c>
      <c r="C52" s="11">
        <v>3213.3623188405795</v>
      </c>
      <c r="D52" s="55">
        <v>3694.3657407407409</v>
      </c>
      <c r="E52" s="78">
        <v>4265.9032258064517</v>
      </c>
      <c r="F52" s="828">
        <v>1522</v>
      </c>
      <c r="G52" s="831">
        <v>3116.0405405405404</v>
      </c>
      <c r="H52" s="55">
        <v>3583.8333333333335</v>
      </c>
      <c r="I52" s="78">
        <v>4097.375</v>
      </c>
      <c r="J52" s="828">
        <v>6683</v>
      </c>
      <c r="K52" s="831">
        <v>3233.562130177515</v>
      </c>
      <c r="L52" s="55">
        <v>3722.9285714285716</v>
      </c>
      <c r="M52" s="11">
        <v>4301.0787037037035</v>
      </c>
    </row>
    <row r="53" spans="1:13" ht="14.5" customHeight="1">
      <c r="A53" s="159" t="s">
        <v>77</v>
      </c>
      <c r="B53" s="608">
        <v>5898</v>
      </c>
      <c r="C53" s="14">
        <v>3153.9</v>
      </c>
      <c r="D53" s="47">
        <v>3610.5574712643679</v>
      </c>
      <c r="E53" s="79">
        <v>4176.5245901639346</v>
      </c>
      <c r="F53" s="829">
        <v>1110</v>
      </c>
      <c r="G53" s="830">
        <v>3070.9545454545455</v>
      </c>
      <c r="H53" s="14">
        <v>3532.4444444444443</v>
      </c>
      <c r="I53" s="79">
        <v>3981.75</v>
      </c>
      <c r="J53" s="829">
        <v>4788</v>
      </c>
      <c r="K53" s="830">
        <v>3182.6428571428573</v>
      </c>
      <c r="L53" s="14">
        <v>3632.4852941176468</v>
      </c>
      <c r="M53" s="14">
        <v>4216.3227848101269</v>
      </c>
    </row>
    <row r="54" spans="1:13" ht="14.5" customHeight="1">
      <c r="A54" s="160" t="s">
        <v>78</v>
      </c>
      <c r="B54" s="609">
        <v>11899</v>
      </c>
      <c r="C54" s="11">
        <v>3245.4372759856633</v>
      </c>
      <c r="D54" s="55">
        <v>3658.054347826087</v>
      </c>
      <c r="E54" s="78">
        <v>4141.1850961538457</v>
      </c>
      <c r="F54" s="828">
        <v>2923</v>
      </c>
      <c r="G54" s="831">
        <v>3291.4226190476193</v>
      </c>
      <c r="H54" s="11">
        <v>3719.3144329896909</v>
      </c>
      <c r="I54" s="78">
        <v>4242.9019607843138</v>
      </c>
      <c r="J54" s="828">
        <v>8976</v>
      </c>
      <c r="K54" s="831">
        <v>3228.7511210762332</v>
      </c>
      <c r="L54" s="11">
        <v>3639.742424242424</v>
      </c>
      <c r="M54" s="11">
        <v>4104.267123287671</v>
      </c>
    </row>
    <row r="55" spans="1:13" ht="14.5" customHeight="1" thickBot="1">
      <c r="A55" s="159" t="s">
        <v>79</v>
      </c>
      <c r="B55" s="637">
        <v>6422</v>
      </c>
      <c r="C55" s="14">
        <v>3227.340490797546</v>
      </c>
      <c r="D55" s="47">
        <v>3653.0974025974024</v>
      </c>
      <c r="E55" s="79">
        <v>4161</v>
      </c>
      <c r="F55" s="829">
        <v>986</v>
      </c>
      <c r="G55" s="830">
        <v>3185.65625</v>
      </c>
      <c r="H55" s="47">
        <v>3570.5</v>
      </c>
      <c r="I55" s="79">
        <v>4011.2142857142858</v>
      </c>
      <c r="J55" s="829">
        <v>5436</v>
      </c>
      <c r="K55" s="830">
        <v>3237.242424242424</v>
      </c>
      <c r="L55" s="47">
        <v>3675.2899159663866</v>
      </c>
      <c r="M55" s="14">
        <v>4176.3992805755397</v>
      </c>
    </row>
    <row r="56" spans="1:13" ht="14.5" customHeight="1">
      <c r="A56" s="317" t="s">
        <v>82</v>
      </c>
      <c r="B56" s="634">
        <v>355013</v>
      </c>
      <c r="C56" s="318">
        <v>3333.2848614386794</v>
      </c>
      <c r="D56" s="319">
        <v>3767.4788507254693</v>
      </c>
      <c r="E56" s="320">
        <v>4305.4457931801335</v>
      </c>
      <c r="F56" s="832">
        <v>51065</v>
      </c>
      <c r="G56" s="832">
        <v>3348.048767967146</v>
      </c>
      <c r="H56" s="321">
        <v>3785.3332374928118</v>
      </c>
      <c r="I56" s="322">
        <v>4321.6107748184022</v>
      </c>
      <c r="J56" s="832">
        <v>303948</v>
      </c>
      <c r="K56" s="832">
        <v>3330.8098106712564</v>
      </c>
      <c r="L56" s="321">
        <v>3764.5105162523901</v>
      </c>
      <c r="M56" s="323">
        <v>4302.5240700218819</v>
      </c>
    </row>
    <row r="57" spans="1:13" ht="14.5" customHeight="1">
      <c r="A57" s="1326" t="s">
        <v>507</v>
      </c>
      <c r="B57" s="1326"/>
      <c r="C57" s="1326"/>
      <c r="D57" s="1326"/>
      <c r="E57" s="1326"/>
      <c r="F57" s="1326"/>
      <c r="G57" s="1326"/>
      <c r="H57" s="1326"/>
      <c r="I57" s="1326"/>
      <c r="J57" s="1326"/>
      <c r="K57" s="1326"/>
      <c r="L57" s="1326"/>
      <c r="M57" s="1326"/>
    </row>
    <row r="58" spans="1:13" ht="14.5" customHeight="1">
      <c r="A58" s="1326" t="s">
        <v>943</v>
      </c>
      <c r="B58" s="1326"/>
      <c r="C58" s="1326"/>
      <c r="D58" s="1326"/>
      <c r="E58" s="1326"/>
      <c r="F58" s="1326"/>
      <c r="G58" s="1326"/>
      <c r="H58" s="1326"/>
      <c r="I58" s="1326"/>
      <c r="J58" s="1326"/>
      <c r="K58" s="1326"/>
      <c r="L58" s="1326"/>
      <c r="M58" s="1326"/>
    </row>
    <row r="59" spans="1:13" ht="14.5" customHeight="1">
      <c r="A59" s="1326" t="s">
        <v>564</v>
      </c>
      <c r="B59" s="1326"/>
      <c r="C59" s="1326"/>
      <c r="D59" s="1326"/>
      <c r="E59" s="1326"/>
      <c r="F59" s="1326"/>
      <c r="G59" s="1326"/>
      <c r="H59" s="1326"/>
      <c r="I59" s="1326"/>
      <c r="J59" s="1326"/>
      <c r="K59" s="1326"/>
      <c r="L59" s="1326"/>
      <c r="M59" s="1326"/>
    </row>
    <row r="60" spans="1:13" ht="14.5" customHeight="1">
      <c r="A60" s="954"/>
      <c r="B60" s="954"/>
      <c r="C60" s="954"/>
      <c r="D60" s="954"/>
      <c r="E60" s="954"/>
      <c r="F60" s="954"/>
      <c r="G60" s="954"/>
      <c r="H60" s="954"/>
      <c r="I60" s="954"/>
      <c r="J60" s="954"/>
      <c r="K60" s="954"/>
      <c r="L60" s="954"/>
      <c r="M60" s="954"/>
    </row>
    <row r="61" spans="1:13" ht="25" customHeight="1">
      <c r="A61" s="1120">
        <v>2022</v>
      </c>
      <c r="B61" s="1120"/>
      <c r="C61" s="1120"/>
      <c r="D61" s="1120"/>
      <c r="E61" s="1120"/>
      <c r="F61" s="1120"/>
      <c r="G61" s="1120"/>
      <c r="H61" s="1120"/>
      <c r="I61" s="1120"/>
      <c r="J61" s="1120"/>
      <c r="K61" s="1120"/>
      <c r="L61" s="1120"/>
      <c r="M61" s="1120"/>
    </row>
    <row r="62" spans="1:13" ht="14.5" customHeight="1"/>
    <row r="63" spans="1:13" ht="32.25" customHeight="1">
      <c r="A63" s="1240" t="s">
        <v>828</v>
      </c>
      <c r="B63" s="1240"/>
      <c r="C63" s="1240"/>
      <c r="D63" s="1240"/>
      <c r="E63" s="1240"/>
      <c r="F63" s="1240"/>
      <c r="G63" s="1240"/>
      <c r="H63" s="1240"/>
      <c r="I63" s="1240"/>
      <c r="J63" s="1240"/>
      <c r="K63" s="1240"/>
      <c r="L63" s="1240"/>
      <c r="M63" s="1240"/>
    </row>
    <row r="64" spans="1:13" ht="14.5" customHeight="1">
      <c r="A64" s="1190" t="s">
        <v>273</v>
      </c>
      <c r="B64" s="1327" t="s">
        <v>467</v>
      </c>
      <c r="C64" s="1328"/>
      <c r="D64" s="1328"/>
      <c r="E64" s="1328"/>
      <c r="F64" s="1328"/>
      <c r="G64" s="1328"/>
      <c r="H64" s="1328"/>
      <c r="I64" s="1328"/>
      <c r="J64" s="1328"/>
      <c r="K64" s="1328"/>
      <c r="L64" s="1328"/>
      <c r="M64" s="1329"/>
    </row>
    <row r="65" spans="1:13" ht="14.5" customHeight="1">
      <c r="A65" s="1191"/>
      <c r="B65" s="1327" t="s">
        <v>274</v>
      </c>
      <c r="C65" s="1328"/>
      <c r="D65" s="1328"/>
      <c r="E65" s="1330"/>
      <c r="F65" s="1327" t="s">
        <v>468</v>
      </c>
      <c r="G65" s="1328"/>
      <c r="H65" s="1328"/>
      <c r="I65" s="1330"/>
      <c r="J65" s="1327" t="s">
        <v>469</v>
      </c>
      <c r="K65" s="1328"/>
      <c r="L65" s="1328"/>
      <c r="M65" s="1329"/>
    </row>
    <row r="66" spans="1:13" ht="14.5" customHeight="1">
      <c r="A66" s="1191"/>
      <c r="B66" s="1331" t="s">
        <v>274</v>
      </c>
      <c r="C66" s="1333" t="s">
        <v>276</v>
      </c>
      <c r="D66" s="1334"/>
      <c r="E66" s="1335"/>
      <c r="F66" s="1336" t="s">
        <v>274</v>
      </c>
      <c r="G66" s="1333" t="s">
        <v>276</v>
      </c>
      <c r="H66" s="1334"/>
      <c r="I66" s="1335"/>
      <c r="J66" s="1336" t="s">
        <v>274</v>
      </c>
      <c r="K66" s="1333" t="s">
        <v>276</v>
      </c>
      <c r="L66" s="1334"/>
      <c r="M66" s="1337"/>
    </row>
    <row r="67" spans="1:13" ht="14.5" customHeight="1">
      <c r="A67" s="1191"/>
      <c r="B67" s="1332"/>
      <c r="C67" s="630" t="s">
        <v>470</v>
      </c>
      <c r="D67" s="627" t="s">
        <v>471</v>
      </c>
      <c r="E67" s="631" t="s">
        <v>472</v>
      </c>
      <c r="F67" s="1332"/>
      <c r="G67" s="628" t="s">
        <v>470</v>
      </c>
      <c r="H67" s="632" t="s">
        <v>471</v>
      </c>
      <c r="I67" s="827" t="s">
        <v>472</v>
      </c>
      <c r="J67" s="1332"/>
      <c r="K67" s="630" t="s">
        <v>470</v>
      </c>
      <c r="L67" s="632" t="s">
        <v>471</v>
      </c>
      <c r="M67" s="633" t="s">
        <v>472</v>
      </c>
    </row>
    <row r="68" spans="1:13" ht="14.5" customHeight="1" thickBot="1">
      <c r="A68" s="1192"/>
      <c r="B68" s="629" t="s">
        <v>275</v>
      </c>
      <c r="C68" s="1338" t="s">
        <v>473</v>
      </c>
      <c r="D68" s="1338"/>
      <c r="E68" s="1339"/>
      <c r="F68" s="316" t="s">
        <v>275</v>
      </c>
      <c r="G68" s="1340" t="s">
        <v>473</v>
      </c>
      <c r="H68" s="1341"/>
      <c r="I68" s="1342"/>
      <c r="J68" s="316" t="s">
        <v>275</v>
      </c>
      <c r="K68" s="1343" t="s">
        <v>473</v>
      </c>
      <c r="L68" s="1338"/>
      <c r="M68" s="1344"/>
    </row>
    <row r="69" spans="1:13" ht="14.5" customHeight="1">
      <c r="A69" s="158" t="s">
        <v>64</v>
      </c>
      <c r="B69" s="607">
        <v>54997</v>
      </c>
      <c r="C69" s="11">
        <v>3404.2680505415165</v>
      </c>
      <c r="D69" s="55">
        <v>3750.5542691751084</v>
      </c>
      <c r="E69" s="78">
        <v>4214.6263237518915</v>
      </c>
      <c r="F69" s="828">
        <v>5711</v>
      </c>
      <c r="G69" s="77">
        <v>3425.2781065088757</v>
      </c>
      <c r="H69" s="11">
        <v>3774.9011976047905</v>
      </c>
      <c r="I69" s="78">
        <v>4225.9411764705883</v>
      </c>
      <c r="J69" s="828">
        <v>49286</v>
      </c>
      <c r="K69" s="77">
        <v>3401.8898191560615</v>
      </c>
      <c r="L69" s="11">
        <v>3748.0354282193471</v>
      </c>
      <c r="M69" s="11">
        <v>4212.9565972222226</v>
      </c>
    </row>
    <row r="70" spans="1:13" ht="14.5" customHeight="1">
      <c r="A70" s="159" t="s">
        <v>65</v>
      </c>
      <c r="B70" s="608">
        <v>51827</v>
      </c>
      <c r="C70" s="14">
        <v>3132.8202054794519</v>
      </c>
      <c r="D70" s="47">
        <v>3599.0417638824078</v>
      </c>
      <c r="E70" s="79">
        <v>4135.4470734744709</v>
      </c>
      <c r="F70" s="829">
        <v>5114</v>
      </c>
      <c r="G70" s="830">
        <v>3186.4693877551022</v>
      </c>
      <c r="H70" s="14">
        <v>3670.1296296296296</v>
      </c>
      <c r="I70" s="79">
        <v>4266.125</v>
      </c>
      <c r="J70" s="829">
        <v>46713</v>
      </c>
      <c r="K70" s="830">
        <v>3128.4251316779532</v>
      </c>
      <c r="L70" s="14">
        <v>3593.7876357992759</v>
      </c>
      <c r="M70" s="14">
        <v>4121.3862994350284</v>
      </c>
    </row>
    <row r="71" spans="1:13" ht="14.5" customHeight="1">
      <c r="A71" s="160" t="s">
        <v>66</v>
      </c>
      <c r="B71" s="609">
        <v>23053</v>
      </c>
      <c r="C71" s="11">
        <v>3123.2514506769826</v>
      </c>
      <c r="D71" s="55">
        <v>3609.5713407134072</v>
      </c>
      <c r="E71" s="78">
        <v>4130.8062678062679</v>
      </c>
      <c r="F71" s="828">
        <v>4390</v>
      </c>
      <c r="G71" s="831">
        <v>3098.9567901234568</v>
      </c>
      <c r="H71" s="55">
        <v>3546.6240310077519</v>
      </c>
      <c r="I71" s="78">
        <v>3934.933962264151</v>
      </c>
      <c r="J71" s="828">
        <v>18663</v>
      </c>
      <c r="K71" s="831">
        <v>3129.283292978208</v>
      </c>
      <c r="L71" s="55">
        <v>3621.2131410256411</v>
      </c>
      <c r="M71" s="11">
        <v>4190.2177419354839</v>
      </c>
    </row>
    <row r="72" spans="1:13" ht="14.5" customHeight="1">
      <c r="A72" s="159" t="s">
        <v>67</v>
      </c>
      <c r="B72" s="608">
        <v>7233</v>
      </c>
      <c r="C72" s="14">
        <v>3020.5144508670519</v>
      </c>
      <c r="D72" s="47">
        <v>3480.3128342245991</v>
      </c>
      <c r="E72" s="79">
        <v>4049.7647058823532</v>
      </c>
      <c r="F72" s="829">
        <v>1572</v>
      </c>
      <c r="G72" s="830">
        <v>2923.2272727272725</v>
      </c>
      <c r="H72" s="14">
        <v>3389.2755102040815</v>
      </c>
      <c r="I72" s="79">
        <v>3864.5625</v>
      </c>
      <c r="J72" s="829">
        <v>5661</v>
      </c>
      <c r="K72" s="830">
        <v>3045.4448529411766</v>
      </c>
      <c r="L72" s="14">
        <v>3502.3092105263158</v>
      </c>
      <c r="M72" s="14">
        <v>4094.3858695652175</v>
      </c>
    </row>
    <row r="73" spans="1:13" ht="14.5" customHeight="1">
      <c r="A73" s="160" t="s">
        <v>68</v>
      </c>
      <c r="B73" s="609">
        <v>2905</v>
      </c>
      <c r="C73" s="11">
        <v>3159.25</v>
      </c>
      <c r="D73" s="55">
        <v>3645.1850393700788</v>
      </c>
      <c r="E73" s="78">
        <v>4097.25</v>
      </c>
      <c r="F73" s="828">
        <v>585</v>
      </c>
      <c r="G73" s="831">
        <v>3206.75</v>
      </c>
      <c r="H73" s="55">
        <v>3709.6666666666665</v>
      </c>
      <c r="I73" s="78">
        <v>4141.125</v>
      </c>
      <c r="J73" s="828">
        <v>2320</v>
      </c>
      <c r="K73" s="831">
        <v>3149.5384615384614</v>
      </c>
      <c r="L73" s="55">
        <v>3628.7178217821784</v>
      </c>
      <c r="M73" s="11">
        <v>4084.6463414634145</v>
      </c>
    </row>
    <row r="74" spans="1:13" ht="14.5" customHeight="1">
      <c r="A74" s="159" t="s">
        <v>69</v>
      </c>
      <c r="B74" s="608">
        <v>9317</v>
      </c>
      <c r="C74" s="14">
        <v>3072.1860465116279</v>
      </c>
      <c r="D74" s="47">
        <v>3548.6150793650795</v>
      </c>
      <c r="E74" s="79">
        <v>4081.75</v>
      </c>
      <c r="F74" s="829">
        <v>1827</v>
      </c>
      <c r="G74" s="830">
        <v>3158.9375</v>
      </c>
      <c r="H74" s="14">
        <v>3599.5506329113923</v>
      </c>
      <c r="I74" s="79">
        <v>4106.3962264150941</v>
      </c>
      <c r="J74" s="829">
        <v>7490</v>
      </c>
      <c r="K74" s="830">
        <v>3048.3323699421967</v>
      </c>
      <c r="L74" s="14">
        <v>3529.5865384615386</v>
      </c>
      <c r="M74" s="14">
        <v>4071.6734693877552</v>
      </c>
    </row>
    <row r="75" spans="1:13" ht="14.5" customHeight="1">
      <c r="A75" s="160" t="s">
        <v>70</v>
      </c>
      <c r="B75" s="609">
        <v>26435</v>
      </c>
      <c r="C75" s="11">
        <v>3364.808286516854</v>
      </c>
      <c r="D75" s="55">
        <v>3777.2659279778395</v>
      </c>
      <c r="E75" s="78">
        <v>4366.7009803921565</v>
      </c>
      <c r="F75" s="828">
        <v>4044</v>
      </c>
      <c r="G75" s="831">
        <v>3443.1315789473683</v>
      </c>
      <c r="H75" s="11">
        <v>3832.5512820512822</v>
      </c>
      <c r="I75" s="78">
        <v>4372.9358974358975</v>
      </c>
      <c r="J75" s="828">
        <v>22391</v>
      </c>
      <c r="K75" s="831">
        <v>3351.7210264900664</v>
      </c>
      <c r="L75" s="11">
        <v>3766.3485856905158</v>
      </c>
      <c r="M75" s="11">
        <v>4365.5752314814818</v>
      </c>
    </row>
    <row r="76" spans="1:13" ht="14.5" customHeight="1">
      <c r="A76" s="159" t="s">
        <v>71</v>
      </c>
      <c r="B76" s="608">
        <v>5098</v>
      </c>
      <c r="C76" s="14">
        <v>2884.031746031746</v>
      </c>
      <c r="D76" s="47">
        <v>3326.75</v>
      </c>
      <c r="E76" s="79">
        <v>3812.0168539325841</v>
      </c>
      <c r="F76" s="829">
        <v>892</v>
      </c>
      <c r="G76" s="830">
        <v>2946.3333333333335</v>
      </c>
      <c r="H76" s="14">
        <v>3298.9375</v>
      </c>
      <c r="I76" s="79">
        <v>3716.125</v>
      </c>
      <c r="J76" s="829">
        <v>4206</v>
      </c>
      <c r="K76" s="830">
        <v>2871.1018518518517</v>
      </c>
      <c r="L76" s="14">
        <v>3331.75</v>
      </c>
      <c r="M76" s="14">
        <v>3836.5714285714284</v>
      </c>
    </row>
    <row r="77" spans="1:13" ht="14.5" customHeight="1">
      <c r="A77" s="160" t="s">
        <v>72</v>
      </c>
      <c r="B77" s="609">
        <v>23391</v>
      </c>
      <c r="C77" s="11">
        <v>3235.2399635036495</v>
      </c>
      <c r="D77" s="55">
        <v>3630.2400611620797</v>
      </c>
      <c r="E77" s="78">
        <v>4148.4469854469853</v>
      </c>
      <c r="F77" s="828">
        <v>3867</v>
      </c>
      <c r="G77" s="831">
        <v>3230.1875</v>
      </c>
      <c r="H77" s="11">
        <v>3681.4405940594061</v>
      </c>
      <c r="I77" s="78">
        <v>4243.1886792452833</v>
      </c>
      <c r="J77" s="828">
        <v>19524</v>
      </c>
      <c r="K77" s="831">
        <v>3236.0042016806724</v>
      </c>
      <c r="L77" s="11">
        <v>3622.4853836784409</v>
      </c>
      <c r="M77" s="11">
        <v>4134.4552238805973</v>
      </c>
    </row>
    <row r="78" spans="1:13" ht="14.5" customHeight="1">
      <c r="A78" s="159" t="s">
        <v>73</v>
      </c>
      <c r="B78" s="608">
        <v>89324</v>
      </c>
      <c r="C78" s="14">
        <v>3256.5060060060059</v>
      </c>
      <c r="D78" s="47">
        <v>3657.8529411764707</v>
      </c>
      <c r="E78" s="79">
        <v>4201.1005056890017</v>
      </c>
      <c r="F78" s="829">
        <v>11402</v>
      </c>
      <c r="G78" s="830">
        <v>3291.5287081339711</v>
      </c>
      <c r="H78" s="14">
        <v>3703.2439024390242</v>
      </c>
      <c r="I78" s="79">
        <v>4298.8433734939763</v>
      </c>
      <c r="J78" s="829">
        <v>77922</v>
      </c>
      <c r="K78" s="830">
        <v>3251.4787087912086</v>
      </c>
      <c r="L78" s="14">
        <v>3651.7612227447626</v>
      </c>
      <c r="M78" s="14">
        <v>4188.435606060606</v>
      </c>
    </row>
    <row r="79" spans="1:13" ht="14.5" customHeight="1">
      <c r="A79" s="160" t="s">
        <v>74</v>
      </c>
      <c r="B79" s="609">
        <v>18948</v>
      </c>
      <c r="C79" s="11">
        <v>3440.0174708818636</v>
      </c>
      <c r="D79" s="55">
        <v>3780.6707779886146</v>
      </c>
      <c r="E79" s="78">
        <v>4304.1904761904761</v>
      </c>
      <c r="F79" s="828">
        <v>2389</v>
      </c>
      <c r="G79" s="831">
        <v>3448.5633802816901</v>
      </c>
      <c r="H79" s="11">
        <v>3802.3617021276596</v>
      </c>
      <c r="I79" s="78">
        <v>4332.0972222222226</v>
      </c>
      <c r="J79" s="828">
        <v>16559</v>
      </c>
      <c r="K79" s="831">
        <v>3438.8726415094338</v>
      </c>
      <c r="L79" s="11">
        <v>3776.4615384615386</v>
      </c>
      <c r="M79" s="11">
        <v>4301.57421875</v>
      </c>
    </row>
    <row r="80" spans="1:13" ht="14.5" customHeight="1">
      <c r="A80" s="159" t="s">
        <v>75</v>
      </c>
      <c r="B80" s="608">
        <v>5496</v>
      </c>
      <c r="C80" s="14">
        <v>3310.4378881987577</v>
      </c>
      <c r="D80" s="47">
        <v>3647.1472303206997</v>
      </c>
      <c r="E80" s="79">
        <v>4124.979166666667</v>
      </c>
      <c r="F80" s="829">
        <v>715</v>
      </c>
      <c r="G80" s="830">
        <v>3396.59375</v>
      </c>
      <c r="H80" s="14">
        <v>3745.8703703703704</v>
      </c>
      <c r="I80" s="79">
        <v>4324.666666666667</v>
      </c>
      <c r="J80" s="829">
        <v>4781</v>
      </c>
      <c r="K80" s="830">
        <v>3300.5868055555557</v>
      </c>
      <c r="L80" s="14">
        <v>3638.9551495016613</v>
      </c>
      <c r="M80" s="14">
        <v>4093.5825242718447</v>
      </c>
    </row>
    <row r="81" spans="1:13" ht="14.5" customHeight="1">
      <c r="A81" s="160" t="s">
        <v>76</v>
      </c>
      <c r="B81" s="609">
        <v>8139</v>
      </c>
      <c r="C81" s="11">
        <v>3073.529891304348</v>
      </c>
      <c r="D81" s="55">
        <v>3556.1944444444443</v>
      </c>
      <c r="E81" s="78">
        <v>4128.6069364161849</v>
      </c>
      <c r="F81" s="828">
        <v>1434</v>
      </c>
      <c r="G81" s="831">
        <v>2951.257575757576</v>
      </c>
      <c r="H81" s="55">
        <v>3425.5</v>
      </c>
      <c r="I81" s="78">
        <v>3891.6290322580644</v>
      </c>
      <c r="J81" s="828">
        <v>6705</v>
      </c>
      <c r="K81" s="831">
        <v>3101.6861313868612</v>
      </c>
      <c r="L81" s="55">
        <v>3596.3333333333335</v>
      </c>
      <c r="M81" s="11">
        <v>4168.0884955752208</v>
      </c>
    </row>
    <row r="82" spans="1:13" ht="14.5" customHeight="1">
      <c r="A82" s="159" t="s">
        <v>77</v>
      </c>
      <c r="B82" s="608">
        <v>5814</v>
      </c>
      <c r="C82" s="14">
        <v>2998.8455882352941</v>
      </c>
      <c r="D82" s="47">
        <v>3454.3709677419356</v>
      </c>
      <c r="E82" s="79">
        <v>4030.9487179487178</v>
      </c>
      <c r="F82" s="829">
        <v>1075</v>
      </c>
      <c r="G82" s="830">
        <v>2919.0344827586205</v>
      </c>
      <c r="H82" s="14">
        <v>3345.03125</v>
      </c>
      <c r="I82" s="79">
        <v>3803.340909090909</v>
      </c>
      <c r="J82" s="829">
        <v>4739</v>
      </c>
      <c r="K82" s="830">
        <v>3013.5122950819673</v>
      </c>
      <c r="L82" s="14">
        <v>3487.6739130434785</v>
      </c>
      <c r="M82" s="14">
        <v>4088.8223684210525</v>
      </c>
    </row>
    <row r="83" spans="1:13" ht="14.5" customHeight="1">
      <c r="A83" s="160" t="s">
        <v>78</v>
      </c>
      <c r="B83" s="609">
        <v>11508</v>
      </c>
      <c r="C83" s="11">
        <v>3136.2142857142858</v>
      </c>
      <c r="D83" s="55">
        <v>3560.6671309192202</v>
      </c>
      <c r="E83" s="78">
        <v>4035.2715736040609</v>
      </c>
      <c r="F83" s="828">
        <v>2870</v>
      </c>
      <c r="G83" s="831">
        <v>3153.5405405405404</v>
      </c>
      <c r="H83" s="11">
        <v>3590.3876404494381</v>
      </c>
      <c r="I83" s="78">
        <v>4092.3103448275861</v>
      </c>
      <c r="J83" s="828">
        <v>8638</v>
      </c>
      <c r="K83" s="831">
        <v>3130.0197740112994</v>
      </c>
      <c r="L83" s="11">
        <v>3550.8703703703704</v>
      </c>
      <c r="M83" s="11">
        <v>4011.1884057971015</v>
      </c>
    </row>
    <row r="84" spans="1:13" ht="14.5" customHeight="1" thickBot="1">
      <c r="A84" s="159" t="s">
        <v>79</v>
      </c>
      <c r="B84" s="608">
        <v>6410</v>
      </c>
      <c r="C84" s="14">
        <v>3065.197802197802</v>
      </c>
      <c r="D84" s="47">
        <v>3490.3907103825136</v>
      </c>
      <c r="E84" s="79">
        <v>3991.2894736842104</v>
      </c>
      <c r="F84" s="829">
        <v>976</v>
      </c>
      <c r="G84" s="830">
        <v>3021.9285714285716</v>
      </c>
      <c r="H84" s="47">
        <v>3400.5</v>
      </c>
      <c r="I84" s="79">
        <v>3852.7727272727275</v>
      </c>
      <c r="J84" s="829">
        <v>5434</v>
      </c>
      <c r="K84" s="830">
        <v>3072.6283783783783</v>
      </c>
      <c r="L84" s="47">
        <v>3509.9155844155844</v>
      </c>
      <c r="M84" s="14">
        <v>4020.2368421052633</v>
      </c>
    </row>
    <row r="85" spans="1:13" ht="14.5" customHeight="1">
      <c r="A85" s="317" t="s">
        <v>82</v>
      </c>
      <c r="B85" s="634">
        <v>349895</v>
      </c>
      <c r="C85" s="318">
        <v>3221.5914958238423</v>
      </c>
      <c r="D85" s="319">
        <v>3654.8686022284628</v>
      </c>
      <c r="E85" s="320">
        <v>4174.9570510323338</v>
      </c>
      <c r="F85" s="832">
        <v>48863</v>
      </c>
      <c r="G85" s="832">
        <v>3215.984665936473</v>
      </c>
      <c r="H85" s="321">
        <v>3660.39652870494</v>
      </c>
      <c r="I85" s="322">
        <v>4172.8779683377306</v>
      </c>
      <c r="J85" s="832">
        <v>301032</v>
      </c>
      <c r="K85" s="832">
        <v>3222.494005641749</v>
      </c>
      <c r="L85" s="321">
        <v>3654.0006812703073</v>
      </c>
      <c r="M85" s="323">
        <v>4175.3171846435098</v>
      </c>
    </row>
    <row r="86" spans="1:13" ht="14.5" customHeight="1">
      <c r="A86" s="1326" t="s">
        <v>507</v>
      </c>
      <c r="B86" s="1326"/>
      <c r="C86" s="1326"/>
      <c r="D86" s="1326"/>
      <c r="E86" s="1326"/>
      <c r="F86" s="1326"/>
      <c r="G86" s="1326"/>
      <c r="H86" s="1326"/>
      <c r="I86" s="1326"/>
      <c r="J86" s="1326"/>
      <c r="K86" s="1326"/>
      <c r="L86" s="1326"/>
      <c r="M86" s="1326"/>
    </row>
    <row r="87" spans="1:13" ht="14.5" customHeight="1">
      <c r="A87" s="1326" t="s">
        <v>942</v>
      </c>
      <c r="B87" s="1326"/>
      <c r="C87" s="1326"/>
      <c r="D87" s="1326"/>
      <c r="E87" s="1326"/>
      <c r="F87" s="1326"/>
      <c r="G87" s="1326"/>
      <c r="H87" s="1326"/>
      <c r="I87" s="1326"/>
      <c r="J87" s="1326"/>
      <c r="K87" s="1326"/>
      <c r="L87" s="1326"/>
      <c r="M87" s="1326"/>
    </row>
    <row r="88" spans="1:13" ht="14.5" customHeight="1">
      <c r="A88" s="1326" t="s">
        <v>564</v>
      </c>
      <c r="B88" s="1326"/>
      <c r="C88" s="1326"/>
      <c r="D88" s="1326"/>
      <c r="E88" s="1326"/>
      <c r="F88" s="1326"/>
      <c r="G88" s="1326"/>
      <c r="H88" s="1326"/>
      <c r="I88" s="1326"/>
      <c r="J88" s="1326"/>
      <c r="K88" s="1326"/>
      <c r="L88" s="1326"/>
      <c r="M88" s="1326"/>
    </row>
    <row r="89" spans="1:13" ht="14.5" customHeight="1"/>
    <row r="90" spans="1:13" ht="25" customHeight="1">
      <c r="A90" s="1120">
        <v>2021</v>
      </c>
      <c r="B90" s="1120"/>
      <c r="C90" s="1120"/>
      <c r="D90" s="1120"/>
      <c r="E90" s="1120"/>
      <c r="F90" s="1120"/>
      <c r="G90" s="1120"/>
      <c r="H90" s="1120"/>
      <c r="I90" s="1120"/>
      <c r="J90" s="1120"/>
      <c r="K90" s="1120"/>
      <c r="L90" s="1120"/>
      <c r="M90" s="1120"/>
    </row>
    <row r="91" spans="1:13" ht="14.5" customHeight="1">
      <c r="A91" s="966"/>
      <c r="C91" s="965"/>
      <c r="E91" s="965"/>
      <c r="H91" s="965"/>
      <c r="J91" s="965"/>
    </row>
    <row r="92" spans="1:13" ht="31.5" customHeight="1">
      <c r="A92" s="1240" t="s">
        <v>829</v>
      </c>
      <c r="B92" s="1240"/>
      <c r="C92" s="1240"/>
      <c r="D92" s="1240"/>
      <c r="E92" s="1240"/>
      <c r="F92" s="1240"/>
      <c r="G92" s="1240"/>
      <c r="H92" s="1240"/>
      <c r="I92" s="1240"/>
      <c r="J92" s="1240"/>
      <c r="K92" s="1240"/>
      <c r="L92" s="1240"/>
      <c r="M92" s="1240"/>
    </row>
    <row r="93" spans="1:13" ht="14.5" customHeight="1">
      <c r="A93" s="1190" t="s">
        <v>273</v>
      </c>
      <c r="B93" s="1327" t="s">
        <v>467</v>
      </c>
      <c r="C93" s="1328"/>
      <c r="D93" s="1328"/>
      <c r="E93" s="1328"/>
      <c r="F93" s="1328"/>
      <c r="G93" s="1328"/>
      <c r="H93" s="1328"/>
      <c r="I93" s="1328"/>
      <c r="J93" s="1328"/>
      <c r="K93" s="1328"/>
      <c r="L93" s="1328"/>
      <c r="M93" s="1329"/>
    </row>
    <row r="94" spans="1:13" ht="14.5" customHeight="1">
      <c r="A94" s="1191"/>
      <c r="B94" s="1327" t="s">
        <v>274</v>
      </c>
      <c r="C94" s="1328"/>
      <c r="D94" s="1328"/>
      <c r="E94" s="1330"/>
      <c r="F94" s="1327" t="s">
        <v>468</v>
      </c>
      <c r="G94" s="1328"/>
      <c r="H94" s="1328"/>
      <c r="I94" s="1330"/>
      <c r="J94" s="1327" t="s">
        <v>469</v>
      </c>
      <c r="K94" s="1328"/>
      <c r="L94" s="1328"/>
      <c r="M94" s="1329"/>
    </row>
    <row r="95" spans="1:13" ht="14.5" customHeight="1">
      <c r="A95" s="1191"/>
      <c r="B95" s="1331" t="s">
        <v>274</v>
      </c>
      <c r="C95" s="1333" t="s">
        <v>276</v>
      </c>
      <c r="D95" s="1334"/>
      <c r="E95" s="1335"/>
      <c r="F95" s="1336" t="s">
        <v>274</v>
      </c>
      <c r="G95" s="1333" t="s">
        <v>276</v>
      </c>
      <c r="H95" s="1334"/>
      <c r="I95" s="1335"/>
      <c r="J95" s="1336" t="s">
        <v>274</v>
      </c>
      <c r="K95" s="1333" t="s">
        <v>276</v>
      </c>
      <c r="L95" s="1334"/>
      <c r="M95" s="1337"/>
    </row>
    <row r="96" spans="1:13" ht="14.5" customHeight="1">
      <c r="A96" s="1191"/>
      <c r="B96" s="1332"/>
      <c r="C96" s="630" t="s">
        <v>470</v>
      </c>
      <c r="D96" s="627" t="s">
        <v>471</v>
      </c>
      <c r="E96" s="631" t="s">
        <v>472</v>
      </c>
      <c r="F96" s="1332"/>
      <c r="G96" s="628" t="s">
        <v>470</v>
      </c>
      <c r="H96" s="632" t="s">
        <v>471</v>
      </c>
      <c r="I96" s="827" t="s">
        <v>472</v>
      </c>
      <c r="J96" s="1332"/>
      <c r="K96" s="630" t="s">
        <v>470</v>
      </c>
      <c r="L96" s="632" t="s">
        <v>471</v>
      </c>
      <c r="M96" s="633" t="s">
        <v>472</v>
      </c>
    </row>
    <row r="97" spans="1:13" ht="14.5" customHeight="1" thickBot="1">
      <c r="A97" s="1192"/>
      <c r="B97" s="629" t="s">
        <v>275</v>
      </c>
      <c r="C97" s="1338" t="s">
        <v>473</v>
      </c>
      <c r="D97" s="1338"/>
      <c r="E97" s="1339"/>
      <c r="F97" s="316" t="s">
        <v>275</v>
      </c>
      <c r="G97" s="1340" t="s">
        <v>473</v>
      </c>
      <c r="H97" s="1341"/>
      <c r="I97" s="1342"/>
      <c r="J97" s="316" t="s">
        <v>275</v>
      </c>
      <c r="K97" s="1343" t="s">
        <v>473</v>
      </c>
      <c r="L97" s="1338"/>
      <c r="M97" s="1344"/>
    </row>
    <row r="98" spans="1:13" ht="14.5" customHeight="1">
      <c r="A98" s="158" t="s">
        <v>64</v>
      </c>
      <c r="B98" s="833">
        <v>54220</v>
      </c>
      <c r="C98" s="77">
        <v>3273.2330374128092</v>
      </c>
      <c r="D98" s="55">
        <v>3599.03125</v>
      </c>
      <c r="E98" s="78">
        <v>4058.3909612625539</v>
      </c>
      <c r="F98" s="828">
        <v>5365</v>
      </c>
      <c r="G98" s="77">
        <v>3272.4907407407409</v>
      </c>
      <c r="H98" s="11">
        <v>3599.0483870967741</v>
      </c>
      <c r="I98" s="78">
        <v>4071.4722222222222</v>
      </c>
      <c r="J98" s="607">
        <v>48855</v>
      </c>
      <c r="K98" s="56">
        <v>3273.3180212014136</v>
      </c>
      <c r="L98" s="11">
        <v>3599.0294117647059</v>
      </c>
      <c r="M98" s="11">
        <v>4056.4514003294894</v>
      </c>
    </row>
    <row r="99" spans="1:13" ht="14.5" customHeight="1">
      <c r="A99" s="159" t="s">
        <v>65</v>
      </c>
      <c r="B99" s="829">
        <v>50704</v>
      </c>
      <c r="C99" s="830">
        <v>3026.1869275603663</v>
      </c>
      <c r="D99" s="47">
        <v>3478.483138780804</v>
      </c>
      <c r="E99" s="79">
        <v>4020.4233716475096</v>
      </c>
      <c r="F99" s="829">
        <v>4913</v>
      </c>
      <c r="G99" s="830">
        <v>3042.2056074766356</v>
      </c>
      <c r="H99" s="14">
        <v>3552.6812080536911</v>
      </c>
      <c r="I99" s="79">
        <v>4136.4375</v>
      </c>
      <c r="J99" s="608">
        <v>45791</v>
      </c>
      <c r="K99" s="14">
        <v>3024.6202010968923</v>
      </c>
      <c r="L99" s="14">
        <v>3471.6984069514842</v>
      </c>
      <c r="M99" s="14">
        <v>4008.1716738197424</v>
      </c>
    </row>
    <row r="100" spans="1:13" ht="14.5" customHeight="1">
      <c r="A100" s="160" t="s">
        <v>66</v>
      </c>
      <c r="B100" s="828">
        <v>22899</v>
      </c>
      <c r="C100" s="831">
        <v>3040.2554347826085</v>
      </c>
      <c r="D100" s="55">
        <v>3541.0465949820787</v>
      </c>
      <c r="E100" s="78">
        <v>4094.9102112676055</v>
      </c>
      <c r="F100" s="828">
        <v>4191</v>
      </c>
      <c r="G100" s="831">
        <v>3028.3273809523807</v>
      </c>
      <c r="H100" s="55">
        <v>3487.2391304347825</v>
      </c>
      <c r="I100" s="78">
        <v>3885.5215517241381</v>
      </c>
      <c r="J100" s="609">
        <v>18708</v>
      </c>
      <c r="K100" s="11">
        <v>3042.9202127659573</v>
      </c>
      <c r="L100" s="55">
        <v>3553.9042553191489</v>
      </c>
      <c r="M100" s="11">
        <v>4168.6481481481478</v>
      </c>
    </row>
    <row r="101" spans="1:13" ht="14.5" customHeight="1">
      <c r="A101" s="159" t="s">
        <v>67</v>
      </c>
      <c r="B101" s="829">
        <v>6954</v>
      </c>
      <c r="C101" s="830">
        <v>2879.2337662337663</v>
      </c>
      <c r="D101" s="47">
        <v>3311.4042553191489</v>
      </c>
      <c r="E101" s="79">
        <v>3893.5412371134021</v>
      </c>
      <c r="F101" s="829">
        <v>1527</v>
      </c>
      <c r="G101" s="830">
        <v>2807.8717948717949</v>
      </c>
      <c r="H101" s="14">
        <v>3239.0135135135133</v>
      </c>
      <c r="I101" s="79">
        <v>3680.8571428571427</v>
      </c>
      <c r="J101" s="608">
        <v>5427</v>
      </c>
      <c r="K101" s="14">
        <v>2903.0442477876104</v>
      </c>
      <c r="L101" s="14">
        <v>3342.3560606060605</v>
      </c>
      <c r="M101" s="14">
        <v>3943.5309734513276</v>
      </c>
    </row>
    <row r="102" spans="1:13" ht="14.5" customHeight="1">
      <c r="A102" s="160" t="s">
        <v>68</v>
      </c>
      <c r="B102" s="828">
        <v>2701</v>
      </c>
      <c r="C102" s="831">
        <v>3069.3559322033898</v>
      </c>
      <c r="D102" s="55">
        <v>3518.3921568627452</v>
      </c>
      <c r="E102" s="78">
        <v>3990.4509803921569</v>
      </c>
      <c r="F102" s="828">
        <v>528</v>
      </c>
      <c r="G102" s="831">
        <v>3100.5</v>
      </c>
      <c r="H102" s="55">
        <v>3578.7608695652175</v>
      </c>
      <c r="I102" s="78">
        <v>4056.75</v>
      </c>
      <c r="J102" s="609">
        <v>2173</v>
      </c>
      <c r="K102" s="11">
        <v>3060.554347826087</v>
      </c>
      <c r="L102" s="55">
        <v>3502.6341463414633</v>
      </c>
      <c r="M102" s="11">
        <v>3970.1875</v>
      </c>
    </row>
    <row r="103" spans="1:13" ht="14.5" customHeight="1">
      <c r="A103" s="159" t="s">
        <v>69</v>
      </c>
      <c r="B103" s="829">
        <v>9054</v>
      </c>
      <c r="C103" s="830">
        <v>3008.997536945813</v>
      </c>
      <c r="D103" s="47">
        <v>3427.4975786924938</v>
      </c>
      <c r="E103" s="79">
        <v>3977.2578125</v>
      </c>
      <c r="F103" s="829">
        <v>1732</v>
      </c>
      <c r="G103" s="830">
        <v>3103.4411764705883</v>
      </c>
      <c r="H103" s="14">
        <v>3508.8333333333335</v>
      </c>
      <c r="I103" s="79">
        <v>4018.9210526315787</v>
      </c>
      <c r="J103" s="608">
        <v>7322</v>
      </c>
      <c r="K103" s="14">
        <v>2976.4328358208954</v>
      </c>
      <c r="L103" s="14">
        <v>3413.2272727272725</v>
      </c>
      <c r="M103" s="14">
        <v>3960.1153846153848</v>
      </c>
    </row>
    <row r="104" spans="1:13" ht="14.5" customHeight="1">
      <c r="A104" s="160" t="s">
        <v>70</v>
      </c>
      <c r="B104" s="828">
        <v>25825</v>
      </c>
      <c r="C104" s="831">
        <v>3247.3880753138073</v>
      </c>
      <c r="D104" s="55">
        <v>3640.4645390070923</v>
      </c>
      <c r="E104" s="78">
        <v>4237.8985801217041</v>
      </c>
      <c r="F104" s="828">
        <v>3812</v>
      </c>
      <c r="G104" s="831">
        <v>3329.0714285714284</v>
      </c>
      <c r="H104" s="11">
        <v>3683.3</v>
      </c>
      <c r="I104" s="78">
        <v>4236.3974358974356</v>
      </c>
      <c r="J104" s="609">
        <v>22013</v>
      </c>
      <c r="K104" s="11">
        <v>3231.4715346534654</v>
      </c>
      <c r="L104" s="11">
        <v>3631.2659208261616</v>
      </c>
      <c r="M104" s="11">
        <v>4238.1807228915659</v>
      </c>
    </row>
    <row r="105" spans="1:13" ht="14.5" customHeight="1">
      <c r="A105" s="159" t="s">
        <v>71</v>
      </c>
      <c r="B105" s="829">
        <v>5122</v>
      </c>
      <c r="C105" s="830">
        <v>2762.5614035087719</v>
      </c>
      <c r="D105" s="47">
        <v>3182.812925170068</v>
      </c>
      <c r="E105" s="79">
        <v>3654.6666666666665</v>
      </c>
      <c r="F105" s="829">
        <v>876</v>
      </c>
      <c r="G105" s="830">
        <v>2790.5</v>
      </c>
      <c r="H105" s="14">
        <v>3156.9102564102564</v>
      </c>
      <c r="I105" s="79">
        <v>3560.5</v>
      </c>
      <c r="J105" s="608">
        <v>4246</v>
      </c>
      <c r="K105" s="14">
        <v>2756.6170212765956</v>
      </c>
      <c r="L105" s="14">
        <v>3192.1666666666665</v>
      </c>
      <c r="M105" s="14">
        <v>3673.5198019801978</v>
      </c>
    </row>
    <row r="106" spans="1:13" ht="14.5" customHeight="1">
      <c r="A106" s="160" t="s">
        <v>72</v>
      </c>
      <c r="B106" s="828">
        <v>22329</v>
      </c>
      <c r="C106" s="831">
        <v>3110.2522522522522</v>
      </c>
      <c r="D106" s="55">
        <v>3487.9352331606219</v>
      </c>
      <c r="E106" s="78">
        <v>4021.7667785234898</v>
      </c>
      <c r="F106" s="828">
        <v>3612</v>
      </c>
      <c r="G106" s="831">
        <v>3104.2974683544303</v>
      </c>
      <c r="H106" s="11">
        <v>3533.4787234042551</v>
      </c>
      <c r="I106" s="78">
        <v>4140.1226415094343</v>
      </c>
      <c r="J106" s="609">
        <v>18717</v>
      </c>
      <c r="K106" s="11">
        <v>3111.2405462184875</v>
      </c>
      <c r="L106" s="11">
        <v>3481.9329268292681</v>
      </c>
      <c r="M106" s="11">
        <v>3998.6285310734465</v>
      </c>
    </row>
    <row r="107" spans="1:13" ht="14.5" customHeight="1">
      <c r="A107" s="159" t="s">
        <v>73</v>
      </c>
      <c r="B107" s="829">
        <v>87788</v>
      </c>
      <c r="C107" s="830">
        <v>3154.876996805112</v>
      </c>
      <c r="D107" s="47">
        <v>3544.3732815301855</v>
      </c>
      <c r="E107" s="79">
        <v>4087.5994940978076</v>
      </c>
      <c r="F107" s="829">
        <v>10849</v>
      </c>
      <c r="G107" s="830">
        <v>3181.6126373626375</v>
      </c>
      <c r="H107" s="14">
        <v>3578.502450980392</v>
      </c>
      <c r="I107" s="79">
        <v>4182.3251533742332</v>
      </c>
      <c r="J107" s="608">
        <v>76939</v>
      </c>
      <c r="K107" s="14">
        <v>3151.3586406362979</v>
      </c>
      <c r="L107" s="14">
        <v>3539.7580753701213</v>
      </c>
      <c r="M107" s="14">
        <v>4072.7507331378301</v>
      </c>
    </row>
    <row r="108" spans="1:13" ht="14.5" customHeight="1">
      <c r="A108" s="160" t="s">
        <v>74</v>
      </c>
      <c r="B108" s="828">
        <v>18548</v>
      </c>
      <c r="C108" s="831">
        <v>3341.0339805825242</v>
      </c>
      <c r="D108" s="55">
        <v>3653.5674846625766</v>
      </c>
      <c r="E108" s="78">
        <v>4204.2259615384619</v>
      </c>
      <c r="F108" s="828">
        <v>2273</v>
      </c>
      <c r="G108" s="831">
        <v>3345.9009433962265</v>
      </c>
      <c r="H108" s="11">
        <v>3670.0783132530119</v>
      </c>
      <c r="I108" s="78">
        <v>4244.25</v>
      </c>
      <c r="J108" s="609">
        <v>16275</v>
      </c>
      <c r="K108" s="11">
        <v>3340.315459610028</v>
      </c>
      <c r="L108" s="11">
        <v>3651.695355191257</v>
      </c>
      <c r="M108" s="11">
        <v>4199.484098939929</v>
      </c>
    </row>
    <row r="109" spans="1:13" ht="14.5" customHeight="1">
      <c r="A109" s="159" t="s">
        <v>75</v>
      </c>
      <c r="B109" s="829">
        <v>5231</v>
      </c>
      <c r="C109" s="830">
        <v>3227.2463235294117</v>
      </c>
      <c r="D109" s="47">
        <v>3573.7608695652175</v>
      </c>
      <c r="E109" s="79">
        <v>4044.5548780487807</v>
      </c>
      <c r="F109" s="829">
        <v>655</v>
      </c>
      <c r="G109" s="830">
        <v>3384.4285714285716</v>
      </c>
      <c r="H109" s="14">
        <v>3736.0263157894738</v>
      </c>
      <c r="I109" s="79">
        <v>4269.25</v>
      </c>
      <c r="J109" s="608">
        <v>4576</v>
      </c>
      <c r="K109" s="14">
        <v>3211.155737704918</v>
      </c>
      <c r="L109" s="14">
        <v>3561.7211221122111</v>
      </c>
      <c r="M109" s="14">
        <v>4000.0689655172414</v>
      </c>
    </row>
    <row r="110" spans="1:13" ht="14.5" customHeight="1">
      <c r="A110" s="160" t="s">
        <v>76</v>
      </c>
      <c r="B110" s="828">
        <v>8367</v>
      </c>
      <c r="C110" s="831">
        <v>2962.4260204081634</v>
      </c>
      <c r="D110" s="55">
        <v>3427.6990740740739</v>
      </c>
      <c r="E110" s="78">
        <v>4006.4253246753246</v>
      </c>
      <c r="F110" s="828">
        <v>1405</v>
      </c>
      <c r="G110" s="831">
        <v>2828.8536585365855</v>
      </c>
      <c r="H110" s="55">
        <v>3267.8076923076924</v>
      </c>
      <c r="I110" s="78">
        <v>3712.1379310344828</v>
      </c>
      <c r="J110" s="609">
        <v>6962</v>
      </c>
      <c r="K110" s="11">
        <v>2994.1688311688313</v>
      </c>
      <c r="L110" s="55">
        <v>3469.2134502923977</v>
      </c>
      <c r="M110" s="11">
        <v>4052.1666666666665</v>
      </c>
    </row>
    <row r="111" spans="1:13" ht="14.5" customHeight="1">
      <c r="A111" s="159" t="s">
        <v>77</v>
      </c>
      <c r="B111" s="829">
        <v>5887</v>
      </c>
      <c r="C111" s="830">
        <v>2885.1074380165287</v>
      </c>
      <c r="D111" s="47">
        <v>3310.7134146341464</v>
      </c>
      <c r="E111" s="79">
        <v>3886.5677083333335</v>
      </c>
      <c r="F111" s="829">
        <v>1040</v>
      </c>
      <c r="G111" s="830">
        <v>2769.7307692307691</v>
      </c>
      <c r="H111" s="14">
        <v>3208.6395348837209</v>
      </c>
      <c r="I111" s="79">
        <v>3657.6428571428573</v>
      </c>
      <c r="J111" s="608">
        <v>4847</v>
      </c>
      <c r="K111" s="14">
        <v>2912.770642201835</v>
      </c>
      <c r="L111" s="14">
        <v>3339.5384615384614</v>
      </c>
      <c r="M111" s="14">
        <v>3946.3333333333335</v>
      </c>
    </row>
    <row r="112" spans="1:13" ht="14.5" customHeight="1">
      <c r="A112" s="160" t="s">
        <v>78</v>
      </c>
      <c r="B112" s="828">
        <v>11368</v>
      </c>
      <c r="C112" s="831">
        <v>2990.2388059701493</v>
      </c>
      <c r="D112" s="55">
        <v>3423.3323699421967</v>
      </c>
      <c r="E112" s="78">
        <v>3904.2735849056603</v>
      </c>
      <c r="F112" s="828">
        <v>2801</v>
      </c>
      <c r="G112" s="831">
        <v>3018.4276315789475</v>
      </c>
      <c r="H112" s="11">
        <v>3453.2439024390242</v>
      </c>
      <c r="I112" s="78">
        <v>3966.125</v>
      </c>
      <c r="J112" s="609">
        <v>8567</v>
      </c>
      <c r="K112" s="11">
        <v>2979.4102564102564</v>
      </c>
      <c r="L112" s="11">
        <v>3415.2435897435898</v>
      </c>
      <c r="M112" s="11">
        <v>3879.9384057971015</v>
      </c>
    </row>
    <row r="113" spans="1:13" ht="14.5" customHeight="1" thickBot="1">
      <c r="A113" s="159" t="s">
        <v>79</v>
      </c>
      <c r="B113" s="829">
        <v>6424</v>
      </c>
      <c r="C113" s="830">
        <v>2926.6494252873563</v>
      </c>
      <c r="D113" s="47">
        <v>3359.6145833333335</v>
      </c>
      <c r="E113" s="79">
        <v>3848.9126984126983</v>
      </c>
      <c r="F113" s="829">
        <v>951</v>
      </c>
      <c r="G113" s="830">
        <v>2876.8392857142858</v>
      </c>
      <c r="H113" s="47">
        <v>3254.0714285714284</v>
      </c>
      <c r="I113" s="79">
        <v>3666.9772727272725</v>
      </c>
      <c r="J113" s="608">
        <v>5473</v>
      </c>
      <c r="K113" s="14">
        <v>2936.6979166666665</v>
      </c>
      <c r="L113" s="47">
        <v>3378.3963414634145</v>
      </c>
      <c r="M113" s="14">
        <v>3880.875</v>
      </c>
    </row>
    <row r="114" spans="1:13" ht="14.5" customHeight="1">
      <c r="A114" s="317" t="s">
        <v>82</v>
      </c>
      <c r="B114" s="832">
        <v>343421</v>
      </c>
      <c r="C114" s="834">
        <v>3112.9684624517663</v>
      </c>
      <c r="D114" s="319">
        <v>3531.9974070872945</v>
      </c>
      <c r="E114" s="320">
        <v>4055.7017961480201</v>
      </c>
      <c r="F114" s="832">
        <v>46530</v>
      </c>
      <c r="G114" s="832">
        <v>3097.7251585623681</v>
      </c>
      <c r="H114" s="321">
        <v>3535.248641304348</v>
      </c>
      <c r="I114" s="322">
        <v>4051.5461760461762</v>
      </c>
      <c r="J114" s="634">
        <v>296891</v>
      </c>
      <c r="K114" s="635">
        <v>3115.5099618849617</v>
      </c>
      <c r="L114" s="321">
        <v>3531.5234699940584</v>
      </c>
      <c r="M114" s="323">
        <v>4056.4349541751526</v>
      </c>
    </row>
    <row r="115" spans="1:13" ht="14.5" customHeight="1">
      <c r="A115" s="1345" t="s">
        <v>507</v>
      </c>
      <c r="B115" s="1345"/>
      <c r="C115" s="1345"/>
      <c r="D115" s="1345"/>
      <c r="E115" s="1345"/>
      <c r="F115" s="1345"/>
      <c r="G115" s="1345"/>
      <c r="H115" s="1345"/>
      <c r="I115" s="1345"/>
      <c r="J115" s="1345"/>
      <c r="K115" s="1345"/>
      <c r="L115" s="1345"/>
      <c r="M115" s="1345"/>
    </row>
    <row r="116" spans="1:13" ht="14.5" customHeight="1">
      <c r="A116" s="1326" t="s">
        <v>941</v>
      </c>
      <c r="B116" s="1326"/>
      <c r="C116" s="1326"/>
      <c r="D116" s="1326"/>
      <c r="E116" s="1326"/>
      <c r="F116" s="1326"/>
      <c r="G116" s="1326"/>
      <c r="H116" s="1326"/>
      <c r="I116" s="1326"/>
      <c r="J116" s="1326"/>
      <c r="K116" s="1326"/>
      <c r="L116" s="1326"/>
      <c r="M116" s="1326"/>
    </row>
    <row r="117" spans="1:13" ht="14.5" customHeight="1">
      <c r="A117" s="1326" t="s">
        <v>564</v>
      </c>
      <c r="B117" s="1326"/>
      <c r="C117" s="1326"/>
      <c r="D117" s="1326"/>
      <c r="E117" s="1326"/>
      <c r="F117" s="1326"/>
      <c r="G117" s="1326"/>
      <c r="H117" s="1326"/>
      <c r="I117" s="1326"/>
      <c r="J117" s="1326"/>
      <c r="K117" s="1326"/>
      <c r="L117" s="1326"/>
      <c r="M117" s="1326"/>
    </row>
    <row r="118" spans="1:13" ht="14.5" customHeight="1"/>
    <row r="119" spans="1:13" ht="25" customHeight="1">
      <c r="A119" s="1120">
        <v>2020</v>
      </c>
      <c r="B119" s="1120"/>
      <c r="C119" s="1120"/>
      <c r="D119" s="1120"/>
      <c r="E119" s="1120"/>
      <c r="F119" s="1120"/>
      <c r="G119" s="1120"/>
      <c r="H119" s="1120"/>
      <c r="I119" s="1120"/>
      <c r="J119" s="1120"/>
      <c r="K119" s="1120"/>
      <c r="L119" s="1120"/>
      <c r="M119" s="1120"/>
    </row>
    <row r="120" spans="1:13" ht="14.5" customHeight="1">
      <c r="A120" s="966"/>
      <c r="C120" s="965"/>
      <c r="E120" s="965"/>
      <c r="H120" s="965"/>
      <c r="J120" s="965"/>
    </row>
    <row r="121" spans="1:13" ht="31.5" customHeight="1">
      <c r="A121" s="1240" t="s">
        <v>830</v>
      </c>
      <c r="B121" s="1240"/>
      <c r="C121" s="1240"/>
      <c r="D121" s="1240"/>
      <c r="E121" s="1240"/>
      <c r="F121" s="1240"/>
      <c r="G121" s="1240"/>
      <c r="H121" s="1240"/>
      <c r="I121" s="1240"/>
      <c r="J121" s="1240"/>
      <c r="K121" s="1240"/>
      <c r="L121" s="1240"/>
      <c r="M121" s="1240"/>
    </row>
    <row r="122" spans="1:13" ht="14.5" customHeight="1">
      <c r="A122" s="1190" t="s">
        <v>273</v>
      </c>
      <c r="B122" s="1327" t="s">
        <v>467</v>
      </c>
      <c r="C122" s="1328"/>
      <c r="D122" s="1328"/>
      <c r="E122" s="1328"/>
      <c r="F122" s="1328"/>
      <c r="G122" s="1328"/>
      <c r="H122" s="1328"/>
      <c r="I122" s="1328"/>
      <c r="J122" s="1328"/>
      <c r="K122" s="1328"/>
      <c r="L122" s="1328"/>
      <c r="M122" s="1329"/>
    </row>
    <row r="123" spans="1:13" ht="14.5" customHeight="1">
      <c r="A123" s="1191"/>
      <c r="B123" s="1327" t="s">
        <v>274</v>
      </c>
      <c r="C123" s="1328"/>
      <c r="D123" s="1328"/>
      <c r="E123" s="1330"/>
      <c r="F123" s="1327" t="s">
        <v>468</v>
      </c>
      <c r="G123" s="1328"/>
      <c r="H123" s="1328"/>
      <c r="I123" s="1330"/>
      <c r="J123" s="1327" t="s">
        <v>469</v>
      </c>
      <c r="K123" s="1328"/>
      <c r="L123" s="1328"/>
      <c r="M123" s="1329"/>
    </row>
    <row r="124" spans="1:13" ht="14.5" customHeight="1">
      <c r="A124" s="1191"/>
      <c r="B124" s="1331" t="s">
        <v>274</v>
      </c>
      <c r="C124" s="1333" t="s">
        <v>276</v>
      </c>
      <c r="D124" s="1334"/>
      <c r="E124" s="1335"/>
      <c r="F124" s="1336" t="s">
        <v>274</v>
      </c>
      <c r="G124" s="1333" t="s">
        <v>276</v>
      </c>
      <c r="H124" s="1334"/>
      <c r="I124" s="1335"/>
      <c r="J124" s="1336" t="s">
        <v>274</v>
      </c>
      <c r="K124" s="1333" t="s">
        <v>276</v>
      </c>
      <c r="L124" s="1334"/>
      <c r="M124" s="1337"/>
    </row>
    <row r="125" spans="1:13" ht="14.5" customHeight="1">
      <c r="A125" s="1191"/>
      <c r="B125" s="1332"/>
      <c r="C125" s="630" t="s">
        <v>470</v>
      </c>
      <c r="D125" s="627" t="s">
        <v>471</v>
      </c>
      <c r="E125" s="631" t="s">
        <v>472</v>
      </c>
      <c r="F125" s="1332"/>
      <c r="G125" s="628" t="s">
        <v>470</v>
      </c>
      <c r="H125" s="632" t="s">
        <v>471</v>
      </c>
      <c r="I125" s="827" t="s">
        <v>472</v>
      </c>
      <c r="J125" s="1332"/>
      <c r="K125" s="630" t="s">
        <v>470</v>
      </c>
      <c r="L125" s="632" t="s">
        <v>471</v>
      </c>
      <c r="M125" s="633" t="s">
        <v>472</v>
      </c>
    </row>
    <row r="126" spans="1:13" ht="14.5" customHeight="1" thickBot="1">
      <c r="A126" s="1192"/>
      <c r="B126" s="629" t="s">
        <v>275</v>
      </c>
      <c r="C126" s="1338" t="s">
        <v>473</v>
      </c>
      <c r="D126" s="1338"/>
      <c r="E126" s="1339"/>
      <c r="F126" s="316" t="s">
        <v>275</v>
      </c>
      <c r="G126" s="1340" t="s">
        <v>473</v>
      </c>
      <c r="H126" s="1341"/>
      <c r="I126" s="1342"/>
      <c r="J126" s="316" t="s">
        <v>275</v>
      </c>
      <c r="K126" s="1343" t="s">
        <v>473</v>
      </c>
      <c r="L126" s="1338"/>
      <c r="M126" s="1344"/>
    </row>
    <row r="127" spans="1:13" ht="14.5" customHeight="1">
      <c r="A127" s="158" t="s">
        <v>64</v>
      </c>
      <c r="B127" s="607">
        <v>53258</v>
      </c>
      <c r="C127" s="11">
        <v>3216.4311740890689</v>
      </c>
      <c r="D127" s="55">
        <v>3533.656779661017</v>
      </c>
      <c r="E127" s="78">
        <v>3997.6472392638038</v>
      </c>
      <c r="F127" s="607">
        <v>5018</v>
      </c>
      <c r="G127" s="11">
        <v>3194.095041322314</v>
      </c>
      <c r="H127" s="11">
        <v>3518.7989690721652</v>
      </c>
      <c r="I127" s="78">
        <v>3990.6898734177216</v>
      </c>
      <c r="J127" s="607">
        <v>48240</v>
      </c>
      <c r="K127" s="11">
        <v>3218.7915921288013</v>
      </c>
      <c r="L127" s="11">
        <v>3535.3583234946873</v>
      </c>
      <c r="M127" s="11">
        <v>3998.3940217391305</v>
      </c>
    </row>
    <row r="128" spans="1:13" ht="14.5" customHeight="1">
      <c r="A128" s="159" t="s">
        <v>65</v>
      </c>
      <c r="B128" s="608">
        <v>50062</v>
      </c>
      <c r="C128" s="14">
        <v>2942.7611256544501</v>
      </c>
      <c r="D128" s="47">
        <v>3391.591532060695</v>
      </c>
      <c r="E128" s="79">
        <v>3925.8507653061224</v>
      </c>
      <c r="F128" s="608">
        <v>4665</v>
      </c>
      <c r="G128" s="14">
        <v>2935.9674796747968</v>
      </c>
      <c r="H128" s="14">
        <v>3446.6693548387098</v>
      </c>
      <c r="I128" s="79">
        <v>4024.6987179487178</v>
      </c>
      <c r="J128" s="608">
        <v>45397</v>
      </c>
      <c r="K128" s="14">
        <v>2943.3558718861209</v>
      </c>
      <c r="L128" s="14">
        <v>3387.8879810226672</v>
      </c>
      <c r="M128" s="14">
        <v>3914.294964028777</v>
      </c>
    </row>
    <row r="129" spans="1:13" ht="14.5" customHeight="1">
      <c r="A129" s="160" t="s">
        <v>66</v>
      </c>
      <c r="B129" s="609">
        <v>22992</v>
      </c>
      <c r="C129" s="11">
        <v>2932.6951219512193</v>
      </c>
      <c r="D129" s="55">
        <v>3425.3287671232879</v>
      </c>
      <c r="E129" s="78">
        <v>3976.1613756613756</v>
      </c>
      <c r="F129" s="609">
        <v>4091</v>
      </c>
      <c r="G129" s="11">
        <v>2884.4488636363635</v>
      </c>
      <c r="H129" s="55">
        <v>3347.7689075630251</v>
      </c>
      <c r="I129" s="78">
        <v>3732.3370165745855</v>
      </c>
      <c r="J129" s="609">
        <v>18901</v>
      </c>
      <c r="K129" s="11">
        <v>2945.8804347826085</v>
      </c>
      <c r="L129" s="55">
        <v>3445.03125</v>
      </c>
      <c r="M129" s="11">
        <v>4052.9563318777291</v>
      </c>
    </row>
    <row r="130" spans="1:13" ht="14.5" customHeight="1">
      <c r="A130" s="159" t="s">
        <v>67</v>
      </c>
      <c r="B130" s="608">
        <v>6889</v>
      </c>
      <c r="C130" s="14">
        <v>2757.7115384615386</v>
      </c>
      <c r="D130" s="47">
        <v>3210.5225225225226</v>
      </c>
      <c r="E130" s="79">
        <v>3783.8737864077671</v>
      </c>
      <c r="F130" s="608">
        <v>1496</v>
      </c>
      <c r="G130" s="14">
        <v>2658.8333333333335</v>
      </c>
      <c r="H130" s="14">
        <v>3068.681818181818</v>
      </c>
      <c r="I130" s="79">
        <v>3525.5</v>
      </c>
      <c r="J130" s="608">
        <v>5393</v>
      </c>
      <c r="K130" s="14">
        <v>2787.212598425197</v>
      </c>
      <c r="L130" s="14">
        <v>3248.3070175438597</v>
      </c>
      <c r="M130" s="14">
        <v>3865.2321428571427</v>
      </c>
    </row>
    <row r="131" spans="1:13" ht="14.5" customHeight="1">
      <c r="A131" s="160" t="s">
        <v>68</v>
      </c>
      <c r="B131" s="609">
        <v>2657</v>
      </c>
      <c r="C131" s="11">
        <v>3009.2890625</v>
      </c>
      <c r="D131" s="55">
        <v>3437.7047244094488</v>
      </c>
      <c r="E131" s="78">
        <v>3880.663043478261</v>
      </c>
      <c r="F131" s="609">
        <v>502</v>
      </c>
      <c r="G131" s="11">
        <v>2971.3333333333335</v>
      </c>
      <c r="H131" s="55">
        <v>3504.7857142857142</v>
      </c>
      <c r="I131" s="78">
        <v>3963</v>
      </c>
      <c r="J131" s="609">
        <v>2155</v>
      </c>
      <c r="K131" s="11">
        <v>3014.6826923076924</v>
      </c>
      <c r="L131" s="55">
        <v>3429.2383177570096</v>
      </c>
      <c r="M131" s="11">
        <v>3860.2972972972975</v>
      </c>
    </row>
    <row r="132" spans="1:13" ht="14.5" customHeight="1">
      <c r="A132" s="159" t="s">
        <v>69</v>
      </c>
      <c r="B132" s="608">
        <v>8702</v>
      </c>
      <c r="C132" s="14">
        <v>2940.5815217391305</v>
      </c>
      <c r="D132" s="47">
        <v>3360.5765306122448</v>
      </c>
      <c r="E132" s="79">
        <v>3884.9488188976379</v>
      </c>
      <c r="F132" s="608">
        <v>1658</v>
      </c>
      <c r="G132" s="14">
        <v>3010.0454545454545</v>
      </c>
      <c r="H132" s="14">
        <v>3397.2948717948716</v>
      </c>
      <c r="I132" s="79">
        <v>3902.9193548387098</v>
      </c>
      <c r="J132" s="608">
        <v>7044</v>
      </c>
      <c r="K132" s="14">
        <v>2924.2179487179487</v>
      </c>
      <c r="L132" s="14">
        <v>3351.4554140127389</v>
      </c>
      <c r="M132" s="14">
        <v>3880.2029702970299</v>
      </c>
    </row>
    <row r="133" spans="1:13" ht="14.5" customHeight="1">
      <c r="A133" s="160" t="s">
        <v>70</v>
      </c>
      <c r="B133" s="609">
        <v>25042</v>
      </c>
      <c r="C133" s="11">
        <v>3181.4718969555033</v>
      </c>
      <c r="D133" s="55">
        <v>3570.2860962566847</v>
      </c>
      <c r="E133" s="78">
        <v>4173.7051282051279</v>
      </c>
      <c r="F133" s="609">
        <v>3618</v>
      </c>
      <c r="G133" s="11">
        <v>3233.9507042253522</v>
      </c>
      <c r="H133" s="11">
        <v>3592.8387096774195</v>
      </c>
      <c r="I133" s="78">
        <v>4149.0294117647063</v>
      </c>
      <c r="J133" s="609">
        <v>21424</v>
      </c>
      <c r="K133" s="11">
        <v>3171.5743801652893</v>
      </c>
      <c r="L133" s="11">
        <v>3565.8044871794873</v>
      </c>
      <c r="M133" s="11">
        <v>4177.4230769230771</v>
      </c>
    </row>
    <row r="134" spans="1:13" ht="14.5" customHeight="1">
      <c r="A134" s="159" t="s">
        <v>71</v>
      </c>
      <c r="B134" s="608">
        <v>5137</v>
      </c>
      <c r="C134" s="14">
        <v>2576.716814159292</v>
      </c>
      <c r="D134" s="47">
        <v>2985.4184782608695</v>
      </c>
      <c r="E134" s="79">
        <v>3437.4755244755243</v>
      </c>
      <c r="F134" s="608">
        <v>865</v>
      </c>
      <c r="G134" s="14">
        <v>2619.25</v>
      </c>
      <c r="H134" s="14">
        <v>2961.7068965517242</v>
      </c>
      <c r="I134" s="79">
        <v>3408.3125</v>
      </c>
      <c r="J134" s="608">
        <v>4272</v>
      </c>
      <c r="K134" s="14">
        <v>2568.3217821782177</v>
      </c>
      <c r="L134" s="14">
        <v>2989.8548387096776</v>
      </c>
      <c r="M134" s="14">
        <v>3443.3571428571427</v>
      </c>
    </row>
    <row r="135" spans="1:13" ht="14.5" customHeight="1">
      <c r="A135" s="160" t="s">
        <v>72</v>
      </c>
      <c r="B135" s="609">
        <v>21432</v>
      </c>
      <c r="C135" s="11">
        <v>3019.7152917505032</v>
      </c>
      <c r="D135" s="55">
        <v>3417.9768518518517</v>
      </c>
      <c r="E135" s="78">
        <v>3954.6666666666665</v>
      </c>
      <c r="F135" s="609">
        <v>3402</v>
      </c>
      <c r="G135" s="11">
        <v>3027.3518518518517</v>
      </c>
      <c r="H135" s="11">
        <v>3463.9146341463415</v>
      </c>
      <c r="I135" s="78">
        <v>4046.8541666666665</v>
      </c>
      <c r="J135" s="609">
        <v>18030</v>
      </c>
      <c r="K135" s="11">
        <v>3018.2283653846152</v>
      </c>
      <c r="L135" s="11">
        <v>3411.8245033112585</v>
      </c>
      <c r="M135" s="11">
        <v>3939.3408304498271</v>
      </c>
    </row>
    <row r="136" spans="1:13" ht="14.5" customHeight="1">
      <c r="A136" s="159" t="s">
        <v>73</v>
      </c>
      <c r="B136" s="608">
        <v>85947</v>
      </c>
      <c r="C136" s="14">
        <v>3077.6143875567077</v>
      </c>
      <c r="D136" s="47">
        <v>3480.168721109399</v>
      </c>
      <c r="E136" s="79">
        <v>4024.6931918656055</v>
      </c>
      <c r="F136" s="608">
        <v>10212</v>
      </c>
      <c r="G136" s="14">
        <v>3083.2814569536422</v>
      </c>
      <c r="H136" s="14">
        <v>3507.4444444444443</v>
      </c>
      <c r="I136" s="79">
        <v>4150.5</v>
      </c>
      <c r="J136" s="608">
        <v>75735</v>
      </c>
      <c r="K136" s="14">
        <v>3076.9996408045977</v>
      </c>
      <c r="L136" s="14">
        <v>3476.9984498794352</v>
      </c>
      <c r="M136" s="14">
        <v>4006.8449848024316</v>
      </c>
    </row>
    <row r="137" spans="1:13" ht="14.5" customHeight="1">
      <c r="A137" s="160" t="s">
        <v>74</v>
      </c>
      <c r="B137" s="609">
        <v>17952</v>
      </c>
      <c r="C137" s="11">
        <v>3292.0902140672783</v>
      </c>
      <c r="D137" s="55">
        <v>3600.907608695652</v>
      </c>
      <c r="E137" s="78">
        <v>4148.3618421052633</v>
      </c>
      <c r="F137" s="609">
        <v>2160</v>
      </c>
      <c r="G137" s="11">
        <v>3284.4743589743589</v>
      </c>
      <c r="H137" s="11">
        <v>3623.1666666666665</v>
      </c>
      <c r="I137" s="78">
        <v>4176.2142857142853</v>
      </c>
      <c r="J137" s="609">
        <v>15792</v>
      </c>
      <c r="K137" s="11">
        <v>3293.1215277777778</v>
      </c>
      <c r="L137" s="11">
        <v>3597.8584905660377</v>
      </c>
      <c r="M137" s="11">
        <v>4144.7804428044283</v>
      </c>
    </row>
    <row r="138" spans="1:13" ht="14.5" customHeight="1">
      <c r="A138" s="159" t="s">
        <v>75</v>
      </c>
      <c r="B138" s="608">
        <v>5072</v>
      </c>
      <c r="C138" s="14">
        <v>3190.4159663865548</v>
      </c>
      <c r="D138" s="47">
        <v>3526.0223880597014</v>
      </c>
      <c r="E138" s="79">
        <v>4001.8157894736842</v>
      </c>
      <c r="F138" s="608">
        <v>620</v>
      </c>
      <c r="G138" s="14">
        <v>3242.1666666666665</v>
      </c>
      <c r="H138" s="14">
        <v>3641.6764705882351</v>
      </c>
      <c r="I138" s="79">
        <v>4214.7857142857147</v>
      </c>
      <c r="J138" s="608">
        <v>4452</v>
      </c>
      <c r="K138" s="14">
        <v>3183.9951456310678</v>
      </c>
      <c r="L138" s="14">
        <v>3519.127450980392</v>
      </c>
      <c r="M138" s="14">
        <v>3976.0102040816328</v>
      </c>
    </row>
    <row r="139" spans="1:13" ht="14.5" customHeight="1">
      <c r="A139" s="160" t="s">
        <v>76</v>
      </c>
      <c r="B139" s="609">
        <v>8457</v>
      </c>
      <c r="C139" s="11">
        <v>2895.6308139534885</v>
      </c>
      <c r="D139" s="55">
        <v>3352.4841269841268</v>
      </c>
      <c r="E139" s="78">
        <v>3919.544117647059</v>
      </c>
      <c r="F139" s="609">
        <v>1325</v>
      </c>
      <c r="G139" s="11">
        <v>2730.2413793103447</v>
      </c>
      <c r="H139" s="55">
        <v>3180.0454545454545</v>
      </c>
      <c r="I139" s="78">
        <v>3625.962962962963</v>
      </c>
      <c r="J139" s="609">
        <v>7132</v>
      </c>
      <c r="K139" s="11">
        <v>2932.2307692307691</v>
      </c>
      <c r="L139" s="55">
        <v>3403.5516431924884</v>
      </c>
      <c r="M139" s="11">
        <v>3964.0964912280701</v>
      </c>
    </row>
    <row r="140" spans="1:13" ht="14.5" customHeight="1">
      <c r="A140" s="159" t="s">
        <v>77</v>
      </c>
      <c r="B140" s="608">
        <v>5944</v>
      </c>
      <c r="C140" s="14">
        <v>2776.949275362319</v>
      </c>
      <c r="D140" s="47">
        <v>3237.75</v>
      </c>
      <c r="E140" s="79">
        <v>3829.0714285714284</v>
      </c>
      <c r="F140" s="608">
        <v>998</v>
      </c>
      <c r="G140" s="14">
        <v>2649.1842105263158</v>
      </c>
      <c r="H140" s="14">
        <v>3082.6428571428573</v>
      </c>
      <c r="I140" s="79">
        <v>3578.8333333333335</v>
      </c>
      <c r="J140" s="608">
        <v>4946</v>
      </c>
      <c r="K140" s="14">
        <v>2814.2295081967213</v>
      </c>
      <c r="L140" s="14">
        <v>3266.586956521739</v>
      </c>
      <c r="M140" s="14">
        <v>3874.897590361446</v>
      </c>
    </row>
    <row r="141" spans="1:13" ht="14.5" customHeight="1">
      <c r="A141" s="160" t="s">
        <v>78</v>
      </c>
      <c r="B141" s="609">
        <v>10943</v>
      </c>
      <c r="C141" s="11">
        <v>2895.889733840304</v>
      </c>
      <c r="D141" s="55">
        <v>3348.1851851851852</v>
      </c>
      <c r="E141" s="78">
        <v>3815.6785714285716</v>
      </c>
      <c r="F141" s="609">
        <v>2643</v>
      </c>
      <c r="G141" s="11">
        <v>2897.5486111111113</v>
      </c>
      <c r="H141" s="11">
        <v>3363.8561643835615</v>
      </c>
      <c r="I141" s="78">
        <v>3875.2340425531916</v>
      </c>
      <c r="J141" s="609">
        <v>8300</v>
      </c>
      <c r="K141" s="11">
        <v>2895.2643979057593</v>
      </c>
      <c r="L141" s="11">
        <v>3342.6182266009851</v>
      </c>
      <c r="M141" s="11">
        <v>3794.9881889763778</v>
      </c>
    </row>
    <row r="142" spans="1:13" ht="14.5" customHeight="1" thickBot="1">
      <c r="A142" s="159" t="s">
        <v>79</v>
      </c>
      <c r="B142" s="608">
        <v>6708</v>
      </c>
      <c r="C142" s="14">
        <v>2804.6176470588234</v>
      </c>
      <c r="D142" s="47">
        <v>3223.8796296296296</v>
      </c>
      <c r="E142" s="79">
        <v>3702.939024390244</v>
      </c>
      <c r="F142" s="608">
        <v>983</v>
      </c>
      <c r="G142" s="14">
        <v>2725.962962962963</v>
      </c>
      <c r="H142" s="47">
        <v>3087.3055555555557</v>
      </c>
      <c r="I142" s="79">
        <v>3479</v>
      </c>
      <c r="J142" s="608">
        <v>5725</v>
      </c>
      <c r="K142" s="14">
        <v>2819.3829787234044</v>
      </c>
      <c r="L142" s="47">
        <v>3250.9261363636365</v>
      </c>
      <c r="M142" s="14">
        <v>3738.9174311926604</v>
      </c>
    </row>
    <row r="143" spans="1:13" ht="14.5" customHeight="1">
      <c r="A143" s="317" t="s">
        <v>82</v>
      </c>
      <c r="B143" s="634">
        <v>337194</v>
      </c>
      <c r="C143" s="318">
        <v>3025.4541774858712</v>
      </c>
      <c r="D143" s="319">
        <v>3457.4476717167022</v>
      </c>
      <c r="E143" s="320">
        <v>3979.6442466887415</v>
      </c>
      <c r="F143" s="636">
        <v>44256</v>
      </c>
      <c r="G143" s="635">
        <v>2978.5957943925232</v>
      </c>
      <c r="H143" s="321">
        <v>3442.2894736842104</v>
      </c>
      <c r="I143" s="322">
        <v>3957.2835365853657</v>
      </c>
      <c r="J143" s="636">
        <v>292938</v>
      </c>
      <c r="K143" s="635">
        <v>3032.88353485064</v>
      </c>
      <c r="L143" s="321">
        <v>3459.7618384401112</v>
      </c>
      <c r="M143" s="323">
        <v>3983.156848659004</v>
      </c>
    </row>
    <row r="144" spans="1:13" ht="14.5" customHeight="1">
      <c r="A144" s="1345" t="s">
        <v>507</v>
      </c>
      <c r="B144" s="1345"/>
      <c r="C144" s="1345"/>
      <c r="D144" s="1345"/>
      <c r="E144" s="1345"/>
      <c r="F144" s="1345"/>
      <c r="G144" s="1345"/>
      <c r="H144" s="1345"/>
      <c r="I144" s="1345"/>
      <c r="J144" s="1345"/>
      <c r="K144" s="1345"/>
      <c r="L144" s="1345"/>
      <c r="M144" s="1345"/>
    </row>
    <row r="145" spans="1:13" ht="14.5" customHeight="1">
      <c r="A145" s="1326" t="s">
        <v>940</v>
      </c>
      <c r="B145" s="1326"/>
      <c r="C145" s="1326"/>
      <c r="D145" s="1326"/>
      <c r="E145" s="1326"/>
      <c r="F145" s="1326"/>
      <c r="G145" s="1326"/>
      <c r="H145" s="1326"/>
      <c r="I145" s="1326"/>
      <c r="J145" s="1326"/>
      <c r="K145" s="1326"/>
      <c r="L145" s="1326"/>
      <c r="M145" s="1326"/>
    </row>
    <row r="146" spans="1:13" ht="14.5" customHeight="1">
      <c r="A146" s="1326" t="s">
        <v>564</v>
      </c>
      <c r="B146" s="1326"/>
      <c r="C146" s="1326"/>
      <c r="D146" s="1326"/>
      <c r="E146" s="1326"/>
      <c r="F146" s="1326"/>
      <c r="G146" s="1326"/>
      <c r="H146" s="1326"/>
      <c r="I146" s="1326"/>
      <c r="J146" s="1326"/>
      <c r="K146" s="1326"/>
      <c r="L146" s="1326"/>
      <c r="M146" s="1326"/>
    </row>
    <row r="147" spans="1:13" ht="14.5" customHeight="1"/>
    <row r="148" spans="1:13" ht="25" customHeight="1">
      <c r="A148" s="1120">
        <v>2019</v>
      </c>
      <c r="B148" s="1120"/>
      <c r="C148" s="1120"/>
      <c r="D148" s="1120"/>
      <c r="E148" s="1120"/>
      <c r="F148" s="1120"/>
      <c r="G148" s="1120"/>
      <c r="H148" s="1120"/>
      <c r="I148" s="1120"/>
      <c r="J148" s="1120"/>
      <c r="K148" s="1120"/>
      <c r="L148" s="1120"/>
      <c r="M148" s="1120"/>
    </row>
    <row r="149" spans="1:13" ht="14.5" customHeight="1">
      <c r="A149" s="966"/>
      <c r="C149" s="965"/>
      <c r="E149" s="965"/>
      <c r="H149" s="965"/>
      <c r="J149" s="965"/>
    </row>
    <row r="150" spans="1:13" ht="31" customHeight="1">
      <c r="A150" s="1240" t="s">
        <v>831</v>
      </c>
      <c r="B150" s="1240"/>
      <c r="C150" s="1240"/>
      <c r="D150" s="1240"/>
      <c r="E150" s="1240"/>
      <c r="F150" s="1240"/>
      <c r="G150" s="1240"/>
      <c r="H150" s="1240"/>
      <c r="I150" s="1240"/>
      <c r="J150" s="1240"/>
      <c r="K150" s="1240"/>
      <c r="L150" s="1240"/>
      <c r="M150" s="1240"/>
    </row>
    <row r="151" spans="1:13" ht="14.5" customHeight="1">
      <c r="A151" s="1190" t="s">
        <v>273</v>
      </c>
      <c r="B151" s="1327" t="s">
        <v>467</v>
      </c>
      <c r="C151" s="1328"/>
      <c r="D151" s="1328"/>
      <c r="E151" s="1328"/>
      <c r="F151" s="1328"/>
      <c r="G151" s="1328"/>
      <c r="H151" s="1328"/>
      <c r="I151" s="1328"/>
      <c r="J151" s="1328"/>
      <c r="K151" s="1328"/>
      <c r="L151" s="1328"/>
      <c r="M151" s="1329"/>
    </row>
    <row r="152" spans="1:13" ht="14.5" customHeight="1">
      <c r="A152" s="1191"/>
      <c r="B152" s="1327" t="s">
        <v>274</v>
      </c>
      <c r="C152" s="1328"/>
      <c r="D152" s="1328"/>
      <c r="E152" s="1330"/>
      <c r="F152" s="1327" t="s">
        <v>468</v>
      </c>
      <c r="G152" s="1328"/>
      <c r="H152" s="1328"/>
      <c r="I152" s="1330"/>
      <c r="J152" s="1327" t="s">
        <v>469</v>
      </c>
      <c r="K152" s="1328"/>
      <c r="L152" s="1328"/>
      <c r="M152" s="1329"/>
    </row>
    <row r="153" spans="1:13" ht="14.5" customHeight="1">
      <c r="A153" s="1191"/>
      <c r="B153" s="1331" t="s">
        <v>274</v>
      </c>
      <c r="C153" s="1333" t="s">
        <v>276</v>
      </c>
      <c r="D153" s="1334"/>
      <c r="E153" s="1335"/>
      <c r="F153" s="1336" t="s">
        <v>274</v>
      </c>
      <c r="G153" s="1333" t="s">
        <v>276</v>
      </c>
      <c r="H153" s="1334"/>
      <c r="I153" s="1335"/>
      <c r="J153" s="1336" t="s">
        <v>274</v>
      </c>
      <c r="K153" s="1333" t="s">
        <v>276</v>
      </c>
      <c r="L153" s="1334"/>
      <c r="M153" s="1337"/>
    </row>
    <row r="154" spans="1:13" ht="14.5" customHeight="1">
      <c r="A154" s="1191"/>
      <c r="B154" s="1332"/>
      <c r="C154" s="630" t="s">
        <v>470</v>
      </c>
      <c r="D154" s="627" t="s">
        <v>471</v>
      </c>
      <c r="E154" s="631" t="s">
        <v>472</v>
      </c>
      <c r="F154" s="1332"/>
      <c r="G154" s="628" t="s">
        <v>470</v>
      </c>
      <c r="H154" s="632" t="s">
        <v>471</v>
      </c>
      <c r="I154" s="827" t="s">
        <v>472</v>
      </c>
      <c r="J154" s="1332"/>
      <c r="K154" s="630" t="s">
        <v>470</v>
      </c>
      <c r="L154" s="632" t="s">
        <v>471</v>
      </c>
      <c r="M154" s="633" t="s">
        <v>472</v>
      </c>
    </row>
    <row r="155" spans="1:13" ht="14.5" customHeight="1" thickBot="1">
      <c r="A155" s="1192"/>
      <c r="B155" s="629" t="s">
        <v>275</v>
      </c>
      <c r="C155" s="1338" t="s">
        <v>473</v>
      </c>
      <c r="D155" s="1338"/>
      <c r="E155" s="1339"/>
      <c r="F155" s="316" t="s">
        <v>275</v>
      </c>
      <c r="G155" s="1340" t="s">
        <v>473</v>
      </c>
      <c r="H155" s="1341"/>
      <c r="I155" s="1342"/>
      <c r="J155" s="316" t="s">
        <v>275</v>
      </c>
      <c r="K155" s="1343" t="s">
        <v>473</v>
      </c>
      <c r="L155" s="1338"/>
      <c r="M155" s="1344"/>
    </row>
    <row r="156" spans="1:13" ht="14.5" customHeight="1">
      <c r="A156" s="158" t="s">
        <v>64</v>
      </c>
      <c r="B156" s="609">
        <v>51300</v>
      </c>
      <c r="C156" s="11">
        <v>3173.8252623083131</v>
      </c>
      <c r="D156" s="55">
        <v>3488.7852729145211</v>
      </c>
      <c r="E156" s="78">
        <v>3949.9252873563219</v>
      </c>
      <c r="F156" s="767">
        <v>4691</v>
      </c>
      <c r="G156" s="77">
        <v>3129.9791666666665</v>
      </c>
      <c r="H156" s="11">
        <v>3491.4722222222222</v>
      </c>
      <c r="I156" s="78">
        <v>3972.9662162162163</v>
      </c>
      <c r="J156" s="607">
        <v>46609</v>
      </c>
      <c r="K156" s="11">
        <v>3178.3036347517732</v>
      </c>
      <c r="L156" s="11">
        <v>3488.510783200908</v>
      </c>
      <c r="M156" s="11">
        <v>3947.1626213592235</v>
      </c>
    </row>
    <row r="157" spans="1:13" ht="14.5" customHeight="1">
      <c r="A157" s="159" t="s">
        <v>65</v>
      </c>
      <c r="B157" s="608">
        <v>48065</v>
      </c>
      <c r="C157" s="14">
        <v>2892.5454545454545</v>
      </c>
      <c r="D157" s="47">
        <v>3324.2558139534885</v>
      </c>
      <c r="E157" s="79">
        <v>3819.748188405797</v>
      </c>
      <c r="F157" s="608">
        <v>4323</v>
      </c>
      <c r="G157" s="14">
        <v>2904.4948453608249</v>
      </c>
      <c r="H157" s="14">
        <v>3379.2280701754385</v>
      </c>
      <c r="I157" s="79">
        <v>3950.65625</v>
      </c>
      <c r="J157" s="608">
        <v>43742</v>
      </c>
      <c r="K157" s="14">
        <v>2891.6225402504474</v>
      </c>
      <c r="L157" s="14">
        <v>3320.6350675337667</v>
      </c>
      <c r="M157" s="14">
        <v>3808.0365205843295</v>
      </c>
    </row>
    <row r="158" spans="1:13" ht="14.5" customHeight="1">
      <c r="A158" s="160" t="s">
        <v>66</v>
      </c>
      <c r="B158" s="609">
        <v>22504</v>
      </c>
      <c r="C158" s="11">
        <v>2836.7603305785124</v>
      </c>
      <c r="D158" s="55">
        <v>3285.0394736842104</v>
      </c>
      <c r="E158" s="78">
        <v>3759.7807424593966</v>
      </c>
      <c r="F158" s="609">
        <v>3815</v>
      </c>
      <c r="G158" s="11">
        <v>2790.0114942528735</v>
      </c>
      <c r="H158" s="55">
        <v>3209.3582677165355</v>
      </c>
      <c r="I158" s="78">
        <v>3563.4</v>
      </c>
      <c r="J158" s="609">
        <v>18689</v>
      </c>
      <c r="K158" s="11">
        <v>2847.1224747474748</v>
      </c>
      <c r="L158" s="55">
        <v>3304.9603524229074</v>
      </c>
      <c r="M158" s="11">
        <v>3803.9202755905512</v>
      </c>
    </row>
    <row r="159" spans="1:13" ht="14.5" customHeight="1">
      <c r="A159" s="159" t="s">
        <v>67</v>
      </c>
      <c r="B159" s="608">
        <v>6903</v>
      </c>
      <c r="C159" s="14">
        <v>2684.3286713286711</v>
      </c>
      <c r="D159" s="47">
        <v>3148.8823529411766</v>
      </c>
      <c r="E159" s="79">
        <v>3714.2820512820513</v>
      </c>
      <c r="F159" s="608">
        <v>1428</v>
      </c>
      <c r="G159" s="14">
        <v>2569.6176470588234</v>
      </c>
      <c r="H159" s="14">
        <v>2980.8030303030305</v>
      </c>
      <c r="I159" s="79">
        <v>3420.8703703703704</v>
      </c>
      <c r="J159" s="608">
        <v>5475</v>
      </c>
      <c r="K159" s="14">
        <v>2721.5576923076924</v>
      </c>
      <c r="L159" s="14">
        <v>3196.3928571428573</v>
      </c>
      <c r="M159" s="14">
        <v>3797.0773809523807</v>
      </c>
    </row>
    <row r="160" spans="1:13" ht="14.5" customHeight="1">
      <c r="A160" s="160" t="s">
        <v>68</v>
      </c>
      <c r="B160" s="609">
        <v>2633</v>
      </c>
      <c r="C160" s="11">
        <v>2879.8604651162791</v>
      </c>
      <c r="D160" s="55">
        <v>3368.1587301587301</v>
      </c>
      <c r="E160" s="78">
        <v>3775.8378378378379</v>
      </c>
      <c r="F160" s="609">
        <v>500</v>
      </c>
      <c r="G160" s="11">
        <v>2792.1666666666665</v>
      </c>
      <c r="H160" s="55">
        <v>3398</v>
      </c>
      <c r="I160" s="78">
        <v>3779.0714285714284</v>
      </c>
      <c r="J160" s="609">
        <v>2133</v>
      </c>
      <c r="K160" s="11">
        <v>2891.3783783783783</v>
      </c>
      <c r="L160" s="55">
        <v>3362.5283018867926</v>
      </c>
      <c r="M160" s="11">
        <v>3775.0833333333335</v>
      </c>
    </row>
    <row r="161" spans="1:13" ht="14.5" customHeight="1">
      <c r="A161" s="159" t="s">
        <v>69</v>
      </c>
      <c r="B161" s="608">
        <v>8376</v>
      </c>
      <c r="C161" s="14">
        <v>2891.4375</v>
      </c>
      <c r="D161" s="47">
        <v>3314.920485175202</v>
      </c>
      <c r="E161" s="79">
        <v>3783.9459459459458</v>
      </c>
      <c r="F161" s="608">
        <v>1549</v>
      </c>
      <c r="G161" s="14">
        <v>2956.0921052631579</v>
      </c>
      <c r="H161" s="14">
        <v>3349.4436619718308</v>
      </c>
      <c r="I161" s="79">
        <v>3749.7647058823532</v>
      </c>
      <c r="J161" s="608">
        <v>6827</v>
      </c>
      <c r="K161" s="14">
        <v>2875.9496402877699</v>
      </c>
      <c r="L161" s="14">
        <v>3306.75</v>
      </c>
      <c r="M161" s="14">
        <v>3791.5123966942147</v>
      </c>
    </row>
    <row r="162" spans="1:13" ht="14.5" customHeight="1">
      <c r="A162" s="160" t="s">
        <v>70</v>
      </c>
      <c r="B162" s="609">
        <v>24194</v>
      </c>
      <c r="C162" s="11">
        <v>3145.8786191536747</v>
      </c>
      <c r="D162" s="55">
        <v>3527.6303258145363</v>
      </c>
      <c r="E162" s="78">
        <v>4123.7568027210882</v>
      </c>
      <c r="F162" s="609">
        <v>3414</v>
      </c>
      <c r="G162" s="11">
        <v>3186.2558139534885</v>
      </c>
      <c r="H162" s="11">
        <v>3534.2748344370862</v>
      </c>
      <c r="I162" s="78">
        <v>4100.808641975309</v>
      </c>
      <c r="J162" s="609">
        <v>20780</v>
      </c>
      <c r="K162" s="11">
        <v>3137.1925064599482</v>
      </c>
      <c r="L162" s="11">
        <v>3526.0795981452861</v>
      </c>
      <c r="M162" s="11">
        <v>4127.4230769230771</v>
      </c>
    </row>
    <row r="163" spans="1:13" ht="14.5" customHeight="1">
      <c r="A163" s="159" t="s">
        <v>71</v>
      </c>
      <c r="B163" s="608">
        <v>5030</v>
      </c>
      <c r="C163" s="14">
        <v>2423.5263157894738</v>
      </c>
      <c r="D163" s="47">
        <v>2809.6954022988507</v>
      </c>
      <c r="E163" s="79">
        <v>3272.6491228070176</v>
      </c>
      <c r="F163" s="608">
        <v>819</v>
      </c>
      <c r="G163" s="14">
        <v>2434.6346153846152</v>
      </c>
      <c r="H163" s="14">
        <v>2789.2931034482758</v>
      </c>
      <c r="I163" s="79">
        <v>3185.8260869565215</v>
      </c>
      <c r="J163" s="608">
        <v>4211</v>
      </c>
      <c r="K163" s="14">
        <v>2420.244318181818</v>
      </c>
      <c r="L163" s="14">
        <v>2813.8680555555557</v>
      </c>
      <c r="M163" s="14">
        <v>3288.2577319587631</v>
      </c>
    </row>
    <row r="164" spans="1:13" ht="14.5" customHeight="1">
      <c r="A164" s="160" t="s">
        <v>72</v>
      </c>
      <c r="B164" s="609">
        <v>20106</v>
      </c>
      <c r="C164" s="11">
        <v>2965.2995283018868</v>
      </c>
      <c r="D164" s="55">
        <v>3373.6840193704602</v>
      </c>
      <c r="E164" s="78">
        <v>3917.9586776859505</v>
      </c>
      <c r="F164" s="609">
        <v>3177</v>
      </c>
      <c r="G164" s="11">
        <v>2962.1071428571427</v>
      </c>
      <c r="H164" s="11">
        <v>3398.5263157894738</v>
      </c>
      <c r="I164" s="78">
        <v>3983.5128205128203</v>
      </c>
      <c r="J164" s="609">
        <v>16929</v>
      </c>
      <c r="K164" s="11">
        <v>2965.9307909604518</v>
      </c>
      <c r="L164" s="11">
        <v>3369.7064606741574</v>
      </c>
      <c r="M164" s="11">
        <v>3905.1410891089108</v>
      </c>
    </row>
    <row r="165" spans="1:13" ht="14.5" customHeight="1">
      <c r="A165" s="159" t="s">
        <v>73</v>
      </c>
      <c r="B165" s="608">
        <v>82087</v>
      </c>
      <c r="C165" s="14">
        <v>3053.0371287128714</v>
      </c>
      <c r="D165" s="47">
        <v>3451.1574567243674</v>
      </c>
      <c r="E165" s="79">
        <v>4020.6138316151205</v>
      </c>
      <c r="F165" s="608">
        <v>9551</v>
      </c>
      <c r="G165" s="14">
        <v>3049.0344827586205</v>
      </c>
      <c r="H165" s="14">
        <v>3473.6967213114754</v>
      </c>
      <c r="I165" s="79">
        <v>4141.5714285714284</v>
      </c>
      <c r="J165" s="608">
        <v>72536</v>
      </c>
      <c r="K165" s="14">
        <v>3053.5473135525262</v>
      </c>
      <c r="L165" s="14">
        <v>3448.6047937569679</v>
      </c>
      <c r="M165" s="14">
        <v>4004.7192046556743</v>
      </c>
    </row>
    <row r="166" spans="1:13" ht="14.5" customHeight="1">
      <c r="A166" s="160" t="s">
        <v>74</v>
      </c>
      <c r="B166" s="609">
        <v>17556</v>
      </c>
      <c r="C166" s="11">
        <v>3257.7429906542056</v>
      </c>
      <c r="D166" s="55">
        <v>3557.1365979381444</v>
      </c>
      <c r="E166" s="78">
        <v>4105.8299492385786</v>
      </c>
      <c r="F166" s="609">
        <v>2116</v>
      </c>
      <c r="G166" s="11">
        <v>3222.2741935483873</v>
      </c>
      <c r="H166" s="11">
        <v>3558.2464788732395</v>
      </c>
      <c r="I166" s="78">
        <v>4115.2058823529414</v>
      </c>
      <c r="J166" s="609">
        <v>15440</v>
      </c>
      <c r="K166" s="11">
        <v>3260.8515625</v>
      </c>
      <c r="L166" s="11">
        <v>3557.0248226950353</v>
      </c>
      <c r="M166" s="11">
        <v>4104.9444444444443</v>
      </c>
    </row>
    <row r="167" spans="1:13" ht="14.5" customHeight="1">
      <c r="A167" s="159" t="s">
        <v>75</v>
      </c>
      <c r="B167" s="608">
        <v>4826</v>
      </c>
      <c r="C167" s="14">
        <v>3175.1296296296296</v>
      </c>
      <c r="D167" s="47">
        <v>3489.240458015267</v>
      </c>
      <c r="E167" s="79">
        <v>3982.7916666666665</v>
      </c>
      <c r="F167" s="608">
        <v>585</v>
      </c>
      <c r="G167" s="14">
        <v>3240.6041666666665</v>
      </c>
      <c r="H167" s="14">
        <v>3629.8478260869565</v>
      </c>
      <c r="I167" s="79">
        <v>4141.8461538461543</v>
      </c>
      <c r="J167" s="608">
        <v>4241</v>
      </c>
      <c r="K167" s="14">
        <v>3165.4</v>
      </c>
      <c r="L167" s="14">
        <v>3478.5208333333335</v>
      </c>
      <c r="M167" s="14">
        <v>3951.9830508474574</v>
      </c>
    </row>
    <row r="168" spans="1:13" ht="14.5" customHeight="1">
      <c r="A168" s="160" t="s">
        <v>76</v>
      </c>
      <c r="B168" s="609">
        <v>8881</v>
      </c>
      <c r="C168" s="11">
        <v>2849.5384615384614</v>
      </c>
      <c r="D168" s="55">
        <v>3276.7448132780082</v>
      </c>
      <c r="E168" s="78">
        <v>3830.6646706586826</v>
      </c>
      <c r="F168" s="609">
        <v>1384</v>
      </c>
      <c r="G168" s="11">
        <v>2697.375</v>
      </c>
      <c r="H168" s="55">
        <v>3101.4615384615386</v>
      </c>
      <c r="I168" s="78">
        <v>3482.318181818182</v>
      </c>
      <c r="J168" s="609">
        <v>7497</v>
      </c>
      <c r="K168" s="11">
        <v>2879.25</v>
      </c>
      <c r="L168" s="55">
        <v>3321.6084905660377</v>
      </c>
      <c r="M168" s="11">
        <v>3886.6458333333335</v>
      </c>
    </row>
    <row r="169" spans="1:13" ht="14.5" customHeight="1">
      <c r="A169" s="159" t="s">
        <v>77</v>
      </c>
      <c r="B169" s="608">
        <v>5615</v>
      </c>
      <c r="C169" s="14">
        <v>2722.3525179856115</v>
      </c>
      <c r="D169" s="47">
        <v>3195.3138297872342</v>
      </c>
      <c r="E169" s="79">
        <v>3773.625</v>
      </c>
      <c r="F169" s="608">
        <v>920</v>
      </c>
      <c r="G169" s="14">
        <v>2576.9705882352941</v>
      </c>
      <c r="H169" s="14">
        <v>3028.5</v>
      </c>
      <c r="I169" s="79">
        <v>3446.6538461538462</v>
      </c>
      <c r="J169" s="608">
        <v>4695</v>
      </c>
      <c r="K169" s="14">
        <v>2755.3958333333335</v>
      </c>
      <c r="L169" s="14">
        <v>3232.5652173913045</v>
      </c>
      <c r="M169" s="14">
        <v>3834.8253968253966</v>
      </c>
    </row>
    <row r="170" spans="1:13" ht="14.5" customHeight="1">
      <c r="A170" s="160" t="s">
        <v>78</v>
      </c>
      <c r="B170" s="609">
        <v>10541</v>
      </c>
      <c r="C170" s="11">
        <v>2833.8904109589039</v>
      </c>
      <c r="D170" s="55">
        <v>3285.4837662337663</v>
      </c>
      <c r="E170" s="78">
        <v>3768.1912568306011</v>
      </c>
      <c r="F170" s="609">
        <v>2571</v>
      </c>
      <c r="G170" s="11">
        <v>2856.3333333333335</v>
      </c>
      <c r="H170" s="11">
        <v>3292.4871794871797</v>
      </c>
      <c r="I170" s="78">
        <v>3832.6808510638298</v>
      </c>
      <c r="J170" s="609">
        <v>7970</v>
      </c>
      <c r="K170" s="11">
        <v>2826.2440476190477</v>
      </c>
      <c r="L170" s="11">
        <v>3283.108695652174</v>
      </c>
      <c r="M170" s="11">
        <v>3746.405172413793</v>
      </c>
    </row>
    <row r="171" spans="1:13" ht="14.5" customHeight="1" thickBot="1">
      <c r="A171" s="1043" t="s">
        <v>79</v>
      </c>
      <c r="B171" s="637">
        <v>6519</v>
      </c>
      <c r="C171" s="1044">
        <v>2739.0732323232323</v>
      </c>
      <c r="D171" s="47">
        <v>3165.7644230769229</v>
      </c>
      <c r="E171" s="79">
        <v>3627.4308943089432</v>
      </c>
      <c r="F171" s="608">
        <v>923</v>
      </c>
      <c r="G171" s="14">
        <v>2655.0833333333335</v>
      </c>
      <c r="H171" s="1048">
        <v>2995.2916666666665</v>
      </c>
      <c r="I171" s="79">
        <v>3371.8541666666665</v>
      </c>
      <c r="J171" s="637">
        <v>5596</v>
      </c>
      <c r="K171" s="14">
        <v>2753.530303030303</v>
      </c>
      <c r="L171" s="1048">
        <v>3196.5893854748601</v>
      </c>
      <c r="M171" s="1048">
        <v>3673.7954545454545</v>
      </c>
    </row>
    <row r="172" spans="1:13" ht="14.5" customHeight="1">
      <c r="A172" s="1042" t="s">
        <v>82</v>
      </c>
      <c r="B172" s="612">
        <v>325137</v>
      </c>
      <c r="C172" s="136">
        <v>2969.4608772493575</v>
      </c>
      <c r="D172" s="1045">
        <v>3401.9206768388108</v>
      </c>
      <c r="E172" s="320">
        <v>3915.6584584805655</v>
      </c>
      <c r="F172" s="636">
        <v>41766</v>
      </c>
      <c r="G172" s="1046">
        <v>2912.7086247086245</v>
      </c>
      <c r="H172" s="1047">
        <v>3374.1477115117891</v>
      </c>
      <c r="I172" s="1049">
        <v>3895.0787831513262</v>
      </c>
      <c r="J172" s="1050">
        <v>283371</v>
      </c>
      <c r="K172" s="1046">
        <v>2978.4519695280565</v>
      </c>
      <c r="L172" s="1047">
        <v>3406.362819511106</v>
      </c>
      <c r="M172" s="1051">
        <v>3918.9101353076335</v>
      </c>
    </row>
    <row r="173" spans="1:13" ht="14.5" customHeight="1">
      <c r="A173" s="1326" t="s">
        <v>507</v>
      </c>
      <c r="B173" s="1326"/>
      <c r="C173" s="1326"/>
      <c r="D173" s="1326"/>
      <c r="E173" s="1326"/>
      <c r="F173" s="1326"/>
      <c r="G173" s="1326"/>
      <c r="H173" s="1326"/>
      <c r="I173" s="1326"/>
      <c r="J173" s="1326"/>
      <c r="K173" s="1326"/>
      <c r="L173" s="1326"/>
      <c r="M173" s="1326"/>
    </row>
    <row r="174" spans="1:13" ht="14.5" customHeight="1">
      <c r="A174" s="1326" t="s">
        <v>940</v>
      </c>
      <c r="B174" s="1326"/>
      <c r="C174" s="1326"/>
      <c r="D174" s="1326"/>
      <c r="E174" s="1326"/>
      <c r="F174" s="1326"/>
      <c r="G174" s="1326"/>
      <c r="H174" s="1326"/>
      <c r="I174" s="1326"/>
      <c r="J174" s="1326"/>
      <c r="K174" s="1326"/>
      <c r="L174" s="1326"/>
      <c r="M174" s="1326"/>
    </row>
    <row r="175" spans="1:13" ht="14.5" customHeight="1">
      <c r="A175" s="1326" t="s">
        <v>564</v>
      </c>
      <c r="B175" s="1326"/>
      <c r="C175" s="1326"/>
      <c r="D175" s="1326"/>
      <c r="E175" s="1326"/>
      <c r="F175" s="1326"/>
      <c r="G175" s="1326"/>
      <c r="H175" s="1326"/>
      <c r="I175" s="1326"/>
      <c r="J175" s="1326"/>
      <c r="K175" s="1326"/>
      <c r="L175" s="1326"/>
      <c r="M175" s="1326"/>
    </row>
    <row r="178" spans="2:13">
      <c r="B178" s="835"/>
      <c r="C178" s="835"/>
      <c r="D178" s="835"/>
      <c r="E178" s="835"/>
      <c r="F178" s="835"/>
      <c r="G178" s="835"/>
      <c r="H178" s="835"/>
      <c r="I178" s="835"/>
      <c r="J178" s="835"/>
      <c r="K178" s="835"/>
      <c r="L178" s="835"/>
      <c r="M178" s="835"/>
    </row>
    <row r="179" spans="2:13">
      <c r="B179" s="835"/>
      <c r="C179" s="835"/>
      <c r="D179" s="835"/>
      <c r="E179" s="835"/>
      <c r="F179" s="835"/>
      <c r="G179" s="835"/>
      <c r="H179" s="835"/>
      <c r="I179" s="835"/>
      <c r="J179" s="835"/>
      <c r="K179" s="835"/>
      <c r="L179" s="835"/>
      <c r="M179" s="835"/>
    </row>
    <row r="180" spans="2:13">
      <c r="B180" s="835"/>
      <c r="C180" s="835"/>
      <c r="D180" s="835"/>
      <c r="E180" s="835"/>
      <c r="F180" s="835"/>
      <c r="G180" s="835"/>
      <c r="H180" s="835"/>
      <c r="I180" s="835"/>
      <c r="J180" s="835"/>
      <c r="K180" s="835"/>
      <c r="L180" s="835"/>
      <c r="M180" s="835"/>
    </row>
    <row r="181" spans="2:13">
      <c r="B181" s="835"/>
      <c r="C181" s="835"/>
      <c r="D181" s="835"/>
      <c r="E181" s="835"/>
      <c r="F181" s="835"/>
      <c r="G181" s="835"/>
      <c r="H181" s="835"/>
      <c r="I181" s="835"/>
      <c r="J181" s="835"/>
      <c r="K181" s="835"/>
      <c r="L181" s="835"/>
      <c r="M181" s="835"/>
    </row>
    <row r="182" spans="2:13">
      <c r="B182" s="835"/>
      <c r="C182" s="835"/>
      <c r="D182" s="835"/>
      <c r="E182" s="835"/>
      <c r="F182" s="835"/>
      <c r="G182" s="835"/>
      <c r="H182" s="835"/>
      <c r="I182" s="835"/>
      <c r="J182" s="835"/>
      <c r="K182" s="835"/>
      <c r="L182" s="835"/>
      <c r="M182" s="835"/>
    </row>
    <row r="183" spans="2:13">
      <c r="B183" s="835"/>
      <c r="C183" s="835"/>
      <c r="D183" s="835"/>
      <c r="E183" s="835"/>
      <c r="F183" s="835"/>
      <c r="G183" s="835"/>
      <c r="H183" s="835"/>
      <c r="I183" s="835"/>
      <c r="J183" s="835"/>
      <c r="K183" s="835"/>
      <c r="L183" s="835"/>
      <c r="M183" s="835"/>
    </row>
    <row r="184" spans="2:13">
      <c r="B184" s="835"/>
      <c r="C184" s="835"/>
      <c r="D184" s="835"/>
      <c r="E184" s="835"/>
      <c r="F184" s="835"/>
      <c r="G184" s="835"/>
      <c r="H184" s="835"/>
      <c r="I184" s="835"/>
      <c r="J184" s="835"/>
      <c r="K184" s="835"/>
      <c r="L184" s="835"/>
      <c r="M184" s="835"/>
    </row>
    <row r="185" spans="2:13">
      <c r="B185" s="835"/>
      <c r="C185" s="835"/>
      <c r="D185" s="835"/>
      <c r="E185" s="835"/>
      <c r="F185" s="835"/>
      <c r="G185" s="835"/>
      <c r="H185" s="835"/>
      <c r="I185" s="835"/>
      <c r="J185" s="835"/>
      <c r="K185" s="835"/>
      <c r="L185" s="835"/>
      <c r="M185" s="835"/>
    </row>
    <row r="186" spans="2:13">
      <c r="B186" s="835"/>
      <c r="C186" s="835"/>
      <c r="D186" s="835"/>
      <c r="E186" s="835"/>
      <c r="F186" s="835"/>
      <c r="G186" s="835"/>
      <c r="H186" s="835"/>
      <c r="I186" s="835"/>
      <c r="J186" s="835"/>
      <c r="K186" s="835"/>
      <c r="L186" s="835"/>
      <c r="M186" s="835"/>
    </row>
    <row r="187" spans="2:13">
      <c r="B187" s="835"/>
      <c r="C187" s="835"/>
      <c r="D187" s="835"/>
      <c r="E187" s="835"/>
      <c r="F187" s="835"/>
      <c r="G187" s="835"/>
      <c r="H187" s="835"/>
      <c r="I187" s="835"/>
      <c r="J187" s="835"/>
      <c r="K187" s="835"/>
      <c r="L187" s="835"/>
      <c r="M187" s="835"/>
    </row>
    <row r="188" spans="2:13">
      <c r="B188" s="835"/>
      <c r="C188" s="835"/>
      <c r="D188" s="835"/>
      <c r="E188" s="835"/>
      <c r="F188" s="835"/>
      <c r="G188" s="835"/>
      <c r="H188" s="835"/>
      <c r="I188" s="835"/>
      <c r="J188" s="835"/>
      <c r="K188" s="835"/>
      <c r="L188" s="835"/>
      <c r="M188" s="835"/>
    </row>
    <row r="189" spans="2:13">
      <c r="B189" s="835"/>
      <c r="C189" s="835"/>
      <c r="D189" s="835"/>
      <c r="E189" s="835"/>
      <c r="F189" s="835"/>
      <c r="G189" s="835"/>
      <c r="H189" s="835"/>
      <c r="I189" s="835"/>
      <c r="J189" s="835"/>
      <c r="K189" s="835"/>
      <c r="L189" s="835"/>
      <c r="M189" s="835"/>
    </row>
    <row r="190" spans="2:13">
      <c r="B190" s="835"/>
      <c r="C190" s="835"/>
      <c r="D190" s="835"/>
      <c r="E190" s="835"/>
      <c r="F190" s="835"/>
      <c r="G190" s="835"/>
      <c r="H190" s="835"/>
      <c r="I190" s="835"/>
      <c r="J190" s="835"/>
      <c r="K190" s="835"/>
      <c r="L190" s="835"/>
      <c r="M190" s="835"/>
    </row>
    <row r="191" spans="2:13">
      <c r="B191" s="835"/>
      <c r="C191" s="835"/>
      <c r="D191" s="835"/>
      <c r="E191" s="835"/>
      <c r="F191" s="835"/>
      <c r="G191" s="835"/>
      <c r="H191" s="835"/>
      <c r="I191" s="835"/>
      <c r="J191" s="835"/>
      <c r="K191" s="835"/>
      <c r="L191" s="835"/>
      <c r="M191" s="835"/>
    </row>
    <row r="192" spans="2:13">
      <c r="B192" s="835"/>
      <c r="C192" s="835"/>
      <c r="D192" s="835"/>
      <c r="E192" s="835"/>
      <c r="F192" s="835"/>
      <c r="G192" s="835"/>
      <c r="H192" s="835"/>
      <c r="I192" s="835"/>
      <c r="J192" s="835"/>
      <c r="K192" s="835"/>
      <c r="L192" s="835"/>
      <c r="M192" s="835"/>
    </row>
    <row r="193" spans="2:13">
      <c r="B193" s="835"/>
      <c r="C193" s="835"/>
      <c r="D193" s="835"/>
      <c r="E193" s="835"/>
      <c r="F193" s="835"/>
      <c r="G193" s="835"/>
      <c r="H193" s="835"/>
      <c r="I193" s="835"/>
      <c r="J193" s="835"/>
      <c r="K193" s="835"/>
      <c r="L193" s="835"/>
      <c r="M193" s="835"/>
    </row>
    <row r="194" spans="2:13">
      <c r="B194" s="835"/>
      <c r="C194" s="835"/>
      <c r="D194" s="835"/>
      <c r="E194" s="835"/>
      <c r="F194" s="835"/>
      <c r="G194" s="835"/>
      <c r="H194" s="835"/>
      <c r="I194" s="835"/>
      <c r="J194" s="835"/>
      <c r="K194" s="835"/>
      <c r="L194" s="835"/>
      <c r="M194" s="835"/>
    </row>
  </sheetData>
  <mergeCells count="114">
    <mergeCell ref="A174:M174"/>
    <mergeCell ref="A175:M175"/>
    <mergeCell ref="A117:M117"/>
    <mergeCell ref="A144:M144"/>
    <mergeCell ref="A146:M146"/>
    <mergeCell ref="A145:M145"/>
    <mergeCell ref="A173:M173"/>
    <mergeCell ref="A148:M148"/>
    <mergeCell ref="A150:M150"/>
    <mergeCell ref="A151:A155"/>
    <mergeCell ref="B151:M151"/>
    <mergeCell ref="B152:E152"/>
    <mergeCell ref="F152:I152"/>
    <mergeCell ref="J152:M152"/>
    <mergeCell ref="B153:B154"/>
    <mergeCell ref="C153:E153"/>
    <mergeCell ref="F153:F154"/>
    <mergeCell ref="G153:I153"/>
    <mergeCell ref="J153:J154"/>
    <mergeCell ref="K153:M153"/>
    <mergeCell ref="C155:E155"/>
    <mergeCell ref="G155:I155"/>
    <mergeCell ref="K155:M155"/>
    <mergeCell ref="A119:M119"/>
    <mergeCell ref="A86:M86"/>
    <mergeCell ref="A87:M87"/>
    <mergeCell ref="A88:M88"/>
    <mergeCell ref="A115:M115"/>
    <mergeCell ref="A116:M116"/>
    <mergeCell ref="A90:M90"/>
    <mergeCell ref="A92:M92"/>
    <mergeCell ref="A93:A97"/>
    <mergeCell ref="B93:M93"/>
    <mergeCell ref="B94:E94"/>
    <mergeCell ref="F94:I94"/>
    <mergeCell ref="J94:M94"/>
    <mergeCell ref="B95:B96"/>
    <mergeCell ref="C95:E95"/>
    <mergeCell ref="F95:F96"/>
    <mergeCell ref="G95:I95"/>
    <mergeCell ref="J95:J96"/>
    <mergeCell ref="K95:M95"/>
    <mergeCell ref="C97:E97"/>
    <mergeCell ref="G97:I97"/>
    <mergeCell ref="K97:M97"/>
    <mergeCell ref="A121:M121"/>
    <mergeCell ref="A122:A126"/>
    <mergeCell ref="B122:M122"/>
    <mergeCell ref="B123:E123"/>
    <mergeCell ref="F123:I123"/>
    <mergeCell ref="J123:M123"/>
    <mergeCell ref="B124:B125"/>
    <mergeCell ref="C124:E124"/>
    <mergeCell ref="F124:F125"/>
    <mergeCell ref="G124:I124"/>
    <mergeCell ref="J124:J125"/>
    <mergeCell ref="K124:M124"/>
    <mergeCell ref="C126:E126"/>
    <mergeCell ref="G126:I126"/>
    <mergeCell ref="K126:M126"/>
    <mergeCell ref="A61:M61"/>
    <mergeCell ref="A63:M63"/>
    <mergeCell ref="A64:A68"/>
    <mergeCell ref="B64:M64"/>
    <mergeCell ref="B65:E65"/>
    <mergeCell ref="F65:I65"/>
    <mergeCell ref="J65:M65"/>
    <mergeCell ref="B66:B67"/>
    <mergeCell ref="C66:E66"/>
    <mergeCell ref="F66:F67"/>
    <mergeCell ref="G66:I66"/>
    <mergeCell ref="J66:J67"/>
    <mergeCell ref="K66:M66"/>
    <mergeCell ref="C68:E68"/>
    <mergeCell ref="G68:I68"/>
    <mergeCell ref="K68:M68"/>
    <mergeCell ref="A28:M28"/>
    <mergeCell ref="A29:M29"/>
    <mergeCell ref="A30:M30"/>
    <mergeCell ref="A32:M32"/>
    <mergeCell ref="A34:M34"/>
    <mergeCell ref="A3:M3"/>
    <mergeCell ref="A5:M5"/>
    <mergeCell ref="A6:A10"/>
    <mergeCell ref="B6:M6"/>
    <mergeCell ref="B7:E7"/>
    <mergeCell ref="F7:I7"/>
    <mergeCell ref="J7:M7"/>
    <mergeCell ref="B8:B9"/>
    <mergeCell ref="C8:E8"/>
    <mergeCell ref="F8:F9"/>
    <mergeCell ref="G8:I8"/>
    <mergeCell ref="J8:J9"/>
    <mergeCell ref="K8:M8"/>
    <mergeCell ref="C10:E10"/>
    <mergeCell ref="G10:I10"/>
    <mergeCell ref="K10:M10"/>
    <mergeCell ref="A57:M57"/>
    <mergeCell ref="A58:M58"/>
    <mergeCell ref="A59:M59"/>
    <mergeCell ref="A35:A39"/>
    <mergeCell ref="B35:M35"/>
    <mergeCell ref="B36:E36"/>
    <mergeCell ref="F36:I36"/>
    <mergeCell ref="J36:M36"/>
    <mergeCell ref="B37:B38"/>
    <mergeCell ref="C37:E37"/>
    <mergeCell ref="F37:F38"/>
    <mergeCell ref="G37:I37"/>
    <mergeCell ref="J37:J38"/>
    <mergeCell ref="K37:M37"/>
    <mergeCell ref="C39:E39"/>
    <mergeCell ref="G39:I39"/>
    <mergeCell ref="K39:M39"/>
  </mergeCells>
  <hyperlinks>
    <hyperlink ref="A1" location="Inhalt!A9" display="Zurück zum Inhalt" xr:uid="{00000000-0004-0000-1A00-000000000000}"/>
  </hyperlinks>
  <pageMargins left="0.7" right="0.7" top="0.78740157499999996" bottom="0.78740157499999996"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Q183"/>
  <sheetViews>
    <sheetView showGridLines="0" zoomScale="80" zoomScaleNormal="80" workbookViewId="0">
      <pane xSplit="1" topLeftCell="B1" activePane="topRight" state="frozen"/>
      <selection pane="topRight"/>
    </sheetView>
  </sheetViews>
  <sheetFormatPr baseColWidth="10" defaultColWidth="10.5" defaultRowHeight="14.5"/>
  <cols>
    <col min="1" max="1" width="23.5" style="964" customWidth="1"/>
    <col min="2" max="17" width="11.08203125" style="964" customWidth="1"/>
    <col min="18" max="16384" width="10.5" style="964"/>
  </cols>
  <sheetData>
    <row r="1" spans="1:17" ht="14.5" customHeight="1">
      <c r="A1" s="963" t="s">
        <v>512</v>
      </c>
      <c r="C1" s="965"/>
      <c r="E1" s="965"/>
      <c r="F1" s="965"/>
      <c r="H1" s="965"/>
    </row>
    <row r="2" spans="1:17" ht="14.5" customHeight="1"/>
    <row r="3" spans="1:17" ht="25" customHeight="1">
      <c r="A3" s="1120">
        <v>2024</v>
      </c>
      <c r="B3" s="1120"/>
      <c r="C3" s="1120"/>
      <c r="D3" s="1120"/>
      <c r="E3" s="1120"/>
      <c r="F3" s="1120"/>
      <c r="G3" s="1120"/>
      <c r="H3" s="1120"/>
      <c r="I3" s="1120"/>
      <c r="J3" s="1120"/>
      <c r="K3" s="1120"/>
      <c r="L3" s="1120"/>
      <c r="M3" s="1120"/>
      <c r="N3" s="1120"/>
      <c r="O3" s="1120"/>
      <c r="P3" s="1120"/>
      <c r="Q3" s="1120"/>
    </row>
    <row r="4" spans="1:17" ht="14.5" customHeight="1"/>
    <row r="5" spans="1:17" ht="30.75" customHeight="1">
      <c r="A5" s="1240" t="s">
        <v>724</v>
      </c>
      <c r="B5" s="1240"/>
      <c r="C5" s="1240"/>
      <c r="D5" s="1240"/>
      <c r="E5" s="1240"/>
      <c r="F5" s="1240"/>
      <c r="G5" s="1240"/>
      <c r="H5" s="1240"/>
      <c r="I5" s="1240"/>
      <c r="J5" s="1240"/>
      <c r="K5" s="1240"/>
      <c r="L5" s="1240"/>
      <c r="M5" s="1240"/>
      <c r="N5" s="1240"/>
      <c r="O5" s="1240"/>
      <c r="P5" s="1240"/>
      <c r="Q5" s="1240"/>
    </row>
    <row r="6" spans="1:17" ht="14.5" customHeight="1">
      <c r="A6" s="1190" t="s">
        <v>273</v>
      </c>
      <c r="B6" s="1327" t="s">
        <v>474</v>
      </c>
      <c r="C6" s="1328"/>
      <c r="D6" s="1328"/>
      <c r="E6" s="1328"/>
      <c r="F6" s="1328"/>
      <c r="G6" s="1328"/>
      <c r="H6" s="1328"/>
      <c r="I6" s="1328"/>
      <c r="J6" s="1328"/>
      <c r="K6" s="1328"/>
      <c r="L6" s="1328"/>
      <c r="M6" s="1328"/>
      <c r="N6" s="1328"/>
      <c r="O6" s="1328"/>
      <c r="P6" s="1328"/>
      <c r="Q6" s="1329"/>
    </row>
    <row r="7" spans="1:17" ht="14.5" customHeight="1">
      <c r="A7" s="1191"/>
      <c r="B7" s="1327" t="s">
        <v>274</v>
      </c>
      <c r="C7" s="1328"/>
      <c r="D7" s="1328"/>
      <c r="E7" s="1330"/>
      <c r="F7" s="1327" t="s">
        <v>475</v>
      </c>
      <c r="G7" s="1328"/>
      <c r="H7" s="1328"/>
      <c r="I7" s="1328"/>
      <c r="J7" s="1327" t="s">
        <v>476</v>
      </c>
      <c r="K7" s="1328"/>
      <c r="L7" s="1328"/>
      <c r="M7" s="1330"/>
      <c r="N7" s="1327" t="s">
        <v>285</v>
      </c>
      <c r="O7" s="1328"/>
      <c r="P7" s="1328"/>
      <c r="Q7" s="1329"/>
    </row>
    <row r="8" spans="1:17" ht="14.5" customHeight="1">
      <c r="A8" s="1191"/>
      <c r="B8" s="1346" t="s">
        <v>274</v>
      </c>
      <c r="C8" s="1333" t="s">
        <v>276</v>
      </c>
      <c r="D8" s="1334"/>
      <c r="E8" s="1335"/>
      <c r="F8" s="1346" t="s">
        <v>274</v>
      </c>
      <c r="G8" s="1333" t="s">
        <v>276</v>
      </c>
      <c r="H8" s="1334"/>
      <c r="I8" s="1335"/>
      <c r="J8" s="1346" t="s">
        <v>477</v>
      </c>
      <c r="K8" s="1333" t="s">
        <v>276</v>
      </c>
      <c r="L8" s="1334"/>
      <c r="M8" s="1335"/>
      <c r="N8" s="1346" t="s">
        <v>274</v>
      </c>
      <c r="O8" s="1333" t="s">
        <v>276</v>
      </c>
      <c r="P8" s="1334"/>
      <c r="Q8" s="1337"/>
    </row>
    <row r="9" spans="1:17" ht="14.5" customHeight="1">
      <c r="A9" s="1191"/>
      <c r="B9" s="1347"/>
      <c r="C9" s="630" t="s">
        <v>470</v>
      </c>
      <c r="D9" s="955" t="s">
        <v>471</v>
      </c>
      <c r="E9" s="631" t="s">
        <v>472</v>
      </c>
      <c r="F9" s="1347"/>
      <c r="G9" s="630" t="s">
        <v>470</v>
      </c>
      <c r="H9" s="632" t="s">
        <v>471</v>
      </c>
      <c r="I9" s="956" t="s">
        <v>472</v>
      </c>
      <c r="J9" s="1347"/>
      <c r="K9" s="630" t="s">
        <v>470</v>
      </c>
      <c r="L9" s="632" t="s">
        <v>471</v>
      </c>
      <c r="M9" s="956" t="s">
        <v>472</v>
      </c>
      <c r="N9" s="1347"/>
      <c r="O9" s="630" t="s">
        <v>470</v>
      </c>
      <c r="P9" s="955" t="s">
        <v>471</v>
      </c>
      <c r="Q9" s="632" t="s">
        <v>472</v>
      </c>
    </row>
    <row r="10" spans="1:17" ht="14.5" customHeight="1" thickBot="1">
      <c r="A10" s="1192"/>
      <c r="B10" s="629" t="s">
        <v>275</v>
      </c>
      <c r="C10" s="1338" t="s">
        <v>473</v>
      </c>
      <c r="D10" s="1338"/>
      <c r="E10" s="1339"/>
      <c r="F10" s="629" t="s">
        <v>275</v>
      </c>
      <c r="G10" s="1338" t="s">
        <v>473</v>
      </c>
      <c r="H10" s="1338"/>
      <c r="I10" s="1339"/>
      <c r="J10" s="629" t="s">
        <v>275</v>
      </c>
      <c r="K10" s="1338" t="s">
        <v>473</v>
      </c>
      <c r="L10" s="1338"/>
      <c r="M10" s="1339"/>
      <c r="N10" s="629" t="s">
        <v>275</v>
      </c>
      <c r="O10" s="1338" t="s">
        <v>473</v>
      </c>
      <c r="P10" s="1338"/>
      <c r="Q10" s="1344"/>
    </row>
    <row r="11" spans="1:17" ht="14.5" customHeight="1">
      <c r="A11" s="158" t="s">
        <v>64</v>
      </c>
      <c r="B11" s="607">
        <v>57555</v>
      </c>
      <c r="C11" s="11">
        <v>3774.931216931217</v>
      </c>
      <c r="D11" s="55">
        <v>4212.1789667896683</v>
      </c>
      <c r="E11" s="78">
        <v>4724.5712545676006</v>
      </c>
      <c r="F11" s="607">
        <v>7896</v>
      </c>
      <c r="G11" s="11">
        <v>3721.0479452054797</v>
      </c>
      <c r="H11" s="11">
        <v>4019.7307692307691</v>
      </c>
      <c r="I11" s="78">
        <v>4161.5429447852757</v>
      </c>
      <c r="J11" s="607">
        <v>42221</v>
      </c>
      <c r="K11" s="11">
        <v>3745.7079934747144</v>
      </c>
      <c r="L11" s="11">
        <v>4235.2248134328356</v>
      </c>
      <c r="M11" s="78">
        <v>4681.4436274509808</v>
      </c>
      <c r="N11" s="607">
        <v>7438</v>
      </c>
      <c r="O11" s="11">
        <v>4164.6566265060237</v>
      </c>
      <c r="P11" s="55">
        <v>4871.4923664122134</v>
      </c>
      <c r="Q11" s="11">
        <v>5543.1339285714284</v>
      </c>
    </row>
    <row r="12" spans="1:17" ht="14.5" customHeight="1">
      <c r="A12" s="159" t="s">
        <v>65</v>
      </c>
      <c r="B12" s="608">
        <v>52639</v>
      </c>
      <c r="C12" s="14">
        <v>3518.9839167455061</v>
      </c>
      <c r="D12" s="47">
        <v>4045.976653696498</v>
      </c>
      <c r="E12" s="79">
        <v>4619.1984890109889</v>
      </c>
      <c r="F12" s="608">
        <v>9292</v>
      </c>
      <c r="G12" s="14">
        <v>3375.2838616714698</v>
      </c>
      <c r="H12" s="14">
        <v>3694.3988095238096</v>
      </c>
      <c r="I12" s="79">
        <v>4048.7</v>
      </c>
      <c r="J12" s="608">
        <v>37237</v>
      </c>
      <c r="K12" s="14">
        <v>3553.5571635311144</v>
      </c>
      <c r="L12" s="14">
        <v>4100.7416756176153</v>
      </c>
      <c r="M12" s="79">
        <v>4663.5701013513517</v>
      </c>
      <c r="N12" s="608">
        <v>6110</v>
      </c>
      <c r="O12" s="14">
        <v>3782.9074074074074</v>
      </c>
      <c r="P12" s="47">
        <v>4630.5</v>
      </c>
      <c r="Q12" s="14">
        <v>5568.6034482758623</v>
      </c>
    </row>
    <row r="13" spans="1:17" ht="14.5" customHeight="1">
      <c r="A13" s="160" t="s">
        <v>66</v>
      </c>
      <c r="B13" s="609">
        <v>22908</v>
      </c>
      <c r="C13" s="11">
        <v>3376.2796257796258</v>
      </c>
      <c r="D13" s="55">
        <v>3863.5146082337319</v>
      </c>
      <c r="E13" s="78">
        <v>4388.8187772925767</v>
      </c>
      <c r="F13" s="609">
        <v>1438</v>
      </c>
      <c r="G13" s="11">
        <v>2963</v>
      </c>
      <c r="H13" s="55">
        <v>3312.6621621621621</v>
      </c>
      <c r="I13" s="78">
        <v>3578.3301886792451</v>
      </c>
      <c r="J13" s="609">
        <v>15743</v>
      </c>
      <c r="K13" s="11">
        <v>3340.2082018927445</v>
      </c>
      <c r="L13" s="55">
        <v>3785.4479166666665</v>
      </c>
      <c r="M13" s="78">
        <v>4191.953229398664</v>
      </c>
      <c r="N13" s="609">
        <v>5727</v>
      </c>
      <c r="O13" s="11">
        <v>3858.1388888888887</v>
      </c>
      <c r="P13" s="55">
        <v>4454.333333333333</v>
      </c>
      <c r="Q13" s="11">
        <v>4885.8784403669724</v>
      </c>
    </row>
    <row r="14" spans="1:17" ht="14.5" customHeight="1">
      <c r="A14" s="159" t="s">
        <v>67</v>
      </c>
      <c r="B14" s="608">
        <v>7380</v>
      </c>
      <c r="C14" s="14">
        <v>3478.2777777777778</v>
      </c>
      <c r="D14" s="47">
        <v>3980.0811518324608</v>
      </c>
      <c r="E14" s="79">
        <v>4561.913043478261</v>
      </c>
      <c r="F14" s="608">
        <v>558</v>
      </c>
      <c r="G14" s="14">
        <v>3069.25</v>
      </c>
      <c r="H14" s="14">
        <v>3488</v>
      </c>
      <c r="I14" s="79">
        <v>3803.5487804878048</v>
      </c>
      <c r="J14" s="608">
        <v>5066</v>
      </c>
      <c r="K14" s="14">
        <v>3476.181818181818</v>
      </c>
      <c r="L14" s="14">
        <v>3955.1979865771814</v>
      </c>
      <c r="M14" s="79">
        <v>4445.7777777777774</v>
      </c>
      <c r="N14" s="608">
        <v>1756</v>
      </c>
      <c r="O14" s="14">
        <v>3761.1060606060605</v>
      </c>
      <c r="P14" s="47">
        <v>4434.7857142857147</v>
      </c>
      <c r="Q14" s="14">
        <v>5038</v>
      </c>
    </row>
    <row r="15" spans="1:17" ht="14.5" customHeight="1">
      <c r="A15" s="160" t="s">
        <v>68</v>
      </c>
      <c r="B15" s="609">
        <v>2939</v>
      </c>
      <c r="C15" s="11">
        <v>3502.864864864865</v>
      </c>
      <c r="D15" s="55">
        <v>4085.5806451612902</v>
      </c>
      <c r="E15" s="78">
        <v>4592.2372881355932</v>
      </c>
      <c r="F15" s="609">
        <v>284</v>
      </c>
      <c r="G15" s="11" t="s">
        <v>832</v>
      </c>
      <c r="H15" s="55" t="s">
        <v>832</v>
      </c>
      <c r="I15" s="78" t="s">
        <v>832</v>
      </c>
      <c r="J15" s="609">
        <v>2219</v>
      </c>
      <c r="K15" s="11">
        <v>3529.3793103448274</v>
      </c>
      <c r="L15" s="55">
        <v>4066.2608695652175</v>
      </c>
      <c r="M15" s="78">
        <v>4540.5510204081629</v>
      </c>
      <c r="N15" s="609">
        <v>436</v>
      </c>
      <c r="O15" s="11" t="s">
        <v>832</v>
      </c>
      <c r="P15" s="55" t="s">
        <v>832</v>
      </c>
      <c r="Q15" s="11" t="s">
        <v>832</v>
      </c>
    </row>
    <row r="16" spans="1:17" ht="14.5" customHeight="1">
      <c r="A16" s="159" t="s">
        <v>69</v>
      </c>
      <c r="B16" s="608">
        <v>9451</v>
      </c>
      <c r="C16" s="14">
        <v>3373.135135135135</v>
      </c>
      <c r="D16" s="47">
        <v>3927.4313304721031</v>
      </c>
      <c r="E16" s="79">
        <v>4451.25</v>
      </c>
      <c r="F16" s="608">
        <v>907</v>
      </c>
      <c r="G16" s="14">
        <v>2965.840909090909</v>
      </c>
      <c r="H16" s="14">
        <v>3351.586956521739</v>
      </c>
      <c r="I16" s="79">
        <v>3688.909090909091</v>
      </c>
      <c r="J16" s="608">
        <v>7184</v>
      </c>
      <c r="K16" s="14">
        <v>3404.8624161073826</v>
      </c>
      <c r="L16" s="14">
        <v>3920.133507853403</v>
      </c>
      <c r="M16" s="79">
        <v>4364.5718562874254</v>
      </c>
      <c r="N16" s="608">
        <v>1360</v>
      </c>
      <c r="O16" s="14">
        <v>3946.5</v>
      </c>
      <c r="P16" s="47">
        <v>4654.25</v>
      </c>
      <c r="Q16" s="14">
        <v>5134.3235294117649</v>
      </c>
    </row>
    <row r="17" spans="1:17" ht="14.5" customHeight="1">
      <c r="A17" s="160" t="s">
        <v>70</v>
      </c>
      <c r="B17" s="609">
        <v>27111</v>
      </c>
      <c r="C17" s="11">
        <v>3769.2611806797854</v>
      </c>
      <c r="D17" s="55">
        <v>4250.2215346534649</v>
      </c>
      <c r="E17" s="78">
        <v>4874.7364253393662</v>
      </c>
      <c r="F17" s="609">
        <v>2349</v>
      </c>
      <c r="G17" s="11">
        <v>3492.3103448275861</v>
      </c>
      <c r="H17" s="11">
        <v>3947.5394736842104</v>
      </c>
      <c r="I17" s="78">
        <v>4142.0178571428569</v>
      </c>
      <c r="J17" s="609">
        <v>20583</v>
      </c>
      <c r="K17" s="11">
        <v>3760.4941724941723</v>
      </c>
      <c r="L17" s="11">
        <v>4242.3759811616956</v>
      </c>
      <c r="M17" s="78">
        <v>4780.7945859872616</v>
      </c>
      <c r="N17" s="609">
        <v>4179</v>
      </c>
      <c r="O17" s="11">
        <v>4174.6279069767443</v>
      </c>
      <c r="P17" s="55">
        <v>4991.0172413793107</v>
      </c>
      <c r="Q17" s="11">
        <v>5636.260869565217</v>
      </c>
    </row>
    <row r="18" spans="1:17" ht="14.5" customHeight="1">
      <c r="A18" s="159" t="s">
        <v>71</v>
      </c>
      <c r="B18" s="608">
        <v>5011</v>
      </c>
      <c r="C18" s="14">
        <v>3382.7619047619046</v>
      </c>
      <c r="D18" s="47">
        <v>3870.2635135135133</v>
      </c>
      <c r="E18" s="79">
        <v>4395.421875</v>
      </c>
      <c r="F18" s="608">
        <v>500</v>
      </c>
      <c r="G18" s="14">
        <v>3183.8333333333335</v>
      </c>
      <c r="H18" s="14">
        <v>3563</v>
      </c>
      <c r="I18" s="79">
        <v>3809.0365853658536</v>
      </c>
      <c r="J18" s="608">
        <v>3239</v>
      </c>
      <c r="K18" s="14">
        <v>3392.1095890410961</v>
      </c>
      <c r="L18" s="14">
        <v>3865.0089285714284</v>
      </c>
      <c r="M18" s="79">
        <v>4333.7720588235297</v>
      </c>
      <c r="N18" s="608">
        <v>1272</v>
      </c>
      <c r="O18" s="14">
        <v>3509.3235294117649</v>
      </c>
      <c r="P18" s="47">
        <v>4194.9444444444443</v>
      </c>
      <c r="Q18" s="14">
        <v>4787.3421052631575</v>
      </c>
    </row>
    <row r="19" spans="1:17" ht="14.5" customHeight="1">
      <c r="A19" s="160" t="s">
        <v>72</v>
      </c>
      <c r="B19" s="609">
        <v>24609</v>
      </c>
      <c r="C19" s="11">
        <v>3633.2930728241563</v>
      </c>
      <c r="D19" s="55">
        <v>4078.5753968253966</v>
      </c>
      <c r="E19" s="78">
        <v>4627.1140109890111</v>
      </c>
      <c r="F19" s="609">
        <v>3374</v>
      </c>
      <c r="G19" s="11">
        <v>3439.8564356435645</v>
      </c>
      <c r="H19" s="11">
        <v>3768.9426229508199</v>
      </c>
      <c r="I19" s="78">
        <v>3958.8333333333335</v>
      </c>
      <c r="J19" s="609">
        <v>17603</v>
      </c>
      <c r="K19" s="11">
        <v>3661.0846774193546</v>
      </c>
      <c r="L19" s="11">
        <v>4119.2905844155848</v>
      </c>
      <c r="M19" s="78">
        <v>4588.0932835820895</v>
      </c>
      <c r="N19" s="609">
        <v>3632</v>
      </c>
      <c r="O19" s="11">
        <v>3899.2804878048782</v>
      </c>
      <c r="P19" s="55">
        <v>4767.5731707317073</v>
      </c>
      <c r="Q19" s="11">
        <v>5458.0471698113206</v>
      </c>
    </row>
    <row r="20" spans="1:17" ht="14.5" customHeight="1">
      <c r="A20" s="159" t="s">
        <v>73</v>
      </c>
      <c r="B20" s="608">
        <v>91344</v>
      </c>
      <c r="C20" s="14">
        <v>3617.2789757412397</v>
      </c>
      <c r="D20" s="47">
        <v>4108.9296296296297</v>
      </c>
      <c r="E20" s="79">
        <v>4690.4163179916322</v>
      </c>
      <c r="F20" s="608">
        <v>10127</v>
      </c>
      <c r="G20" s="14">
        <v>3377.1698473282445</v>
      </c>
      <c r="H20" s="14">
        <v>3816.9728682170544</v>
      </c>
      <c r="I20" s="79">
        <v>4035.2983257229835</v>
      </c>
      <c r="J20" s="608">
        <v>67277</v>
      </c>
      <c r="K20" s="14">
        <v>3622.8858447488583</v>
      </c>
      <c r="L20" s="14">
        <v>4108.8269598470361</v>
      </c>
      <c r="M20" s="79">
        <v>4607.447916666667</v>
      </c>
      <c r="N20" s="608">
        <v>13940</v>
      </c>
      <c r="O20" s="14">
        <v>4075.8768844221104</v>
      </c>
      <c r="P20" s="47">
        <v>4801.144329896907</v>
      </c>
      <c r="Q20" s="14">
        <v>5481.4917355371899</v>
      </c>
    </row>
    <row r="21" spans="1:17" ht="14.5" customHeight="1">
      <c r="A21" s="160" t="s">
        <v>74</v>
      </c>
      <c r="B21" s="609">
        <v>19620</v>
      </c>
      <c r="C21" s="11">
        <v>3850.0702005730659</v>
      </c>
      <c r="D21" s="55">
        <v>4238.8898305084749</v>
      </c>
      <c r="E21" s="78">
        <v>4806.8909774436088</v>
      </c>
      <c r="F21" s="609">
        <v>1840</v>
      </c>
      <c r="G21" s="11">
        <v>3543.1829268292681</v>
      </c>
      <c r="H21" s="11">
        <v>3946.1989247311826</v>
      </c>
      <c r="I21" s="78">
        <v>4085.4710982658958</v>
      </c>
      <c r="J21" s="609">
        <v>14816</v>
      </c>
      <c r="K21" s="11">
        <v>3845.4248120300754</v>
      </c>
      <c r="L21" s="11">
        <v>4236.3649789029532</v>
      </c>
      <c r="M21" s="78">
        <v>4716.3371040723978</v>
      </c>
      <c r="N21" s="609">
        <v>2964</v>
      </c>
      <c r="O21" s="11">
        <v>4244.9444444444443</v>
      </c>
      <c r="P21" s="55">
        <v>4888</v>
      </c>
      <c r="Q21" s="11">
        <v>5509.3709677419356</v>
      </c>
    </row>
    <row r="22" spans="1:17" ht="14.5" customHeight="1">
      <c r="A22" s="159" t="s">
        <v>75</v>
      </c>
      <c r="B22" s="608">
        <v>5862</v>
      </c>
      <c r="C22" s="14">
        <v>3700.270642201835</v>
      </c>
      <c r="D22" s="47">
        <v>4135.9651162790697</v>
      </c>
      <c r="E22" s="79">
        <v>4658.6325301204815</v>
      </c>
      <c r="F22" s="608">
        <v>714</v>
      </c>
      <c r="G22" s="14">
        <v>3555.1875</v>
      </c>
      <c r="H22" s="14">
        <v>3911.7903225806454</v>
      </c>
      <c r="I22" s="79">
        <v>4122.677419354839</v>
      </c>
      <c r="J22" s="608">
        <v>4421</v>
      </c>
      <c r="K22" s="14">
        <v>3710.8040540540542</v>
      </c>
      <c r="L22" s="14">
        <v>4150.364130434783</v>
      </c>
      <c r="M22" s="79">
        <v>4640.1683673469388</v>
      </c>
      <c r="N22" s="608">
        <v>727</v>
      </c>
      <c r="O22" s="14">
        <v>3973.4166666666665</v>
      </c>
      <c r="P22" s="47">
        <v>4786.6111111111113</v>
      </c>
      <c r="Q22" s="14">
        <v>5433.454545454545</v>
      </c>
    </row>
    <row r="23" spans="1:17" ht="14.5" customHeight="1">
      <c r="A23" s="160" t="s">
        <v>76</v>
      </c>
      <c r="B23" s="609">
        <v>7673</v>
      </c>
      <c r="C23" s="11">
        <v>3446.6614173228345</v>
      </c>
      <c r="D23" s="55">
        <v>3989.1494252873563</v>
      </c>
      <c r="E23" s="78">
        <v>4607.347826086957</v>
      </c>
      <c r="F23" s="609">
        <v>564</v>
      </c>
      <c r="G23" s="11">
        <v>3100.5</v>
      </c>
      <c r="H23" s="55">
        <v>3419.7307692307691</v>
      </c>
      <c r="I23" s="78">
        <v>3725.5</v>
      </c>
      <c r="J23" s="609">
        <v>5236</v>
      </c>
      <c r="K23" s="11">
        <v>3420.3979591836733</v>
      </c>
      <c r="L23" s="55">
        <v>3926.1410256410259</v>
      </c>
      <c r="M23" s="78">
        <v>4452.3072289156626</v>
      </c>
      <c r="N23" s="609">
        <v>1873</v>
      </c>
      <c r="O23" s="11">
        <v>3912.5192307692309</v>
      </c>
      <c r="P23" s="55">
        <v>4539.4705882352937</v>
      </c>
      <c r="Q23" s="11">
        <v>5093.434782608696</v>
      </c>
    </row>
    <row r="24" spans="1:17" ht="14.5" customHeight="1">
      <c r="A24" s="159" t="s">
        <v>77</v>
      </c>
      <c r="B24" s="608">
        <v>5902</v>
      </c>
      <c r="C24" s="14">
        <v>3407.9596774193546</v>
      </c>
      <c r="D24" s="47">
        <v>3897.0317919075146</v>
      </c>
      <c r="E24" s="79">
        <v>4511.7068965517237</v>
      </c>
      <c r="F24" s="608">
        <v>569</v>
      </c>
      <c r="G24" s="14">
        <v>3024.1111111111113</v>
      </c>
      <c r="H24" s="14">
        <v>3474.6666666666665</v>
      </c>
      <c r="I24" s="79">
        <v>3748.1851851851852</v>
      </c>
      <c r="J24" s="608">
        <v>3878</v>
      </c>
      <c r="K24" s="14">
        <v>3397.7772277227723</v>
      </c>
      <c r="L24" s="14">
        <v>3869.1363636363635</v>
      </c>
      <c r="M24" s="79">
        <v>4359.557971014493</v>
      </c>
      <c r="N24" s="608">
        <v>1455</v>
      </c>
      <c r="O24" s="14">
        <v>3705.96875</v>
      </c>
      <c r="P24" s="47">
        <v>4401.257575757576</v>
      </c>
      <c r="Q24" s="14">
        <v>5053.7894736842109</v>
      </c>
    </row>
    <row r="25" spans="1:17" ht="14.5" customHeight="1">
      <c r="A25" s="160" t="s">
        <v>78</v>
      </c>
      <c r="B25" s="609">
        <v>12135</v>
      </c>
      <c r="C25" s="11">
        <v>3494.5122377622379</v>
      </c>
      <c r="D25" s="55">
        <v>3949.3425925925926</v>
      </c>
      <c r="E25" s="78">
        <v>4482.0308988764045</v>
      </c>
      <c r="F25" s="609">
        <v>1242</v>
      </c>
      <c r="G25" s="11">
        <v>3324.1486486486488</v>
      </c>
      <c r="H25" s="11">
        <v>3623.5263157894738</v>
      </c>
      <c r="I25" s="78">
        <v>3854.0714285714284</v>
      </c>
      <c r="J25" s="609">
        <v>8608</v>
      </c>
      <c r="K25" s="11">
        <v>3503.0806451612902</v>
      </c>
      <c r="L25" s="11">
        <v>3956.032786885246</v>
      </c>
      <c r="M25" s="78">
        <v>4412.2142857142853</v>
      </c>
      <c r="N25" s="609">
        <v>2285</v>
      </c>
      <c r="O25" s="11">
        <v>3728.056818181818</v>
      </c>
      <c r="P25" s="55">
        <v>4418.833333333333</v>
      </c>
      <c r="Q25" s="11">
        <v>5101.4615384615381</v>
      </c>
    </row>
    <row r="26" spans="1:17" ht="14.5" customHeight="1" thickBot="1">
      <c r="A26" s="159" t="s">
        <v>79</v>
      </c>
      <c r="B26" s="637">
        <v>6171</v>
      </c>
      <c r="C26" s="14">
        <v>3415.6946107784429</v>
      </c>
      <c r="D26" s="47">
        <v>3873.476878612717</v>
      </c>
      <c r="E26" s="79">
        <v>4414.5625</v>
      </c>
      <c r="F26" s="608">
        <v>603</v>
      </c>
      <c r="G26" s="14">
        <v>3161.2954545454545</v>
      </c>
      <c r="H26" s="47">
        <v>3448.0806451612902</v>
      </c>
      <c r="I26" s="79">
        <v>3686.828125</v>
      </c>
      <c r="J26" s="608">
        <v>4031</v>
      </c>
      <c r="K26" s="14">
        <v>3395.2916666666665</v>
      </c>
      <c r="L26" s="47">
        <v>3819.0661764705883</v>
      </c>
      <c r="M26" s="79">
        <v>4287.4949494949497</v>
      </c>
      <c r="N26" s="637">
        <v>1537</v>
      </c>
      <c r="O26" s="14">
        <v>3870.5892857142858</v>
      </c>
      <c r="P26" s="47">
        <v>4372.375</v>
      </c>
      <c r="Q26" s="14">
        <v>4925.9629629629626</v>
      </c>
    </row>
    <row r="27" spans="1:17" ht="14.5" customHeight="1">
      <c r="A27" s="317" t="s">
        <v>82</v>
      </c>
      <c r="B27" s="634">
        <v>358310</v>
      </c>
      <c r="C27" s="318">
        <v>3589.7131979695432</v>
      </c>
      <c r="D27" s="319">
        <v>4098.2784285833823</v>
      </c>
      <c r="E27" s="320">
        <v>4647.85864443639</v>
      </c>
      <c r="F27" s="634">
        <v>42257</v>
      </c>
      <c r="G27" s="635">
        <v>3362.7153916211291</v>
      </c>
      <c r="H27" s="321">
        <v>3789.40625</v>
      </c>
      <c r="I27" s="322">
        <v>4059.9829222011385</v>
      </c>
      <c r="J27" s="634">
        <v>259362</v>
      </c>
      <c r="K27" s="635">
        <v>3596.0357142857142</v>
      </c>
      <c r="L27" s="321">
        <v>4102.141757246377</v>
      </c>
      <c r="M27" s="322">
        <v>4591.2894736842109</v>
      </c>
      <c r="N27" s="634">
        <v>56691</v>
      </c>
      <c r="O27" s="318">
        <v>3961.35</v>
      </c>
      <c r="P27" s="319">
        <v>4689.9271948608139</v>
      </c>
      <c r="Q27" s="321">
        <v>5367.0886167146973</v>
      </c>
    </row>
    <row r="28" spans="1:17" ht="14.5" customHeight="1">
      <c r="A28" s="1345" t="s">
        <v>507</v>
      </c>
      <c r="B28" s="1345"/>
      <c r="C28" s="1345"/>
      <c r="D28" s="1345"/>
      <c r="E28" s="1345"/>
      <c r="F28" s="1345"/>
      <c r="G28" s="1345"/>
      <c r="H28" s="1345"/>
      <c r="I28" s="1345"/>
      <c r="J28" s="1345"/>
      <c r="K28" s="1345"/>
      <c r="L28" s="1345"/>
      <c r="M28" s="1345"/>
      <c r="N28" s="1345"/>
      <c r="O28" s="1345"/>
      <c r="P28" s="1345"/>
      <c r="Q28" s="1345"/>
    </row>
    <row r="29" spans="1:17" ht="14.5" customHeight="1">
      <c r="A29" s="1326" t="s">
        <v>826</v>
      </c>
      <c r="B29" s="1326"/>
      <c r="C29" s="1326"/>
      <c r="D29" s="1326"/>
      <c r="E29" s="1326"/>
      <c r="F29" s="1326"/>
      <c r="G29" s="1326"/>
      <c r="H29" s="1326"/>
      <c r="I29" s="1326"/>
      <c r="J29" s="1326"/>
      <c r="K29" s="1326"/>
      <c r="L29" s="1326"/>
      <c r="M29" s="1326"/>
      <c r="N29" s="1326"/>
      <c r="O29" s="1326"/>
      <c r="P29" s="1326"/>
      <c r="Q29" s="1326"/>
    </row>
    <row r="30" spans="1:17" ht="14.5" customHeight="1">
      <c r="A30" s="1326" t="s">
        <v>565</v>
      </c>
      <c r="B30" s="1326"/>
      <c r="C30" s="1326"/>
      <c r="D30" s="1326"/>
      <c r="E30" s="1326"/>
      <c r="F30" s="1326"/>
      <c r="G30" s="1326"/>
      <c r="H30" s="1326"/>
      <c r="I30" s="1326"/>
      <c r="J30" s="1326"/>
      <c r="K30" s="1326"/>
      <c r="L30" s="1326"/>
      <c r="M30" s="1326"/>
      <c r="N30" s="1326"/>
      <c r="O30" s="1326"/>
      <c r="P30" s="1326"/>
      <c r="Q30" s="1326"/>
    </row>
    <row r="31" spans="1:17" ht="14.5" customHeight="1">
      <c r="A31" s="1326" t="s">
        <v>564</v>
      </c>
      <c r="B31" s="1326"/>
      <c r="C31" s="1326"/>
      <c r="D31" s="1326"/>
      <c r="E31" s="1326"/>
      <c r="F31" s="1326"/>
      <c r="G31" s="1326"/>
      <c r="H31" s="1326"/>
      <c r="I31" s="1326"/>
      <c r="J31" s="1326"/>
      <c r="K31" s="1326"/>
      <c r="L31" s="1326"/>
      <c r="M31" s="1326"/>
      <c r="N31" s="1326"/>
      <c r="O31" s="1326"/>
      <c r="P31" s="1326"/>
      <c r="Q31" s="1326"/>
    </row>
    <row r="32" spans="1:17" ht="14.5" customHeight="1"/>
    <row r="33" spans="1:17" ht="25" customHeight="1">
      <c r="A33" s="1120">
        <v>2023</v>
      </c>
      <c r="B33" s="1120"/>
      <c r="C33" s="1120"/>
      <c r="D33" s="1120"/>
      <c r="E33" s="1120"/>
      <c r="F33" s="1120"/>
      <c r="G33" s="1120"/>
      <c r="H33" s="1120"/>
      <c r="I33" s="1120"/>
      <c r="J33" s="1120"/>
      <c r="K33" s="1120"/>
      <c r="L33" s="1120"/>
      <c r="M33" s="1120"/>
      <c r="N33" s="1120"/>
      <c r="O33" s="1120"/>
      <c r="P33" s="1120"/>
      <c r="Q33" s="1120"/>
    </row>
    <row r="34" spans="1:17" ht="14.5" customHeight="1"/>
    <row r="35" spans="1:17" ht="30" customHeight="1">
      <c r="A35" s="1240" t="s">
        <v>725</v>
      </c>
      <c r="B35" s="1240"/>
      <c r="C35" s="1240"/>
      <c r="D35" s="1240"/>
      <c r="E35" s="1240"/>
      <c r="F35" s="1240"/>
      <c r="G35" s="1240"/>
      <c r="H35" s="1240"/>
      <c r="I35" s="1240"/>
      <c r="J35" s="1240"/>
      <c r="K35" s="1240"/>
      <c r="L35" s="1240"/>
      <c r="M35" s="1240"/>
      <c r="N35" s="1240"/>
      <c r="O35" s="1240"/>
      <c r="P35" s="1240"/>
      <c r="Q35" s="1240"/>
    </row>
    <row r="36" spans="1:17" ht="14.5" customHeight="1">
      <c r="A36" s="1190" t="s">
        <v>273</v>
      </c>
      <c r="B36" s="1327" t="s">
        <v>474</v>
      </c>
      <c r="C36" s="1328"/>
      <c r="D36" s="1328"/>
      <c r="E36" s="1328"/>
      <c r="F36" s="1328"/>
      <c r="G36" s="1328"/>
      <c r="H36" s="1328"/>
      <c r="I36" s="1328"/>
      <c r="J36" s="1328"/>
      <c r="K36" s="1328"/>
      <c r="L36" s="1328"/>
      <c r="M36" s="1328"/>
      <c r="N36" s="1328"/>
      <c r="O36" s="1328"/>
      <c r="P36" s="1328"/>
      <c r="Q36" s="1329"/>
    </row>
    <row r="37" spans="1:17" ht="14.5" customHeight="1">
      <c r="A37" s="1191"/>
      <c r="B37" s="1327" t="s">
        <v>274</v>
      </c>
      <c r="C37" s="1328"/>
      <c r="D37" s="1328"/>
      <c r="E37" s="1330"/>
      <c r="F37" s="1327" t="s">
        <v>475</v>
      </c>
      <c r="G37" s="1328"/>
      <c r="H37" s="1328"/>
      <c r="I37" s="1328"/>
      <c r="J37" s="1327" t="s">
        <v>476</v>
      </c>
      <c r="K37" s="1328"/>
      <c r="L37" s="1328"/>
      <c r="M37" s="1330"/>
      <c r="N37" s="1327" t="s">
        <v>285</v>
      </c>
      <c r="O37" s="1328"/>
      <c r="P37" s="1328"/>
      <c r="Q37" s="1329"/>
    </row>
    <row r="38" spans="1:17" ht="14.5" customHeight="1">
      <c r="A38" s="1191"/>
      <c r="B38" s="1346" t="s">
        <v>274</v>
      </c>
      <c r="C38" s="1333" t="s">
        <v>276</v>
      </c>
      <c r="D38" s="1334"/>
      <c r="E38" s="1335"/>
      <c r="F38" s="1346" t="s">
        <v>274</v>
      </c>
      <c r="G38" s="1333" t="s">
        <v>276</v>
      </c>
      <c r="H38" s="1334"/>
      <c r="I38" s="1335"/>
      <c r="J38" s="1346" t="s">
        <v>477</v>
      </c>
      <c r="K38" s="1333" t="s">
        <v>276</v>
      </c>
      <c r="L38" s="1334"/>
      <c r="M38" s="1335"/>
      <c r="N38" s="1346" t="s">
        <v>274</v>
      </c>
      <c r="O38" s="1333" t="s">
        <v>276</v>
      </c>
      <c r="P38" s="1334"/>
      <c r="Q38" s="1337"/>
    </row>
    <row r="39" spans="1:17" ht="14.5" customHeight="1">
      <c r="A39" s="1191"/>
      <c r="B39" s="1347"/>
      <c r="C39" s="630" t="s">
        <v>470</v>
      </c>
      <c r="D39" s="955" t="s">
        <v>471</v>
      </c>
      <c r="E39" s="631" t="s">
        <v>472</v>
      </c>
      <c r="F39" s="1347"/>
      <c r="G39" s="630" t="s">
        <v>470</v>
      </c>
      <c r="H39" s="632" t="s">
        <v>471</v>
      </c>
      <c r="I39" s="956" t="s">
        <v>472</v>
      </c>
      <c r="J39" s="1347"/>
      <c r="K39" s="630" t="s">
        <v>470</v>
      </c>
      <c r="L39" s="632" t="s">
        <v>471</v>
      </c>
      <c r="M39" s="956" t="s">
        <v>472</v>
      </c>
      <c r="N39" s="1347"/>
      <c r="O39" s="630" t="s">
        <v>470</v>
      </c>
      <c r="P39" s="955" t="s">
        <v>471</v>
      </c>
      <c r="Q39" s="632" t="s">
        <v>472</v>
      </c>
    </row>
    <row r="40" spans="1:17" ht="14.5" customHeight="1" thickBot="1">
      <c r="A40" s="1192"/>
      <c r="B40" s="629" t="s">
        <v>275</v>
      </c>
      <c r="C40" s="1338" t="s">
        <v>473</v>
      </c>
      <c r="D40" s="1338"/>
      <c r="E40" s="1339"/>
      <c r="F40" s="629" t="s">
        <v>275</v>
      </c>
      <c r="G40" s="1338" t="s">
        <v>473</v>
      </c>
      <c r="H40" s="1338"/>
      <c r="I40" s="1339"/>
      <c r="J40" s="629" t="s">
        <v>275</v>
      </c>
      <c r="K40" s="1338" t="s">
        <v>473</v>
      </c>
      <c r="L40" s="1338"/>
      <c r="M40" s="1339"/>
      <c r="N40" s="629" t="s">
        <v>275</v>
      </c>
      <c r="O40" s="1338" t="s">
        <v>473</v>
      </c>
      <c r="P40" s="1338"/>
      <c r="Q40" s="1344"/>
    </row>
    <row r="41" spans="1:17" ht="14.5" customHeight="1">
      <c r="A41" s="158" t="s">
        <v>64</v>
      </c>
      <c r="B41" s="607">
        <v>56220</v>
      </c>
      <c r="C41" s="11">
        <v>3487.9534623976174</v>
      </c>
      <c r="D41" s="55">
        <v>3854.1917740336967</v>
      </c>
      <c r="E41" s="78">
        <v>4343.065055762082</v>
      </c>
      <c r="F41" s="607">
        <v>7902</v>
      </c>
      <c r="G41" s="11">
        <v>3364.931818181818</v>
      </c>
      <c r="H41" s="11">
        <v>3626.96420824295</v>
      </c>
      <c r="I41" s="78">
        <v>3756.2917888563052</v>
      </c>
      <c r="J41" s="607">
        <v>41051</v>
      </c>
      <c r="K41" s="11">
        <v>3487.452457264957</v>
      </c>
      <c r="L41" s="11">
        <v>3879.75</v>
      </c>
      <c r="M41" s="78">
        <v>4295.2961373390553</v>
      </c>
      <c r="N41" s="607">
        <v>7267</v>
      </c>
      <c r="O41" s="11">
        <v>3896.9488636363635</v>
      </c>
      <c r="P41" s="55">
        <v>4519.5068493150684</v>
      </c>
      <c r="Q41" s="11">
        <v>5148.2884615384619</v>
      </c>
    </row>
    <row r="42" spans="1:17" ht="14.5" customHeight="1">
      <c r="A42" s="159" t="s">
        <v>65</v>
      </c>
      <c r="B42" s="608">
        <v>52558</v>
      </c>
      <c r="C42" s="14">
        <v>3248.8539891556934</v>
      </c>
      <c r="D42" s="47">
        <v>3727.6518544436667</v>
      </c>
      <c r="E42" s="79">
        <v>4281.5439560439563</v>
      </c>
      <c r="F42" s="608">
        <v>9672</v>
      </c>
      <c r="G42" s="14">
        <v>3082.6608040201004</v>
      </c>
      <c r="H42" s="14">
        <v>3392.4939577039277</v>
      </c>
      <c r="I42" s="79">
        <v>3687.637989778535</v>
      </c>
      <c r="J42" s="608">
        <v>36858</v>
      </c>
      <c r="K42" s="14">
        <v>3321.4808259587021</v>
      </c>
      <c r="L42" s="14">
        <v>3803.6550802139036</v>
      </c>
      <c r="M42" s="79">
        <v>4324.0887096774195</v>
      </c>
      <c r="N42" s="608">
        <v>6028</v>
      </c>
      <c r="O42" s="14">
        <v>3582.7784810126582</v>
      </c>
      <c r="P42" s="47">
        <v>4372.7222222222226</v>
      </c>
      <c r="Q42" s="14">
        <v>5196.0445544554459</v>
      </c>
    </row>
    <row r="43" spans="1:17" ht="14.5" customHeight="1">
      <c r="A43" s="160" t="s">
        <v>66</v>
      </c>
      <c r="B43" s="609">
        <v>23012</v>
      </c>
      <c r="C43" s="11">
        <v>3204.2102473498235</v>
      </c>
      <c r="D43" s="55">
        <v>3677.1803840877915</v>
      </c>
      <c r="E43" s="78">
        <v>4196.4359605911332</v>
      </c>
      <c r="F43" s="609">
        <v>1482</v>
      </c>
      <c r="G43" s="11">
        <v>2800.9901960784314</v>
      </c>
      <c r="H43" s="55">
        <v>3107.6428571428573</v>
      </c>
      <c r="I43" s="78">
        <v>3379.5816326530612</v>
      </c>
      <c r="J43" s="609">
        <v>15785</v>
      </c>
      <c r="K43" s="11">
        <v>3174.8475274725274</v>
      </c>
      <c r="L43" s="55">
        <v>3597.7471910112358</v>
      </c>
      <c r="M43" s="78">
        <v>3992.9557522123896</v>
      </c>
      <c r="N43" s="609">
        <v>5745</v>
      </c>
      <c r="O43" s="11">
        <v>3688.2884615384614</v>
      </c>
      <c r="P43" s="55">
        <v>4293.0824175824173</v>
      </c>
      <c r="Q43" s="11">
        <v>4718.4006968641115</v>
      </c>
    </row>
    <row r="44" spans="1:17" ht="14.5" customHeight="1">
      <c r="A44" s="159" t="s">
        <v>67</v>
      </c>
      <c r="B44" s="608">
        <v>7258</v>
      </c>
      <c r="C44" s="14">
        <v>3210.8947368421054</v>
      </c>
      <c r="D44" s="47">
        <v>3665.963917525773</v>
      </c>
      <c r="E44" s="79">
        <v>4211.0603448275861</v>
      </c>
      <c r="F44" s="608">
        <v>584</v>
      </c>
      <c r="G44" s="14">
        <v>2879.9117647058824</v>
      </c>
      <c r="H44" s="14">
        <v>3209.875</v>
      </c>
      <c r="I44" s="79">
        <v>3461.7903225806454</v>
      </c>
      <c r="J44" s="608">
        <v>4926</v>
      </c>
      <c r="K44" s="14">
        <v>3212.718045112782</v>
      </c>
      <c r="L44" s="14">
        <v>3639.4261744966443</v>
      </c>
      <c r="M44" s="79">
        <v>4094.0185185185187</v>
      </c>
      <c r="N44" s="608">
        <v>1748</v>
      </c>
      <c r="O44" s="14">
        <v>3460.5</v>
      </c>
      <c r="P44" s="47">
        <v>4125.5</v>
      </c>
      <c r="Q44" s="14">
        <v>4664.136363636364</v>
      </c>
    </row>
    <row r="45" spans="1:17" ht="14.5" customHeight="1">
      <c r="A45" s="160" t="s">
        <v>68</v>
      </c>
      <c r="B45" s="609">
        <v>2957</v>
      </c>
      <c r="C45" s="11">
        <v>3266.2467532467531</v>
      </c>
      <c r="D45" s="55">
        <v>3740.4509803921569</v>
      </c>
      <c r="E45" s="78">
        <v>4177.1025641025644</v>
      </c>
      <c r="F45" s="609">
        <v>306</v>
      </c>
      <c r="G45" s="11" t="s">
        <v>832</v>
      </c>
      <c r="H45" s="55" t="s">
        <v>832</v>
      </c>
      <c r="I45" s="78" t="s">
        <v>832</v>
      </c>
      <c r="J45" s="609">
        <v>2191</v>
      </c>
      <c r="K45" s="11">
        <v>3285.9910714285716</v>
      </c>
      <c r="L45" s="55">
        <v>3740.205882352941</v>
      </c>
      <c r="M45" s="78">
        <v>4111.75</v>
      </c>
      <c r="N45" s="609">
        <v>460</v>
      </c>
      <c r="O45" s="11" t="s">
        <v>832</v>
      </c>
      <c r="P45" s="55" t="s">
        <v>832</v>
      </c>
      <c r="Q45" s="11" t="s">
        <v>832</v>
      </c>
    </row>
    <row r="46" spans="1:17" ht="14.5" customHeight="1">
      <c r="A46" s="159" t="s">
        <v>69</v>
      </c>
      <c r="B46" s="608">
        <v>9431</v>
      </c>
      <c r="C46" s="14">
        <v>3185.372159090909</v>
      </c>
      <c r="D46" s="47">
        <v>3628.786082474227</v>
      </c>
      <c r="E46" s="79">
        <v>4149.8705035971225</v>
      </c>
      <c r="F46" s="608">
        <v>971</v>
      </c>
      <c r="G46" s="14">
        <v>2809.7741935483873</v>
      </c>
      <c r="H46" s="14">
        <v>3170.8947368421054</v>
      </c>
      <c r="I46" s="79">
        <v>3412.431818181818</v>
      </c>
      <c r="J46" s="608">
        <v>7075</v>
      </c>
      <c r="K46" s="14">
        <v>3221.046875</v>
      </c>
      <c r="L46" s="14">
        <v>3630.6724137931033</v>
      </c>
      <c r="M46" s="79">
        <v>4051.0252100840335</v>
      </c>
      <c r="N46" s="608">
        <v>1385</v>
      </c>
      <c r="O46" s="14">
        <v>3648.625</v>
      </c>
      <c r="P46" s="47">
        <v>4315.1226415094343</v>
      </c>
      <c r="Q46" s="14">
        <v>4786.6486486486483</v>
      </c>
    </row>
    <row r="47" spans="1:17" ht="14.5" customHeight="1">
      <c r="A47" s="160" t="s">
        <v>70</v>
      </c>
      <c r="B47" s="609">
        <v>26760</v>
      </c>
      <c r="C47" s="11">
        <v>3459.681818181818</v>
      </c>
      <c r="D47" s="55">
        <v>3890.0193591455272</v>
      </c>
      <c r="E47" s="78">
        <v>4480.2717842323655</v>
      </c>
      <c r="F47" s="609">
        <v>2413</v>
      </c>
      <c r="G47" s="11">
        <v>3110.265625</v>
      </c>
      <c r="H47" s="11">
        <v>3575.124060150376</v>
      </c>
      <c r="I47" s="78">
        <v>3736.3217592592591</v>
      </c>
      <c r="J47" s="609">
        <v>20165</v>
      </c>
      <c r="K47" s="11">
        <v>3464.2983091787441</v>
      </c>
      <c r="L47" s="11">
        <v>3888.2712854757929</v>
      </c>
      <c r="M47" s="78">
        <v>4395.826086956522</v>
      </c>
      <c r="N47" s="609">
        <v>4182</v>
      </c>
      <c r="O47" s="11">
        <v>3853.0735294117649</v>
      </c>
      <c r="P47" s="55">
        <v>4607.886363636364</v>
      </c>
      <c r="Q47" s="11">
        <v>5213.5530973451323</v>
      </c>
    </row>
    <row r="48" spans="1:17" ht="14.5" customHeight="1">
      <c r="A48" s="159" t="s">
        <v>71</v>
      </c>
      <c r="B48" s="608">
        <v>5081</v>
      </c>
      <c r="C48" s="14">
        <v>3089.7045454545455</v>
      </c>
      <c r="D48" s="47">
        <v>3543.2914110429447</v>
      </c>
      <c r="E48" s="79">
        <v>4040.7644230769229</v>
      </c>
      <c r="F48" s="608">
        <v>483</v>
      </c>
      <c r="G48" s="14" t="s">
        <v>832</v>
      </c>
      <c r="H48" s="14" t="s">
        <v>832</v>
      </c>
      <c r="I48" s="79" t="s">
        <v>832</v>
      </c>
      <c r="J48" s="608">
        <v>3315</v>
      </c>
      <c r="K48" s="14">
        <v>3100.3355263157896</v>
      </c>
      <c r="L48" s="14">
        <v>3545.853982300885</v>
      </c>
      <c r="M48" s="79">
        <v>3989.1538461538462</v>
      </c>
      <c r="N48" s="608">
        <v>1283</v>
      </c>
      <c r="O48" s="14">
        <v>3214.8518518518517</v>
      </c>
      <c r="P48" s="47">
        <v>3809.3709677419356</v>
      </c>
      <c r="Q48" s="14">
        <v>4418.2884615384619</v>
      </c>
    </row>
    <row r="49" spans="1:17" ht="14.5" customHeight="1">
      <c r="A49" s="160" t="s">
        <v>72</v>
      </c>
      <c r="B49" s="609">
        <v>23997</v>
      </c>
      <c r="C49" s="11">
        <v>3354.6370738636365</v>
      </c>
      <c r="D49" s="55">
        <v>3744.2871581450654</v>
      </c>
      <c r="E49" s="78">
        <v>4283.0479233226833</v>
      </c>
      <c r="F49" s="609">
        <v>3337</v>
      </c>
      <c r="G49" s="11">
        <v>3176.0896226415093</v>
      </c>
      <c r="H49" s="11">
        <v>3408.3205128205127</v>
      </c>
      <c r="I49" s="78">
        <v>3596.2987551867218</v>
      </c>
      <c r="J49" s="609">
        <v>17049</v>
      </c>
      <c r="K49" s="11">
        <v>3392.6747967479673</v>
      </c>
      <c r="L49" s="11">
        <v>3782.9235807860264</v>
      </c>
      <c r="M49" s="78">
        <v>4227.5762711864409</v>
      </c>
      <c r="N49" s="609">
        <v>3611</v>
      </c>
      <c r="O49" s="11">
        <v>3669.9767441860463</v>
      </c>
      <c r="P49" s="55">
        <v>4419.9711538461543</v>
      </c>
      <c r="Q49" s="11">
        <v>5091.0241935483873</v>
      </c>
    </row>
    <row r="50" spans="1:17" ht="14.5" customHeight="1">
      <c r="A50" s="159" t="s">
        <v>73</v>
      </c>
      <c r="B50" s="608">
        <v>90364</v>
      </c>
      <c r="C50" s="14">
        <v>3356.877708978328</v>
      </c>
      <c r="D50" s="47">
        <v>3770.1798029556649</v>
      </c>
      <c r="E50" s="79">
        <v>4329.6818845872904</v>
      </c>
      <c r="F50" s="608">
        <v>10323</v>
      </c>
      <c r="G50" s="14">
        <v>3060.9352678571427</v>
      </c>
      <c r="H50" s="14">
        <v>3487.8247663551401</v>
      </c>
      <c r="I50" s="79">
        <v>3653.9642401021711</v>
      </c>
      <c r="J50" s="608">
        <v>66093</v>
      </c>
      <c r="K50" s="14">
        <v>3373.3029695024079</v>
      </c>
      <c r="L50" s="14">
        <v>3776.3663366336632</v>
      </c>
      <c r="M50" s="79">
        <v>4240.2095070422538</v>
      </c>
      <c r="N50" s="608">
        <v>13948</v>
      </c>
      <c r="O50" s="14">
        <v>3781.2971014492755</v>
      </c>
      <c r="P50" s="47">
        <v>4464.66</v>
      </c>
      <c r="Q50" s="14">
        <v>5057.2307692307695</v>
      </c>
    </row>
    <row r="51" spans="1:17" ht="14.5" customHeight="1">
      <c r="A51" s="160" t="s">
        <v>74</v>
      </c>
      <c r="B51" s="609">
        <v>19225</v>
      </c>
      <c r="C51" s="11">
        <v>3553.2317880794703</v>
      </c>
      <c r="D51" s="55">
        <v>3887.3161094224924</v>
      </c>
      <c r="E51" s="78">
        <v>4427.3591772151894</v>
      </c>
      <c r="F51" s="609">
        <v>1760</v>
      </c>
      <c r="G51" s="11">
        <v>3186.8636363636365</v>
      </c>
      <c r="H51" s="11">
        <v>3580.14824120603</v>
      </c>
      <c r="I51" s="78">
        <v>3697.8958333333335</v>
      </c>
      <c r="J51" s="609">
        <v>14526</v>
      </c>
      <c r="K51" s="11">
        <v>3558.2619047619046</v>
      </c>
      <c r="L51" s="11">
        <v>3884.9290657439446</v>
      </c>
      <c r="M51" s="78">
        <v>4342.8716012084597</v>
      </c>
      <c r="N51" s="609">
        <v>2939</v>
      </c>
      <c r="O51" s="11">
        <v>3933.5555555555557</v>
      </c>
      <c r="P51" s="55">
        <v>4538.8663366336632</v>
      </c>
      <c r="Q51" s="11">
        <v>5126.3928571428569</v>
      </c>
    </row>
    <row r="52" spans="1:17" ht="14.5" customHeight="1">
      <c r="A52" s="159" t="s">
        <v>75</v>
      </c>
      <c r="B52" s="608">
        <v>5725</v>
      </c>
      <c r="C52" s="14">
        <v>3431.5227272727275</v>
      </c>
      <c r="D52" s="47">
        <v>3788.9920634920636</v>
      </c>
      <c r="E52" s="79">
        <v>4278.767045454545</v>
      </c>
      <c r="F52" s="608">
        <v>688</v>
      </c>
      <c r="G52" s="14">
        <v>3235.5</v>
      </c>
      <c r="H52" s="14">
        <v>3565.3936170212764</v>
      </c>
      <c r="I52" s="79">
        <v>3712.81884057971</v>
      </c>
      <c r="J52" s="608">
        <v>4319</v>
      </c>
      <c r="K52" s="14">
        <v>3446.8235294117649</v>
      </c>
      <c r="L52" s="14">
        <v>3816.2552083333335</v>
      </c>
      <c r="M52" s="79">
        <v>4254.4556962025317</v>
      </c>
      <c r="N52" s="608">
        <v>718</v>
      </c>
      <c r="O52" s="14">
        <v>3691.125</v>
      </c>
      <c r="P52" s="47">
        <v>4408.1923076923076</v>
      </c>
      <c r="Q52" s="14">
        <v>5057.318181818182</v>
      </c>
    </row>
    <row r="53" spans="1:17" ht="14.5" customHeight="1">
      <c r="A53" s="160" t="s">
        <v>76</v>
      </c>
      <c r="B53" s="609">
        <v>8205</v>
      </c>
      <c r="C53" s="11">
        <v>3213.3623188405795</v>
      </c>
      <c r="D53" s="55">
        <v>3694.3657407407409</v>
      </c>
      <c r="E53" s="78">
        <v>4265.9032258064517</v>
      </c>
      <c r="F53" s="609">
        <v>621</v>
      </c>
      <c r="G53" s="11">
        <v>2883.5882352941176</v>
      </c>
      <c r="H53" s="55">
        <v>3209.4285714285716</v>
      </c>
      <c r="I53" s="78">
        <v>3441.030303030303</v>
      </c>
      <c r="J53" s="609">
        <v>5587</v>
      </c>
      <c r="K53" s="11">
        <v>3192.4117647058824</v>
      </c>
      <c r="L53" s="55">
        <v>3636.0337078651687</v>
      </c>
      <c r="M53" s="78">
        <v>4141.5714285714284</v>
      </c>
      <c r="N53" s="609">
        <v>1997</v>
      </c>
      <c r="O53" s="11">
        <v>3650.9310344827586</v>
      </c>
      <c r="P53" s="55">
        <v>4175.5</v>
      </c>
      <c r="Q53" s="11">
        <v>4706.478260869565</v>
      </c>
    </row>
    <row r="54" spans="1:17" ht="14.5" customHeight="1">
      <c r="A54" s="159" t="s">
        <v>77</v>
      </c>
      <c r="B54" s="608">
        <v>5898</v>
      </c>
      <c r="C54" s="14">
        <v>3153.9</v>
      </c>
      <c r="D54" s="47">
        <v>3610.5574712643679</v>
      </c>
      <c r="E54" s="79">
        <v>4176.5245901639346</v>
      </c>
      <c r="F54" s="608">
        <v>526</v>
      </c>
      <c r="G54" s="14">
        <v>2907.318181818182</v>
      </c>
      <c r="H54" s="14">
        <v>3228.2777777777778</v>
      </c>
      <c r="I54" s="79">
        <v>3477.1129032258063</v>
      </c>
      <c r="J54" s="608">
        <v>3901</v>
      </c>
      <c r="K54" s="14">
        <v>3143.7598039215686</v>
      </c>
      <c r="L54" s="14">
        <v>3581.4615384615386</v>
      </c>
      <c r="M54" s="79">
        <v>4038.8928571428573</v>
      </c>
      <c r="N54" s="608">
        <v>1471</v>
      </c>
      <c r="O54" s="14">
        <v>3446.6206896551726</v>
      </c>
      <c r="P54" s="47">
        <v>4105.1296296296296</v>
      </c>
      <c r="Q54" s="14">
        <v>4662.0740740740739</v>
      </c>
    </row>
    <row r="55" spans="1:17" ht="14.5" customHeight="1">
      <c r="A55" s="160" t="s">
        <v>78</v>
      </c>
      <c r="B55" s="609">
        <v>11899</v>
      </c>
      <c r="C55" s="11">
        <v>3245.4372759856633</v>
      </c>
      <c r="D55" s="55">
        <v>3658.054347826087</v>
      </c>
      <c r="E55" s="78">
        <v>4141.1850961538457</v>
      </c>
      <c r="F55" s="609">
        <v>1201</v>
      </c>
      <c r="G55" s="11">
        <v>3050.8472222222222</v>
      </c>
      <c r="H55" s="11">
        <v>3308.4861111111113</v>
      </c>
      <c r="I55" s="78">
        <v>3558.5729166666665</v>
      </c>
      <c r="J55" s="609">
        <v>8473</v>
      </c>
      <c r="K55" s="11">
        <v>3254.1764705882351</v>
      </c>
      <c r="L55" s="11">
        <v>3654.4968652037619</v>
      </c>
      <c r="M55" s="78">
        <v>4073.258152173913</v>
      </c>
      <c r="N55" s="609">
        <v>2225</v>
      </c>
      <c r="O55" s="11">
        <v>3483.731707317073</v>
      </c>
      <c r="P55" s="55">
        <v>4105.3611111111113</v>
      </c>
      <c r="Q55" s="11">
        <v>4764.838235294118</v>
      </c>
    </row>
    <row r="56" spans="1:17" ht="14.5" customHeight="1" thickBot="1">
      <c r="A56" s="159" t="s">
        <v>79</v>
      </c>
      <c r="B56" s="637">
        <v>6422</v>
      </c>
      <c r="C56" s="14">
        <v>3227.340490797546</v>
      </c>
      <c r="D56" s="47">
        <v>3653.0974025974024</v>
      </c>
      <c r="E56" s="79">
        <v>4161</v>
      </c>
      <c r="F56" s="608">
        <v>580</v>
      </c>
      <c r="G56" s="14">
        <v>2941.6764705882351</v>
      </c>
      <c r="H56" s="47">
        <v>3200.5</v>
      </c>
      <c r="I56" s="79">
        <v>3439.1363636363635</v>
      </c>
      <c r="J56" s="608">
        <v>4222</v>
      </c>
      <c r="K56" s="14">
        <v>3208.1388888888887</v>
      </c>
      <c r="L56" s="47">
        <v>3592.8357664233577</v>
      </c>
      <c r="M56" s="79">
        <v>4023.4166666666665</v>
      </c>
      <c r="N56" s="637">
        <v>1620</v>
      </c>
      <c r="O56" s="14">
        <v>3656.5</v>
      </c>
      <c r="P56" s="47">
        <v>4123.8870967741932</v>
      </c>
      <c r="Q56" s="14">
        <v>4583.3125</v>
      </c>
    </row>
    <row r="57" spans="1:17" ht="14.5" customHeight="1">
      <c r="A57" s="317" t="s">
        <v>82</v>
      </c>
      <c r="B57" s="634">
        <v>355013</v>
      </c>
      <c r="C57" s="318">
        <v>3333.2848614386794</v>
      </c>
      <c r="D57" s="319">
        <v>3767.4788507254693</v>
      </c>
      <c r="E57" s="320">
        <v>4305.4457931801335</v>
      </c>
      <c r="F57" s="634">
        <v>42849</v>
      </c>
      <c r="G57" s="635">
        <v>3075.3493975903616</v>
      </c>
      <c r="H57" s="321">
        <v>3455.9828388598021</v>
      </c>
      <c r="I57" s="322">
        <v>3675.4872838250253</v>
      </c>
      <c r="J57" s="634">
        <v>255537</v>
      </c>
      <c r="K57" s="635">
        <v>3353.015589569161</v>
      </c>
      <c r="L57" s="321">
        <v>3777.9482157506154</v>
      </c>
      <c r="M57" s="322">
        <v>4236.3388704318941</v>
      </c>
      <c r="N57" s="634">
        <v>56627</v>
      </c>
      <c r="O57" s="318">
        <v>3697.8510882016035</v>
      </c>
      <c r="P57" s="319">
        <v>4386.0641592920356</v>
      </c>
      <c r="Q57" s="321">
        <v>4992.9229452054797</v>
      </c>
    </row>
    <row r="58" spans="1:17" ht="14.5" customHeight="1">
      <c r="A58" s="1345" t="s">
        <v>507</v>
      </c>
      <c r="B58" s="1345"/>
      <c r="C58" s="1345"/>
      <c r="D58" s="1345"/>
      <c r="E58" s="1345"/>
      <c r="F58" s="1345"/>
      <c r="G58" s="1345"/>
      <c r="H58" s="1345"/>
      <c r="I58" s="1345"/>
      <c r="J58" s="1345"/>
      <c r="K58" s="1345"/>
      <c r="L58" s="1345"/>
      <c r="M58" s="1345"/>
      <c r="N58" s="1345"/>
      <c r="O58" s="1345"/>
      <c r="P58" s="1345"/>
      <c r="Q58" s="1345"/>
    </row>
    <row r="59" spans="1:17" ht="14.5" customHeight="1">
      <c r="A59" s="1326" t="s">
        <v>943</v>
      </c>
      <c r="B59" s="1326"/>
      <c r="C59" s="1326"/>
      <c r="D59" s="1326"/>
      <c r="E59" s="1326"/>
      <c r="F59" s="1326"/>
      <c r="G59" s="1326"/>
      <c r="H59" s="1326"/>
      <c r="I59" s="1326"/>
      <c r="J59" s="1326"/>
      <c r="K59" s="1326"/>
      <c r="L59" s="1326"/>
      <c r="M59" s="1326"/>
      <c r="N59" s="1326"/>
      <c r="O59" s="1326"/>
      <c r="P59" s="1326"/>
      <c r="Q59" s="1326"/>
    </row>
    <row r="60" spans="1:17" ht="14.5" customHeight="1">
      <c r="A60" s="1326" t="s">
        <v>565</v>
      </c>
      <c r="B60" s="1326"/>
      <c r="C60" s="1326"/>
      <c r="D60" s="1326"/>
      <c r="E60" s="1326"/>
      <c r="F60" s="1326"/>
      <c r="G60" s="1326"/>
      <c r="H60" s="1326"/>
      <c r="I60" s="1326"/>
      <c r="J60" s="1326"/>
      <c r="K60" s="1326"/>
      <c r="L60" s="1326"/>
      <c r="M60" s="1326"/>
      <c r="N60" s="1326"/>
      <c r="O60" s="1326"/>
      <c r="P60" s="1326"/>
      <c r="Q60" s="1326"/>
    </row>
    <row r="61" spans="1:17" ht="14.5" customHeight="1">
      <c r="A61" s="1326" t="s">
        <v>564</v>
      </c>
      <c r="B61" s="1326"/>
      <c r="C61" s="1326"/>
      <c r="D61" s="1326"/>
      <c r="E61" s="1326"/>
      <c r="F61" s="1326"/>
      <c r="G61" s="1326"/>
      <c r="H61" s="1326"/>
      <c r="I61" s="1326"/>
      <c r="J61" s="1326"/>
      <c r="K61" s="1326"/>
      <c r="L61" s="1326"/>
      <c r="M61" s="1326"/>
      <c r="N61" s="1326"/>
      <c r="O61" s="1326"/>
      <c r="P61" s="1326"/>
      <c r="Q61" s="1326"/>
    </row>
    <row r="62" spans="1:17" ht="14.5" customHeight="1"/>
    <row r="63" spans="1:17" ht="25" customHeight="1">
      <c r="A63" s="1120">
        <v>2022</v>
      </c>
      <c r="B63" s="1120"/>
      <c r="C63" s="1120"/>
      <c r="D63" s="1120"/>
      <c r="E63" s="1120"/>
      <c r="F63" s="1120"/>
      <c r="G63" s="1120"/>
      <c r="H63" s="1120"/>
      <c r="I63" s="1120"/>
      <c r="J63" s="1120"/>
      <c r="K63" s="1120"/>
      <c r="L63" s="1120"/>
      <c r="M63" s="1120"/>
      <c r="N63" s="1120"/>
      <c r="O63" s="1120"/>
      <c r="P63" s="1120"/>
      <c r="Q63" s="1120"/>
    </row>
    <row r="64" spans="1:17" ht="14.5" customHeight="1"/>
    <row r="65" spans="1:17" ht="33.75" customHeight="1">
      <c r="A65" s="1240" t="s">
        <v>726</v>
      </c>
      <c r="B65" s="1240"/>
      <c r="C65" s="1240"/>
      <c r="D65" s="1240"/>
      <c r="E65" s="1240"/>
      <c r="F65" s="1240"/>
      <c r="G65" s="1240"/>
      <c r="H65" s="1240"/>
      <c r="I65" s="1240"/>
      <c r="J65" s="1240"/>
      <c r="K65" s="1240"/>
      <c r="L65" s="1240"/>
      <c r="M65" s="1240"/>
      <c r="N65" s="1240"/>
      <c r="O65" s="1240"/>
      <c r="P65" s="1240"/>
      <c r="Q65" s="1240"/>
    </row>
    <row r="66" spans="1:17" ht="14.5" customHeight="1">
      <c r="A66" s="1190" t="s">
        <v>273</v>
      </c>
      <c r="B66" s="1327" t="s">
        <v>474</v>
      </c>
      <c r="C66" s="1328"/>
      <c r="D66" s="1328"/>
      <c r="E66" s="1328"/>
      <c r="F66" s="1328"/>
      <c r="G66" s="1328"/>
      <c r="H66" s="1328"/>
      <c r="I66" s="1328"/>
      <c r="J66" s="1328"/>
      <c r="K66" s="1328"/>
      <c r="L66" s="1328"/>
      <c r="M66" s="1328"/>
      <c r="N66" s="1328"/>
      <c r="O66" s="1328"/>
      <c r="P66" s="1328"/>
      <c r="Q66" s="1329"/>
    </row>
    <row r="67" spans="1:17" ht="14.5" customHeight="1">
      <c r="A67" s="1191"/>
      <c r="B67" s="1327" t="s">
        <v>274</v>
      </c>
      <c r="C67" s="1328"/>
      <c r="D67" s="1328"/>
      <c r="E67" s="1330"/>
      <c r="F67" s="1327" t="s">
        <v>475</v>
      </c>
      <c r="G67" s="1328"/>
      <c r="H67" s="1328"/>
      <c r="I67" s="1328"/>
      <c r="J67" s="1327" t="s">
        <v>476</v>
      </c>
      <c r="K67" s="1328"/>
      <c r="L67" s="1328"/>
      <c r="M67" s="1330"/>
      <c r="N67" s="1327" t="s">
        <v>285</v>
      </c>
      <c r="O67" s="1328"/>
      <c r="P67" s="1328"/>
      <c r="Q67" s="1329"/>
    </row>
    <row r="68" spans="1:17" ht="14.5" customHeight="1">
      <c r="A68" s="1191"/>
      <c r="B68" s="1346" t="s">
        <v>274</v>
      </c>
      <c r="C68" s="1333" t="s">
        <v>276</v>
      </c>
      <c r="D68" s="1334"/>
      <c r="E68" s="1335"/>
      <c r="F68" s="1346" t="s">
        <v>274</v>
      </c>
      <c r="G68" s="1333" t="s">
        <v>276</v>
      </c>
      <c r="H68" s="1334"/>
      <c r="I68" s="1335"/>
      <c r="J68" s="1346" t="s">
        <v>477</v>
      </c>
      <c r="K68" s="1333" t="s">
        <v>276</v>
      </c>
      <c r="L68" s="1334"/>
      <c r="M68" s="1335"/>
      <c r="N68" s="1346" t="s">
        <v>274</v>
      </c>
      <c r="O68" s="1333" t="s">
        <v>276</v>
      </c>
      <c r="P68" s="1334"/>
      <c r="Q68" s="1337"/>
    </row>
    <row r="69" spans="1:17" ht="14.5" customHeight="1">
      <c r="A69" s="1191"/>
      <c r="B69" s="1347"/>
      <c r="C69" s="630" t="s">
        <v>470</v>
      </c>
      <c r="D69" s="955" t="s">
        <v>471</v>
      </c>
      <c r="E69" s="631" t="s">
        <v>472</v>
      </c>
      <c r="F69" s="1347"/>
      <c r="G69" s="630" t="s">
        <v>470</v>
      </c>
      <c r="H69" s="632" t="s">
        <v>471</v>
      </c>
      <c r="I69" s="956" t="s">
        <v>472</v>
      </c>
      <c r="J69" s="1347"/>
      <c r="K69" s="630" t="s">
        <v>470</v>
      </c>
      <c r="L69" s="632" t="s">
        <v>471</v>
      </c>
      <c r="M69" s="956" t="s">
        <v>472</v>
      </c>
      <c r="N69" s="1347"/>
      <c r="O69" s="630" t="s">
        <v>470</v>
      </c>
      <c r="P69" s="955" t="s">
        <v>471</v>
      </c>
      <c r="Q69" s="632" t="s">
        <v>472</v>
      </c>
    </row>
    <row r="70" spans="1:17" ht="14.5" customHeight="1" thickBot="1">
      <c r="A70" s="1192"/>
      <c r="B70" s="629" t="s">
        <v>275</v>
      </c>
      <c r="C70" s="1338" t="s">
        <v>473</v>
      </c>
      <c r="D70" s="1338"/>
      <c r="E70" s="1339"/>
      <c r="F70" s="629" t="s">
        <v>275</v>
      </c>
      <c r="G70" s="1338" t="s">
        <v>473</v>
      </c>
      <c r="H70" s="1338"/>
      <c r="I70" s="1339"/>
      <c r="J70" s="629" t="s">
        <v>275</v>
      </c>
      <c r="K70" s="1338" t="s">
        <v>473</v>
      </c>
      <c r="L70" s="1338"/>
      <c r="M70" s="1339"/>
      <c r="N70" s="629" t="s">
        <v>275</v>
      </c>
      <c r="O70" s="1338" t="s">
        <v>473</v>
      </c>
      <c r="P70" s="1338"/>
      <c r="Q70" s="1344"/>
    </row>
    <row r="71" spans="1:17" ht="14.5" customHeight="1">
      <c r="A71" s="158" t="s">
        <v>64</v>
      </c>
      <c r="B71" s="607">
        <v>54997</v>
      </c>
      <c r="C71" s="11">
        <v>3404.2680505415165</v>
      </c>
      <c r="D71" s="55">
        <v>3750.5542691751084</v>
      </c>
      <c r="E71" s="78">
        <v>4214.6263237518915</v>
      </c>
      <c r="F71" s="607">
        <v>8006</v>
      </c>
      <c r="G71" s="11">
        <v>3252.0517241379312</v>
      </c>
      <c r="H71" s="11">
        <v>3555.2353760445681</v>
      </c>
      <c r="I71" s="78">
        <v>3671.5492227979275</v>
      </c>
      <c r="J71" s="607">
        <v>39861</v>
      </c>
      <c r="K71" s="11">
        <v>3407.1275167785234</v>
      </c>
      <c r="L71" s="11">
        <v>3779.7297417631344</v>
      </c>
      <c r="M71" s="78">
        <v>4161.0428360413589</v>
      </c>
      <c r="N71" s="607">
        <v>7130</v>
      </c>
      <c r="O71" s="11">
        <v>3827.0151515151515</v>
      </c>
      <c r="P71" s="55">
        <v>4432.0789473684208</v>
      </c>
      <c r="Q71" s="11">
        <v>5067.0983606557375</v>
      </c>
    </row>
    <row r="72" spans="1:17" ht="14.5" customHeight="1">
      <c r="A72" s="159" t="s">
        <v>65</v>
      </c>
      <c r="B72" s="608">
        <v>51827</v>
      </c>
      <c r="C72" s="14">
        <v>3132.8202054794519</v>
      </c>
      <c r="D72" s="47">
        <v>3599.0417638824078</v>
      </c>
      <c r="E72" s="79">
        <v>4135.4470734744709</v>
      </c>
      <c r="F72" s="608">
        <v>9715</v>
      </c>
      <c r="G72" s="14">
        <v>2977.6073903002311</v>
      </c>
      <c r="H72" s="14">
        <v>3265.7586206896553</v>
      </c>
      <c r="I72" s="79">
        <v>3578.3259361997225</v>
      </c>
      <c r="J72" s="608">
        <v>36178</v>
      </c>
      <c r="K72" s="14">
        <v>3202.0344311377244</v>
      </c>
      <c r="L72" s="14">
        <v>3669.425022583559</v>
      </c>
      <c r="M72" s="79">
        <v>4181.8789868667918</v>
      </c>
      <c r="N72" s="608">
        <v>5934</v>
      </c>
      <c r="O72" s="14">
        <v>3466.0701754385964</v>
      </c>
      <c r="P72" s="47">
        <v>4258.0949367088606</v>
      </c>
      <c r="Q72" s="14">
        <v>5100.121212121212</v>
      </c>
    </row>
    <row r="73" spans="1:17" ht="14.5" customHeight="1">
      <c r="A73" s="160" t="s">
        <v>66</v>
      </c>
      <c r="B73" s="609">
        <v>23053</v>
      </c>
      <c r="C73" s="11">
        <v>3123.2514506769826</v>
      </c>
      <c r="D73" s="55">
        <v>3609.5713407134072</v>
      </c>
      <c r="E73" s="78">
        <v>4130.8062678062679</v>
      </c>
      <c r="F73" s="609">
        <v>1331</v>
      </c>
      <c r="G73" s="11">
        <v>2668.3030303030305</v>
      </c>
      <c r="H73" s="55">
        <v>3027.9590163934427</v>
      </c>
      <c r="I73" s="78">
        <v>3323</v>
      </c>
      <c r="J73" s="609">
        <v>15952</v>
      </c>
      <c r="K73" s="11">
        <v>3089.1627906976746</v>
      </c>
      <c r="L73" s="55">
        <v>3516.1179775280898</v>
      </c>
      <c r="M73" s="78">
        <v>3919.0884691848905</v>
      </c>
      <c r="N73" s="609">
        <v>5770</v>
      </c>
      <c r="O73" s="11">
        <v>3614.8115942028985</v>
      </c>
      <c r="P73" s="55">
        <v>4224.0294117647063</v>
      </c>
      <c r="Q73" s="11">
        <v>4645.6054216867469</v>
      </c>
    </row>
    <row r="74" spans="1:17" ht="14.5" customHeight="1">
      <c r="A74" s="159" t="s">
        <v>67</v>
      </c>
      <c r="B74" s="608">
        <v>7233</v>
      </c>
      <c r="C74" s="14">
        <v>3020.5144508670519</v>
      </c>
      <c r="D74" s="47">
        <v>3480.3128342245991</v>
      </c>
      <c r="E74" s="79">
        <v>4049.7647058823532</v>
      </c>
      <c r="F74" s="608">
        <v>561</v>
      </c>
      <c r="G74" s="14">
        <v>2746.125</v>
      </c>
      <c r="H74" s="14">
        <v>3066.3333333333335</v>
      </c>
      <c r="I74" s="79">
        <v>3349.7647058823532</v>
      </c>
      <c r="J74" s="608">
        <v>4929</v>
      </c>
      <c r="K74" s="14">
        <v>3021.8</v>
      </c>
      <c r="L74" s="14">
        <v>3454.2234042553191</v>
      </c>
      <c r="M74" s="79">
        <v>3911.6607142857142</v>
      </c>
      <c r="N74" s="608">
        <v>1743</v>
      </c>
      <c r="O74" s="14">
        <v>3245.421875</v>
      </c>
      <c r="P74" s="47">
        <v>3894.1440677966102</v>
      </c>
      <c r="Q74" s="14">
        <v>4496.203125</v>
      </c>
    </row>
    <row r="75" spans="1:17" ht="14.5" customHeight="1">
      <c r="A75" s="160" t="s">
        <v>68</v>
      </c>
      <c r="B75" s="609">
        <v>2905</v>
      </c>
      <c r="C75" s="11">
        <v>3159.25</v>
      </c>
      <c r="D75" s="55">
        <v>3645.1850393700788</v>
      </c>
      <c r="E75" s="78">
        <v>4097.25</v>
      </c>
      <c r="F75" s="609">
        <v>287</v>
      </c>
      <c r="G75" s="11" t="s">
        <v>832</v>
      </c>
      <c r="H75" s="55" t="s">
        <v>832</v>
      </c>
      <c r="I75" s="78" t="s">
        <v>832</v>
      </c>
      <c r="J75" s="609">
        <v>2164</v>
      </c>
      <c r="K75" s="11">
        <v>3179.590909090909</v>
      </c>
      <c r="L75" s="55">
        <v>3638.2551020408164</v>
      </c>
      <c r="M75" s="78">
        <v>4033.0396825396824</v>
      </c>
      <c r="N75" s="609">
        <v>454</v>
      </c>
      <c r="O75" s="11" t="s">
        <v>832</v>
      </c>
      <c r="P75" s="55" t="s">
        <v>832</v>
      </c>
      <c r="Q75" s="11" t="s">
        <v>832</v>
      </c>
    </row>
    <row r="76" spans="1:17" ht="14.5" customHeight="1">
      <c r="A76" s="159" t="s">
        <v>69</v>
      </c>
      <c r="B76" s="608">
        <v>9317</v>
      </c>
      <c r="C76" s="14">
        <v>3072.1860465116279</v>
      </c>
      <c r="D76" s="47">
        <v>3548.6150793650795</v>
      </c>
      <c r="E76" s="79">
        <v>4081.75</v>
      </c>
      <c r="F76" s="608">
        <v>923</v>
      </c>
      <c r="G76" s="14">
        <v>2738.4166666666665</v>
      </c>
      <c r="H76" s="14">
        <v>3050.962962962963</v>
      </c>
      <c r="I76" s="79">
        <v>3313.8064516129034</v>
      </c>
      <c r="J76" s="608">
        <v>7014</v>
      </c>
      <c r="K76" s="14">
        <v>3104.4835164835163</v>
      </c>
      <c r="L76" s="14">
        <v>3544.7477876106195</v>
      </c>
      <c r="M76" s="79">
        <v>3940.6595744680849</v>
      </c>
      <c r="N76" s="608">
        <v>1380</v>
      </c>
      <c r="O76" s="14">
        <v>3573.2272727272725</v>
      </c>
      <c r="P76" s="47">
        <v>4248.416666666667</v>
      </c>
      <c r="Q76" s="14">
        <v>4708.5357142857147</v>
      </c>
    </row>
    <row r="77" spans="1:17" ht="14.5" customHeight="1">
      <c r="A77" s="160" t="s">
        <v>70</v>
      </c>
      <c r="B77" s="609">
        <v>26435</v>
      </c>
      <c r="C77" s="11">
        <v>3364.808286516854</v>
      </c>
      <c r="D77" s="55">
        <v>3777.2659279778395</v>
      </c>
      <c r="E77" s="78">
        <v>4366.7009803921565</v>
      </c>
      <c r="F77" s="609">
        <v>2354</v>
      </c>
      <c r="G77" s="11">
        <v>3001.6363636363635</v>
      </c>
      <c r="H77" s="11">
        <v>3472.1216216216217</v>
      </c>
      <c r="I77" s="78">
        <v>3654.6338582677167</v>
      </c>
      <c r="J77" s="609">
        <v>19897</v>
      </c>
      <c r="K77" s="11">
        <v>3367.0944123314066</v>
      </c>
      <c r="L77" s="11">
        <v>3767.6273031825795</v>
      </c>
      <c r="M77" s="78">
        <v>4252.1489361702124</v>
      </c>
      <c r="N77" s="609">
        <v>4184</v>
      </c>
      <c r="O77" s="11">
        <v>3723.3813559322034</v>
      </c>
      <c r="P77" s="55">
        <v>4506.4523809523807</v>
      </c>
      <c r="Q77" s="11">
        <v>5118.4824561403511</v>
      </c>
    </row>
    <row r="78" spans="1:17" ht="14.5" customHeight="1">
      <c r="A78" s="159" t="s">
        <v>71</v>
      </c>
      <c r="B78" s="608">
        <v>5098</v>
      </c>
      <c r="C78" s="14">
        <v>2884.031746031746</v>
      </c>
      <c r="D78" s="47">
        <v>3326.75</v>
      </c>
      <c r="E78" s="79">
        <v>3812.0168539325841</v>
      </c>
      <c r="F78" s="608">
        <v>433</v>
      </c>
      <c r="G78" s="14" t="s">
        <v>832</v>
      </c>
      <c r="H78" s="14" t="s">
        <v>832</v>
      </c>
      <c r="I78" s="79" t="s">
        <v>832</v>
      </c>
      <c r="J78" s="608">
        <v>3372</v>
      </c>
      <c r="K78" s="14">
        <v>2878.217391304348</v>
      </c>
      <c r="L78" s="14">
        <v>3317.4642857142858</v>
      </c>
      <c r="M78" s="79">
        <v>3757.1265060240962</v>
      </c>
      <c r="N78" s="608">
        <v>1293</v>
      </c>
      <c r="O78" s="14">
        <v>3034.5277777777778</v>
      </c>
      <c r="P78" s="47">
        <v>3610.7272727272725</v>
      </c>
      <c r="Q78" s="14">
        <v>4243.46875</v>
      </c>
    </row>
    <row r="79" spans="1:17" ht="14.5" customHeight="1">
      <c r="A79" s="160" t="s">
        <v>72</v>
      </c>
      <c r="B79" s="609">
        <v>23391</v>
      </c>
      <c r="C79" s="11">
        <v>3235.2399635036495</v>
      </c>
      <c r="D79" s="55">
        <v>3630.2400611620797</v>
      </c>
      <c r="E79" s="78">
        <v>4148.4469854469853</v>
      </c>
      <c r="F79" s="609">
        <v>3340</v>
      </c>
      <c r="G79" s="11">
        <v>3065.205882352941</v>
      </c>
      <c r="H79" s="11">
        <v>3347.4026548672568</v>
      </c>
      <c r="I79" s="78">
        <v>3501.7953367875648</v>
      </c>
      <c r="J79" s="609">
        <v>16485</v>
      </c>
      <c r="K79" s="11">
        <v>3263.1816860465115</v>
      </c>
      <c r="L79" s="11">
        <v>3666.8063909774437</v>
      </c>
      <c r="M79" s="78">
        <v>4115.480916030534</v>
      </c>
      <c r="N79" s="609">
        <v>3566</v>
      </c>
      <c r="O79" s="11">
        <v>3498.0961538461538</v>
      </c>
      <c r="P79" s="55">
        <v>4307.4148936170213</v>
      </c>
      <c r="Q79" s="11">
        <v>4997.1216216216217</v>
      </c>
    </row>
    <row r="80" spans="1:17" ht="14.5" customHeight="1">
      <c r="A80" s="159" t="s">
        <v>73</v>
      </c>
      <c r="B80" s="608">
        <v>89324</v>
      </c>
      <c r="C80" s="14">
        <v>3256.5060060060059</v>
      </c>
      <c r="D80" s="47">
        <v>3657.8529411764707</v>
      </c>
      <c r="E80" s="79">
        <v>4201.1005056890017</v>
      </c>
      <c r="F80" s="608">
        <v>10466</v>
      </c>
      <c r="G80" s="14">
        <v>2959.2979094076654</v>
      </c>
      <c r="H80" s="14">
        <v>3354.5476190476193</v>
      </c>
      <c r="I80" s="79">
        <v>3558.3561452513968</v>
      </c>
      <c r="J80" s="608">
        <v>64777</v>
      </c>
      <c r="K80" s="14">
        <v>3264.7785771382892</v>
      </c>
      <c r="L80" s="14">
        <v>3658.3087167070216</v>
      </c>
      <c r="M80" s="79">
        <v>4109.247632575758</v>
      </c>
      <c r="N80" s="608">
        <v>14081</v>
      </c>
      <c r="O80" s="14">
        <v>3693.5776892430281</v>
      </c>
      <c r="P80" s="47">
        <v>4339.439790575916</v>
      </c>
      <c r="Q80" s="14">
        <v>4984.4699074074078</v>
      </c>
    </row>
    <row r="81" spans="1:17" ht="14.5" customHeight="1">
      <c r="A81" s="160" t="s">
        <v>74</v>
      </c>
      <c r="B81" s="609">
        <v>18948</v>
      </c>
      <c r="C81" s="11">
        <v>3440.0174708818636</v>
      </c>
      <c r="D81" s="55">
        <v>3780.6707779886146</v>
      </c>
      <c r="E81" s="78">
        <v>4304.1904761904761</v>
      </c>
      <c r="F81" s="609">
        <v>1824</v>
      </c>
      <c r="G81" s="11">
        <v>3188.7352941176468</v>
      </c>
      <c r="H81" s="11">
        <v>3496.7809917355371</v>
      </c>
      <c r="I81" s="78">
        <v>3618.9713375796177</v>
      </c>
      <c r="J81" s="609">
        <v>14224</v>
      </c>
      <c r="K81" s="11">
        <v>3441.7162162162163</v>
      </c>
      <c r="L81" s="11">
        <v>3773.2790432801821</v>
      </c>
      <c r="M81" s="78">
        <v>4207.1371681415931</v>
      </c>
      <c r="N81" s="609">
        <v>2900</v>
      </c>
      <c r="O81" s="11">
        <v>3833.5188679245284</v>
      </c>
      <c r="P81" s="55">
        <v>4430.2468354430375</v>
      </c>
      <c r="Q81" s="11">
        <v>5078.8582089552237</v>
      </c>
    </row>
    <row r="82" spans="1:17" ht="14.5" customHeight="1">
      <c r="A82" s="159" t="s">
        <v>75</v>
      </c>
      <c r="B82" s="608">
        <v>5496</v>
      </c>
      <c r="C82" s="14">
        <v>3310.4378881987577</v>
      </c>
      <c r="D82" s="47">
        <v>3647.1472303206997</v>
      </c>
      <c r="E82" s="79">
        <v>4124.979166666667</v>
      </c>
      <c r="F82" s="608">
        <v>663</v>
      </c>
      <c r="G82" s="14">
        <v>3167.2857142857142</v>
      </c>
      <c r="H82" s="14">
        <v>3422.5108695652175</v>
      </c>
      <c r="I82" s="79">
        <v>3615.3026315789475</v>
      </c>
      <c r="J82" s="608">
        <v>4119</v>
      </c>
      <c r="K82" s="14">
        <v>3323.8695652173915</v>
      </c>
      <c r="L82" s="14">
        <v>3660.3684210526317</v>
      </c>
      <c r="M82" s="79">
        <v>4097.8379629629626</v>
      </c>
      <c r="N82" s="608">
        <v>714</v>
      </c>
      <c r="O82" s="14">
        <v>3513.9615384615386</v>
      </c>
      <c r="P82" s="47">
        <v>4306.560606060606</v>
      </c>
      <c r="Q82" s="14">
        <v>5048.227272727273</v>
      </c>
    </row>
    <row r="83" spans="1:17" ht="14.5" customHeight="1">
      <c r="A83" s="160" t="s">
        <v>76</v>
      </c>
      <c r="B83" s="609">
        <v>8139</v>
      </c>
      <c r="C83" s="11">
        <v>3073.529891304348</v>
      </c>
      <c r="D83" s="55">
        <v>3556.1944444444443</v>
      </c>
      <c r="E83" s="78">
        <v>4128.6069364161849</v>
      </c>
      <c r="F83" s="609">
        <v>585</v>
      </c>
      <c r="G83" s="11">
        <v>2745.3529411764707</v>
      </c>
      <c r="H83" s="55">
        <v>3085.0588235294117</v>
      </c>
      <c r="I83" s="78">
        <v>3324.2903225806454</v>
      </c>
      <c r="J83" s="609">
        <v>5547</v>
      </c>
      <c r="K83" s="11">
        <v>3045.5520833333335</v>
      </c>
      <c r="L83" s="55">
        <v>3494</v>
      </c>
      <c r="M83" s="78">
        <v>3987.4252873563219</v>
      </c>
      <c r="N83" s="609">
        <v>2007</v>
      </c>
      <c r="O83" s="11">
        <v>3500.1428571428573</v>
      </c>
      <c r="P83" s="55">
        <v>4057.5754716981132</v>
      </c>
      <c r="Q83" s="11">
        <v>4595.6388888888887</v>
      </c>
    </row>
    <row r="84" spans="1:17" ht="14.5" customHeight="1">
      <c r="A84" s="159" t="s">
        <v>77</v>
      </c>
      <c r="B84" s="608">
        <v>5814</v>
      </c>
      <c r="C84" s="14">
        <v>2998.8455882352941</v>
      </c>
      <c r="D84" s="47">
        <v>3454.3709677419356</v>
      </c>
      <c r="E84" s="79">
        <v>4030.9487179487178</v>
      </c>
      <c r="F84" s="608">
        <v>549</v>
      </c>
      <c r="G84" s="14">
        <v>2747.375</v>
      </c>
      <c r="H84" s="14">
        <v>3075.5</v>
      </c>
      <c r="I84" s="79">
        <v>3354.4772727272725</v>
      </c>
      <c r="J84" s="608">
        <v>3849</v>
      </c>
      <c r="K84" s="14">
        <v>2991.5353535353534</v>
      </c>
      <c r="L84" s="14">
        <v>3424.451048951049</v>
      </c>
      <c r="M84" s="79">
        <v>3889.8518518518517</v>
      </c>
      <c r="N84" s="608">
        <v>1416</v>
      </c>
      <c r="O84" s="14">
        <v>3324.5</v>
      </c>
      <c r="P84" s="47">
        <v>3973.2272727272725</v>
      </c>
      <c r="Q84" s="14">
        <v>4504.666666666667</v>
      </c>
    </row>
    <row r="85" spans="1:17" ht="14.5" customHeight="1">
      <c r="A85" s="160" t="s">
        <v>78</v>
      </c>
      <c r="B85" s="609">
        <v>11508</v>
      </c>
      <c r="C85" s="11">
        <v>3136.2142857142858</v>
      </c>
      <c r="D85" s="55">
        <v>3560.6671309192202</v>
      </c>
      <c r="E85" s="78">
        <v>4035.2715736040609</v>
      </c>
      <c r="F85" s="609">
        <v>1128</v>
      </c>
      <c r="G85" s="11">
        <v>2921.4302325581393</v>
      </c>
      <c r="H85" s="11">
        <v>3214.0714285714284</v>
      </c>
      <c r="I85" s="78">
        <v>3446.0357142857142</v>
      </c>
      <c r="J85" s="609">
        <v>8270</v>
      </c>
      <c r="K85" s="11">
        <v>3154.1802030456852</v>
      </c>
      <c r="L85" s="11">
        <v>3562.1554054054054</v>
      </c>
      <c r="M85" s="78">
        <v>3951.7152777777778</v>
      </c>
      <c r="N85" s="609">
        <v>2110</v>
      </c>
      <c r="O85" s="11">
        <v>3363</v>
      </c>
      <c r="P85" s="55">
        <v>4028.4069767441861</v>
      </c>
      <c r="Q85" s="11">
        <v>4639.6025641025644</v>
      </c>
    </row>
    <row r="86" spans="1:17" ht="14.5" customHeight="1" thickBot="1">
      <c r="A86" s="159" t="s">
        <v>79</v>
      </c>
      <c r="B86" s="637">
        <v>6410</v>
      </c>
      <c r="C86" s="14">
        <v>3065.197802197802</v>
      </c>
      <c r="D86" s="47">
        <v>3490.3907103825136</v>
      </c>
      <c r="E86" s="79">
        <v>3991.2894736842104</v>
      </c>
      <c r="F86" s="608">
        <v>590</v>
      </c>
      <c r="G86" s="14">
        <v>2764.25</v>
      </c>
      <c r="H86" s="47">
        <v>3044.439393939394</v>
      </c>
      <c r="I86" s="79">
        <v>3239.3157894736842</v>
      </c>
      <c r="J86" s="608">
        <v>4186</v>
      </c>
      <c r="K86" s="14">
        <v>3051.9705882352941</v>
      </c>
      <c r="L86" s="47">
        <v>3446.4183673469388</v>
      </c>
      <c r="M86" s="79">
        <v>3887.465811965812</v>
      </c>
      <c r="N86" s="637">
        <v>1634</v>
      </c>
      <c r="O86" s="14">
        <v>3453.625</v>
      </c>
      <c r="P86" s="47">
        <v>3914.0135135135133</v>
      </c>
      <c r="Q86" s="14">
        <v>4402.4736842105267</v>
      </c>
    </row>
    <row r="87" spans="1:17" ht="14.5" customHeight="1">
      <c r="A87" s="317" t="s">
        <v>82</v>
      </c>
      <c r="B87" s="634">
        <v>349895</v>
      </c>
      <c r="C87" s="318">
        <v>3221.5914958238423</v>
      </c>
      <c r="D87" s="319">
        <v>3654.8686022284628</v>
      </c>
      <c r="E87" s="320">
        <v>4174.9570510323338</v>
      </c>
      <c r="F87" s="634">
        <v>42755</v>
      </c>
      <c r="G87" s="635">
        <v>2972.8882201203783</v>
      </c>
      <c r="H87" s="321">
        <v>3352.7655840754323</v>
      </c>
      <c r="I87" s="322">
        <v>3590.8056651129436</v>
      </c>
      <c r="J87" s="634">
        <v>250824</v>
      </c>
      <c r="K87" s="635">
        <v>3239.1521830837378</v>
      </c>
      <c r="L87" s="321">
        <v>3662.8490478402227</v>
      </c>
      <c r="M87" s="322">
        <v>4107.844003241491</v>
      </c>
      <c r="N87" s="634">
        <v>56316</v>
      </c>
      <c r="O87" s="318">
        <v>3583.8333333333335</v>
      </c>
      <c r="P87" s="319">
        <v>4276.2727975270482</v>
      </c>
      <c r="Q87" s="321">
        <v>4884.7032967032965</v>
      </c>
    </row>
    <row r="88" spans="1:17" ht="14.5" customHeight="1">
      <c r="A88" s="1345" t="s">
        <v>507</v>
      </c>
      <c r="B88" s="1345"/>
      <c r="C88" s="1345"/>
      <c r="D88" s="1345"/>
      <c r="E88" s="1345"/>
      <c r="F88" s="1345"/>
      <c r="G88" s="1345"/>
      <c r="H88" s="1345"/>
      <c r="I88" s="1345"/>
      <c r="J88" s="1345"/>
      <c r="K88" s="1345"/>
      <c r="L88" s="1345"/>
      <c r="M88" s="1345"/>
      <c r="N88" s="1345"/>
      <c r="O88" s="1345"/>
      <c r="P88" s="1345"/>
      <c r="Q88" s="1345"/>
    </row>
    <row r="89" spans="1:17" ht="14.5" customHeight="1">
      <c r="A89" s="1326" t="s">
        <v>941</v>
      </c>
      <c r="B89" s="1326"/>
      <c r="C89" s="1326"/>
      <c r="D89" s="1326"/>
      <c r="E89" s="1326"/>
      <c r="F89" s="1326"/>
      <c r="G89" s="1326"/>
      <c r="H89" s="1326"/>
      <c r="I89" s="1326"/>
      <c r="J89" s="1326"/>
      <c r="K89" s="1326"/>
      <c r="L89" s="1326"/>
      <c r="M89" s="1326"/>
      <c r="N89" s="1326"/>
      <c r="O89" s="1326"/>
      <c r="P89" s="1326"/>
      <c r="Q89" s="1326"/>
    </row>
    <row r="90" spans="1:17" ht="14.5" customHeight="1">
      <c r="A90" s="1326" t="s">
        <v>565</v>
      </c>
      <c r="B90" s="1326"/>
      <c r="C90" s="1326"/>
      <c r="D90" s="1326"/>
      <c r="E90" s="1326"/>
      <c r="F90" s="1326"/>
      <c r="G90" s="1326"/>
      <c r="H90" s="1326"/>
      <c r="I90" s="1326"/>
      <c r="J90" s="1326"/>
      <c r="K90" s="1326"/>
      <c r="L90" s="1326"/>
      <c r="M90" s="1326"/>
      <c r="N90" s="1326"/>
      <c r="O90" s="1326"/>
      <c r="P90" s="1326"/>
      <c r="Q90" s="1326"/>
    </row>
    <row r="91" spans="1:17" ht="14.5" customHeight="1">
      <c r="A91" s="1326" t="s">
        <v>564</v>
      </c>
      <c r="B91" s="1326"/>
      <c r="C91" s="1326"/>
      <c r="D91" s="1326"/>
      <c r="E91" s="1326"/>
      <c r="F91" s="1326"/>
      <c r="G91" s="1326"/>
      <c r="H91" s="1326"/>
      <c r="I91" s="1326"/>
      <c r="J91" s="1326"/>
      <c r="K91" s="1326"/>
      <c r="L91" s="1326"/>
      <c r="M91" s="1326"/>
      <c r="N91" s="1326"/>
      <c r="O91" s="1326"/>
      <c r="P91" s="1326"/>
      <c r="Q91" s="1326"/>
    </row>
    <row r="92" spans="1:17" ht="14.5" customHeight="1"/>
    <row r="93" spans="1:17" ht="25" customHeight="1">
      <c r="A93" s="1120">
        <v>2021</v>
      </c>
      <c r="B93" s="1120"/>
      <c r="C93" s="1120"/>
      <c r="D93" s="1120"/>
      <c r="E93" s="1120"/>
      <c r="F93" s="1120"/>
      <c r="G93" s="1120"/>
      <c r="H93" s="1120"/>
      <c r="I93" s="1120"/>
      <c r="J93" s="1120"/>
      <c r="K93" s="1120"/>
      <c r="L93" s="1120"/>
      <c r="M93" s="1120"/>
      <c r="N93" s="1120"/>
      <c r="O93" s="1120"/>
      <c r="P93" s="1120"/>
      <c r="Q93" s="1120"/>
    </row>
    <row r="94" spans="1:17" ht="14.5" customHeight="1">
      <c r="A94" s="966"/>
      <c r="C94" s="965"/>
      <c r="E94" s="965"/>
      <c r="F94" s="965"/>
      <c r="H94" s="965"/>
    </row>
    <row r="95" spans="1:17" ht="34.5" customHeight="1">
      <c r="A95" s="1240" t="s">
        <v>727</v>
      </c>
      <c r="B95" s="1240"/>
      <c r="C95" s="1240"/>
      <c r="D95" s="1240"/>
      <c r="E95" s="1240"/>
      <c r="F95" s="1240"/>
      <c r="G95" s="1240"/>
      <c r="H95" s="1240"/>
      <c r="I95" s="1240"/>
      <c r="J95" s="1240"/>
      <c r="K95" s="1240"/>
      <c r="L95" s="1240"/>
      <c r="M95" s="1240"/>
      <c r="N95" s="1240"/>
      <c r="O95" s="1240"/>
      <c r="P95" s="1240"/>
      <c r="Q95" s="1240"/>
    </row>
    <row r="96" spans="1:17" ht="14.5" customHeight="1">
      <c r="A96" s="1190" t="s">
        <v>273</v>
      </c>
      <c r="B96" s="1327" t="s">
        <v>474</v>
      </c>
      <c r="C96" s="1328"/>
      <c r="D96" s="1328"/>
      <c r="E96" s="1328"/>
      <c r="F96" s="1328"/>
      <c r="G96" s="1328"/>
      <c r="H96" s="1328"/>
      <c r="I96" s="1328"/>
      <c r="J96" s="1328"/>
      <c r="K96" s="1328"/>
      <c r="L96" s="1328"/>
      <c r="M96" s="1328"/>
      <c r="N96" s="1328"/>
      <c r="O96" s="1328"/>
      <c r="P96" s="1328"/>
      <c r="Q96" s="1329"/>
    </row>
    <row r="97" spans="1:17" ht="14.5" customHeight="1">
      <c r="A97" s="1191"/>
      <c r="B97" s="1327" t="s">
        <v>274</v>
      </c>
      <c r="C97" s="1328"/>
      <c r="D97" s="1328"/>
      <c r="E97" s="1330"/>
      <c r="F97" s="1327" t="s">
        <v>475</v>
      </c>
      <c r="G97" s="1328"/>
      <c r="H97" s="1328"/>
      <c r="I97" s="1328"/>
      <c r="J97" s="1327" t="s">
        <v>476</v>
      </c>
      <c r="K97" s="1328"/>
      <c r="L97" s="1328"/>
      <c r="M97" s="1330"/>
      <c r="N97" s="1327" t="s">
        <v>285</v>
      </c>
      <c r="O97" s="1328"/>
      <c r="P97" s="1328"/>
      <c r="Q97" s="1329"/>
    </row>
    <row r="98" spans="1:17" ht="14.5" customHeight="1">
      <c r="A98" s="1191"/>
      <c r="B98" s="1346" t="s">
        <v>274</v>
      </c>
      <c r="C98" s="1333" t="s">
        <v>276</v>
      </c>
      <c r="D98" s="1334"/>
      <c r="E98" s="1335"/>
      <c r="F98" s="1346" t="s">
        <v>274</v>
      </c>
      <c r="G98" s="1333" t="s">
        <v>276</v>
      </c>
      <c r="H98" s="1334"/>
      <c r="I98" s="1335"/>
      <c r="J98" s="1346" t="s">
        <v>477</v>
      </c>
      <c r="K98" s="1333" t="s">
        <v>276</v>
      </c>
      <c r="L98" s="1334"/>
      <c r="M98" s="1335"/>
      <c r="N98" s="1346" t="s">
        <v>274</v>
      </c>
      <c r="O98" s="1333" t="s">
        <v>276</v>
      </c>
      <c r="P98" s="1334"/>
      <c r="Q98" s="1337"/>
    </row>
    <row r="99" spans="1:17" ht="14.5" customHeight="1">
      <c r="A99" s="1191"/>
      <c r="B99" s="1347"/>
      <c r="C99" s="630" t="s">
        <v>470</v>
      </c>
      <c r="D99" s="955" t="s">
        <v>471</v>
      </c>
      <c r="E99" s="631" t="s">
        <v>472</v>
      </c>
      <c r="F99" s="1347"/>
      <c r="G99" s="630" t="s">
        <v>470</v>
      </c>
      <c r="H99" s="632" t="s">
        <v>471</v>
      </c>
      <c r="I99" s="956" t="s">
        <v>472</v>
      </c>
      <c r="J99" s="1347"/>
      <c r="K99" s="630" t="s">
        <v>470</v>
      </c>
      <c r="L99" s="632" t="s">
        <v>471</v>
      </c>
      <c r="M99" s="956" t="s">
        <v>472</v>
      </c>
      <c r="N99" s="1347"/>
      <c r="O99" s="630" t="s">
        <v>470</v>
      </c>
      <c r="P99" s="955" t="s">
        <v>471</v>
      </c>
      <c r="Q99" s="632" t="s">
        <v>472</v>
      </c>
    </row>
    <row r="100" spans="1:17" ht="14.5" customHeight="1" thickBot="1">
      <c r="A100" s="1192"/>
      <c r="B100" s="629" t="s">
        <v>275</v>
      </c>
      <c r="C100" s="1338" t="s">
        <v>473</v>
      </c>
      <c r="D100" s="1338"/>
      <c r="E100" s="1339"/>
      <c r="F100" s="629" t="s">
        <v>275</v>
      </c>
      <c r="G100" s="1338" t="s">
        <v>473</v>
      </c>
      <c r="H100" s="1338"/>
      <c r="I100" s="1339"/>
      <c r="J100" s="629" t="s">
        <v>275</v>
      </c>
      <c r="K100" s="1338" t="s">
        <v>473</v>
      </c>
      <c r="L100" s="1338"/>
      <c r="M100" s="1339"/>
      <c r="N100" s="629" t="s">
        <v>275</v>
      </c>
      <c r="O100" s="1338" t="s">
        <v>473</v>
      </c>
      <c r="P100" s="1338"/>
      <c r="Q100" s="1344"/>
    </row>
    <row r="101" spans="1:17" ht="14.5" customHeight="1">
      <c r="A101" s="158" t="s">
        <v>64</v>
      </c>
      <c r="B101" s="607">
        <v>54220</v>
      </c>
      <c r="C101" s="11">
        <v>3273.2330374128092</v>
      </c>
      <c r="D101" s="55">
        <v>3599.03125</v>
      </c>
      <c r="E101" s="78">
        <v>4058.3909612625539</v>
      </c>
      <c r="F101" s="607">
        <v>8240</v>
      </c>
      <c r="G101" s="11">
        <v>3148.0177304964541</v>
      </c>
      <c r="H101" s="11">
        <v>3382.8573573573572</v>
      </c>
      <c r="I101" s="78">
        <v>3491.2624633431087</v>
      </c>
      <c r="J101" s="609">
        <v>38869</v>
      </c>
      <c r="K101" s="11">
        <v>3281.8821752265862</v>
      </c>
      <c r="L101" s="11">
        <v>3625.2223935842071</v>
      </c>
      <c r="M101" s="78">
        <v>4000.2274143302179</v>
      </c>
      <c r="N101" s="607">
        <v>7111</v>
      </c>
      <c r="O101" s="11">
        <v>3716.9568345323742</v>
      </c>
      <c r="P101" s="55">
        <v>4324.8055555555557</v>
      </c>
      <c r="Q101" s="11">
        <v>4940.5173611111113</v>
      </c>
    </row>
    <row r="102" spans="1:17" ht="14.5" customHeight="1">
      <c r="A102" s="159" t="s">
        <v>65</v>
      </c>
      <c r="B102" s="608">
        <v>50704</v>
      </c>
      <c r="C102" s="14">
        <v>3026.1869275603663</v>
      </c>
      <c r="D102" s="47">
        <v>3478.483138780804</v>
      </c>
      <c r="E102" s="79">
        <v>4020.4233716475096</v>
      </c>
      <c r="F102" s="608">
        <v>9652</v>
      </c>
      <c r="G102" s="14">
        <v>2860.6674641148325</v>
      </c>
      <c r="H102" s="14">
        <v>3141.3256880733943</v>
      </c>
      <c r="I102" s="79">
        <v>3427.9044795783925</v>
      </c>
      <c r="J102" s="608">
        <v>35209</v>
      </c>
      <c r="K102" s="14">
        <v>3107.3026151930262</v>
      </c>
      <c r="L102" s="14">
        <v>3557.1776007497656</v>
      </c>
      <c r="M102" s="79">
        <v>4064.1465827338129</v>
      </c>
      <c r="N102" s="608">
        <v>5843</v>
      </c>
      <c r="O102" s="14">
        <v>3379.3352272727275</v>
      </c>
      <c r="P102" s="47">
        <v>4137.1228070175439</v>
      </c>
      <c r="Q102" s="14">
        <v>5005.1474358974356</v>
      </c>
    </row>
    <row r="103" spans="1:17" ht="14.5" customHeight="1">
      <c r="A103" s="160" t="s">
        <v>66</v>
      </c>
      <c r="B103" s="609">
        <v>22899</v>
      </c>
      <c r="C103" s="11">
        <v>3040.2554347826085</v>
      </c>
      <c r="D103" s="55">
        <v>3541.0465949820787</v>
      </c>
      <c r="E103" s="78">
        <v>4094.9102112676055</v>
      </c>
      <c r="F103" s="609">
        <v>1229</v>
      </c>
      <c r="G103" s="11">
        <v>2599</v>
      </c>
      <c r="H103" s="55">
        <v>2940.1739130434785</v>
      </c>
      <c r="I103" s="78">
        <v>3240.6785714285716</v>
      </c>
      <c r="J103" s="609">
        <v>15995</v>
      </c>
      <c r="K103" s="11">
        <v>2997.753184713376</v>
      </c>
      <c r="L103" s="55">
        <v>3437.6521335807051</v>
      </c>
      <c r="M103" s="78">
        <v>3869.6326530612246</v>
      </c>
      <c r="N103" s="609">
        <v>5675</v>
      </c>
      <c r="O103" s="11">
        <v>3559.3169642857142</v>
      </c>
      <c r="P103" s="55">
        <v>4192.0137614678897</v>
      </c>
      <c r="Q103" s="11">
        <v>4612.6701846965698</v>
      </c>
    </row>
    <row r="104" spans="1:17" ht="14.5" customHeight="1">
      <c r="A104" s="159" t="s">
        <v>67</v>
      </c>
      <c r="B104" s="608">
        <v>6954</v>
      </c>
      <c r="C104" s="14">
        <v>2879.2337662337663</v>
      </c>
      <c r="D104" s="47">
        <v>3311.4042553191489</v>
      </c>
      <c r="E104" s="79">
        <v>3893.5412371134021</v>
      </c>
      <c r="F104" s="608">
        <v>504</v>
      </c>
      <c r="G104" s="14">
        <v>2583.8333333333335</v>
      </c>
      <c r="H104" s="14">
        <v>2937.1666666666665</v>
      </c>
      <c r="I104" s="79">
        <v>3168.2419354838707</v>
      </c>
      <c r="J104" s="608">
        <v>4767</v>
      </c>
      <c r="K104" s="14">
        <v>2867.8958333333335</v>
      </c>
      <c r="L104" s="14">
        <v>3289.4037433155081</v>
      </c>
      <c r="M104" s="79">
        <v>3763.8620689655172</v>
      </c>
      <c r="N104" s="608">
        <v>1683</v>
      </c>
      <c r="O104" s="14">
        <v>3107.5121951219512</v>
      </c>
      <c r="P104" s="47">
        <v>3751.3620689655172</v>
      </c>
      <c r="Q104" s="14">
        <v>4336.828125</v>
      </c>
    </row>
    <row r="105" spans="1:17" ht="14.5" customHeight="1">
      <c r="A105" s="160" t="s">
        <v>68</v>
      </c>
      <c r="B105" s="609">
        <v>2701</v>
      </c>
      <c r="C105" s="11">
        <v>3069.3559322033898</v>
      </c>
      <c r="D105" s="55">
        <v>3518.3921568627452</v>
      </c>
      <c r="E105" s="78">
        <v>3990.4509803921569</v>
      </c>
      <c r="F105" s="609">
        <v>251</v>
      </c>
      <c r="G105" s="11" t="s">
        <v>832</v>
      </c>
      <c r="H105" s="55" t="s">
        <v>832</v>
      </c>
      <c r="I105" s="78" t="s">
        <v>832</v>
      </c>
      <c r="J105" s="609">
        <v>2017</v>
      </c>
      <c r="K105" s="11">
        <v>3078.056818181818</v>
      </c>
      <c r="L105" s="55">
        <v>3507.5224719101125</v>
      </c>
      <c r="M105" s="78">
        <v>3885.3958333333335</v>
      </c>
      <c r="N105" s="609">
        <v>433</v>
      </c>
      <c r="O105" s="11" t="s">
        <v>832</v>
      </c>
      <c r="P105" s="55" t="s">
        <v>832</v>
      </c>
      <c r="Q105" s="11" t="s">
        <v>832</v>
      </c>
    </row>
    <row r="106" spans="1:17" ht="14.5" customHeight="1">
      <c r="A106" s="159" t="s">
        <v>69</v>
      </c>
      <c r="B106" s="608">
        <v>9054</v>
      </c>
      <c r="C106" s="14">
        <v>3008.997536945813</v>
      </c>
      <c r="D106" s="47">
        <v>3427.4975786924938</v>
      </c>
      <c r="E106" s="79">
        <v>3977.2578125</v>
      </c>
      <c r="F106" s="608">
        <v>875</v>
      </c>
      <c r="G106" s="14">
        <v>2634</v>
      </c>
      <c r="H106" s="14">
        <v>2931</v>
      </c>
      <c r="I106" s="79">
        <v>3163.284090909091</v>
      </c>
      <c r="J106" s="608">
        <v>6852</v>
      </c>
      <c r="K106" s="14">
        <v>3044.4873417721519</v>
      </c>
      <c r="L106" s="14">
        <v>3426.1756756756758</v>
      </c>
      <c r="M106" s="79">
        <v>3850.5</v>
      </c>
      <c r="N106" s="608">
        <v>1327</v>
      </c>
      <c r="O106" s="14">
        <v>3576</v>
      </c>
      <c r="P106" s="47">
        <v>4153.5487804878048</v>
      </c>
      <c r="Q106" s="14">
        <v>4620.2115384615381</v>
      </c>
    </row>
    <row r="107" spans="1:17" ht="14.5" customHeight="1">
      <c r="A107" s="160" t="s">
        <v>70</v>
      </c>
      <c r="B107" s="609">
        <v>25825</v>
      </c>
      <c r="C107" s="11">
        <v>3247.3880753138073</v>
      </c>
      <c r="D107" s="55">
        <v>3640.4645390070923</v>
      </c>
      <c r="E107" s="78">
        <v>4237.8985801217041</v>
      </c>
      <c r="F107" s="609">
        <v>2447</v>
      </c>
      <c r="G107" s="11">
        <v>2816.6458333333335</v>
      </c>
      <c r="H107" s="11">
        <v>3358.8333333333335</v>
      </c>
      <c r="I107" s="78">
        <v>3498.568181818182</v>
      </c>
      <c r="J107" s="609">
        <v>19260</v>
      </c>
      <c r="K107" s="11">
        <v>3244.7359249329756</v>
      </c>
      <c r="L107" s="11">
        <v>3634.7512908777967</v>
      </c>
      <c r="M107" s="78">
        <v>4127.2123287671229</v>
      </c>
      <c r="N107" s="609">
        <v>4118</v>
      </c>
      <c r="O107" s="11">
        <v>3673.344827586207</v>
      </c>
      <c r="P107" s="55">
        <v>4413.2192982456145</v>
      </c>
      <c r="Q107" s="11">
        <v>4995.8883495145628</v>
      </c>
    </row>
    <row r="108" spans="1:17" ht="14.5" customHeight="1">
      <c r="A108" s="159" t="s">
        <v>71</v>
      </c>
      <c r="B108" s="608">
        <v>5122</v>
      </c>
      <c r="C108" s="14">
        <v>2762.5614035087719</v>
      </c>
      <c r="D108" s="47">
        <v>3182.812925170068</v>
      </c>
      <c r="E108" s="79">
        <v>3654.6666666666665</v>
      </c>
      <c r="F108" s="608">
        <v>417</v>
      </c>
      <c r="G108" s="14" t="s">
        <v>832</v>
      </c>
      <c r="H108" s="14" t="s">
        <v>832</v>
      </c>
      <c r="I108" s="79" t="s">
        <v>832</v>
      </c>
      <c r="J108" s="608">
        <v>3390</v>
      </c>
      <c r="K108" s="14">
        <v>2757.1901408450703</v>
      </c>
      <c r="L108" s="14">
        <v>3169.25</v>
      </c>
      <c r="M108" s="79">
        <v>3579.1290322580644</v>
      </c>
      <c r="N108" s="608">
        <v>1315</v>
      </c>
      <c r="O108" s="14">
        <v>2868.859375</v>
      </c>
      <c r="P108" s="47">
        <v>3454.6666666666665</v>
      </c>
      <c r="Q108" s="14">
        <v>4018.4347826086955</v>
      </c>
    </row>
    <row r="109" spans="1:17" ht="14.5" customHeight="1">
      <c r="A109" s="160" t="s">
        <v>72</v>
      </c>
      <c r="B109" s="609">
        <v>22329</v>
      </c>
      <c r="C109" s="11">
        <v>3110.2522522522522</v>
      </c>
      <c r="D109" s="55">
        <v>3487.9352331606219</v>
      </c>
      <c r="E109" s="78">
        <v>4021.7667785234898</v>
      </c>
      <c r="F109" s="609">
        <v>3231</v>
      </c>
      <c r="G109" s="11">
        <v>2958.703125</v>
      </c>
      <c r="H109" s="11">
        <v>3187.1007194244603</v>
      </c>
      <c r="I109" s="78">
        <v>3347.9392361111113</v>
      </c>
      <c r="J109" s="609">
        <v>15594</v>
      </c>
      <c r="K109" s="11">
        <v>3143.703125</v>
      </c>
      <c r="L109" s="11">
        <v>3529.3610038610041</v>
      </c>
      <c r="M109" s="78">
        <v>3972.3382352941176</v>
      </c>
      <c r="N109" s="609">
        <v>3504</v>
      </c>
      <c r="O109" s="11">
        <v>3419.25</v>
      </c>
      <c r="P109" s="55">
        <v>4174.742424242424</v>
      </c>
      <c r="Q109" s="11">
        <v>4924.1842105263158</v>
      </c>
    </row>
    <row r="110" spans="1:17" ht="14.5" customHeight="1">
      <c r="A110" s="159" t="s">
        <v>73</v>
      </c>
      <c r="B110" s="608">
        <v>87788</v>
      </c>
      <c r="C110" s="14">
        <v>3154.876996805112</v>
      </c>
      <c r="D110" s="47">
        <v>3544.3732815301855</v>
      </c>
      <c r="E110" s="79">
        <v>4087.5994940978076</v>
      </c>
      <c r="F110" s="608">
        <v>10729</v>
      </c>
      <c r="G110" s="14">
        <v>2798.6382978723404</v>
      </c>
      <c r="H110" s="14">
        <v>3259.0431654676258</v>
      </c>
      <c r="I110" s="79">
        <v>3414.6248574686433</v>
      </c>
      <c r="J110" s="608">
        <v>62935</v>
      </c>
      <c r="K110" s="14">
        <v>3173.5350799289522</v>
      </c>
      <c r="L110" s="14">
        <v>3550.1912425149699</v>
      </c>
      <c r="M110" s="79">
        <v>3991.0590717299579</v>
      </c>
      <c r="N110" s="608">
        <v>14124</v>
      </c>
      <c r="O110" s="14">
        <v>3590.8703703703704</v>
      </c>
      <c r="P110" s="47">
        <v>4219.1691312384473</v>
      </c>
      <c r="Q110" s="14">
        <v>4858.416666666667</v>
      </c>
    </row>
    <row r="111" spans="1:17" ht="14.5" customHeight="1">
      <c r="A111" s="160" t="s">
        <v>74</v>
      </c>
      <c r="B111" s="609">
        <v>18548</v>
      </c>
      <c r="C111" s="11">
        <v>3341.0339805825242</v>
      </c>
      <c r="D111" s="55">
        <v>3653.5674846625766</v>
      </c>
      <c r="E111" s="78">
        <v>4204.2259615384619</v>
      </c>
      <c r="F111" s="609">
        <v>1878</v>
      </c>
      <c r="G111" s="11">
        <v>3092.7413793103447</v>
      </c>
      <c r="H111" s="11">
        <v>3370.3412698412699</v>
      </c>
      <c r="I111" s="78">
        <v>3480.4668874172185</v>
      </c>
      <c r="J111" s="609">
        <v>13787</v>
      </c>
      <c r="K111" s="11">
        <v>3344.7089160839159</v>
      </c>
      <c r="L111" s="11">
        <v>3651.8617318435754</v>
      </c>
      <c r="M111" s="78">
        <v>4103.9375</v>
      </c>
      <c r="N111" s="609">
        <v>2883</v>
      </c>
      <c r="O111" s="11">
        <v>3758.3125</v>
      </c>
      <c r="P111" s="55">
        <v>4333.7568807339449</v>
      </c>
      <c r="Q111" s="11">
        <v>4965.8963414634145</v>
      </c>
    </row>
    <row r="112" spans="1:17" ht="14.5" customHeight="1">
      <c r="A112" s="159" t="s">
        <v>75</v>
      </c>
      <c r="B112" s="608">
        <v>5231</v>
      </c>
      <c r="C112" s="14">
        <v>3227.2463235294117</v>
      </c>
      <c r="D112" s="47">
        <v>3573.7608695652175</v>
      </c>
      <c r="E112" s="79">
        <v>4044.5548780487807</v>
      </c>
      <c r="F112" s="608">
        <v>645</v>
      </c>
      <c r="G112" s="14">
        <v>3099.1111111111113</v>
      </c>
      <c r="H112" s="14">
        <v>3345.3795180722891</v>
      </c>
      <c r="I112" s="79">
        <v>3537.4791666666665</v>
      </c>
      <c r="J112" s="608">
        <v>3874</v>
      </c>
      <c r="K112" s="14">
        <v>3229.7056074766356</v>
      </c>
      <c r="L112" s="14">
        <v>3581.590909090909</v>
      </c>
      <c r="M112" s="79">
        <v>4000.2983870967741</v>
      </c>
      <c r="N112" s="608">
        <v>712</v>
      </c>
      <c r="O112" s="14">
        <v>3433.8333333333335</v>
      </c>
      <c r="P112" s="47">
        <v>4218.3571428571431</v>
      </c>
      <c r="Q112" s="14">
        <v>4953.625</v>
      </c>
    </row>
    <row r="113" spans="1:17" ht="14.5" customHeight="1">
      <c r="A113" s="160" t="s">
        <v>76</v>
      </c>
      <c r="B113" s="609">
        <v>8367</v>
      </c>
      <c r="C113" s="11">
        <v>2962.4260204081634</v>
      </c>
      <c r="D113" s="55">
        <v>3427.6990740740739</v>
      </c>
      <c r="E113" s="78">
        <v>4006.4253246753246</v>
      </c>
      <c r="F113" s="609">
        <v>577</v>
      </c>
      <c r="G113" s="11">
        <v>2639.1904761904761</v>
      </c>
      <c r="H113" s="55">
        <v>2999.413043478261</v>
      </c>
      <c r="I113" s="78">
        <v>3205.1052631578946</v>
      </c>
      <c r="J113" s="609">
        <v>5726</v>
      </c>
      <c r="K113" s="11">
        <v>2930</v>
      </c>
      <c r="L113" s="55">
        <v>3353.3125</v>
      </c>
      <c r="M113" s="78">
        <v>3846.5526315789475</v>
      </c>
      <c r="N113" s="609">
        <v>2064</v>
      </c>
      <c r="O113" s="11">
        <v>3386.9864864864867</v>
      </c>
      <c r="P113" s="55">
        <v>3915.8846153846152</v>
      </c>
      <c r="Q113" s="11">
        <v>4423.7142857142853</v>
      </c>
    </row>
    <row r="114" spans="1:17" ht="14.5" customHeight="1">
      <c r="A114" s="159" t="s">
        <v>77</v>
      </c>
      <c r="B114" s="608">
        <v>5887</v>
      </c>
      <c r="C114" s="14">
        <v>2885.1074380165287</v>
      </c>
      <c r="D114" s="47">
        <v>3310.7134146341464</v>
      </c>
      <c r="E114" s="79">
        <v>3886.5677083333335</v>
      </c>
      <c r="F114" s="608">
        <v>515</v>
      </c>
      <c r="G114" s="14">
        <v>2695.6923076923076</v>
      </c>
      <c r="H114" s="14">
        <v>2979.7857142857142</v>
      </c>
      <c r="I114" s="79">
        <v>3178.3225806451615</v>
      </c>
      <c r="J114" s="608">
        <v>3946</v>
      </c>
      <c r="K114" s="14">
        <v>2868.8139534883721</v>
      </c>
      <c r="L114" s="14">
        <v>3280.8225806451615</v>
      </c>
      <c r="M114" s="79">
        <v>3740.127659574468</v>
      </c>
      <c r="N114" s="608">
        <v>1426</v>
      </c>
      <c r="O114" s="14">
        <v>3151.8157894736842</v>
      </c>
      <c r="P114" s="47">
        <v>3832.4444444444443</v>
      </c>
      <c r="Q114" s="14">
        <v>4364.666666666667</v>
      </c>
    </row>
    <row r="115" spans="1:17" ht="14.5" customHeight="1">
      <c r="A115" s="160" t="s">
        <v>78</v>
      </c>
      <c r="B115" s="609">
        <v>11368</v>
      </c>
      <c r="C115" s="11">
        <v>2990.2388059701493</v>
      </c>
      <c r="D115" s="55">
        <v>3423.3323699421967</v>
      </c>
      <c r="E115" s="78">
        <v>3904.2735849056603</v>
      </c>
      <c r="F115" s="609">
        <v>1106</v>
      </c>
      <c r="G115" s="11">
        <v>2768.6372549019607</v>
      </c>
      <c r="H115" s="11">
        <v>3054.1363636363635</v>
      </c>
      <c r="I115" s="78">
        <v>3260.4056603773583</v>
      </c>
      <c r="J115" s="609">
        <v>8171</v>
      </c>
      <c r="K115" s="11">
        <v>3011.7132352941176</v>
      </c>
      <c r="L115" s="11">
        <v>3424.1510791366904</v>
      </c>
      <c r="M115" s="78">
        <v>3827.5962732919256</v>
      </c>
      <c r="N115" s="609">
        <v>2091</v>
      </c>
      <c r="O115" s="11">
        <v>3230.7083333333335</v>
      </c>
      <c r="P115" s="55">
        <v>3881.3139534883721</v>
      </c>
      <c r="Q115" s="11">
        <v>4474.458333333333</v>
      </c>
    </row>
    <row r="116" spans="1:17" ht="14.5" customHeight="1" thickBot="1">
      <c r="A116" s="159" t="s">
        <v>79</v>
      </c>
      <c r="B116" s="637">
        <v>6424</v>
      </c>
      <c r="C116" s="14">
        <v>2926.6494252873563</v>
      </c>
      <c r="D116" s="47">
        <v>3359.6145833333335</v>
      </c>
      <c r="E116" s="79">
        <v>3848.9126984126983</v>
      </c>
      <c r="F116" s="608">
        <v>584</v>
      </c>
      <c r="G116" s="14">
        <v>2642.1666666666665</v>
      </c>
      <c r="H116" s="47">
        <v>2883.8333333333335</v>
      </c>
      <c r="I116" s="79">
        <v>3087.537037037037</v>
      </c>
      <c r="J116" s="608">
        <v>4246</v>
      </c>
      <c r="K116" s="14">
        <v>2927.9793388429753</v>
      </c>
      <c r="L116" s="47">
        <v>3311.5091743119265</v>
      </c>
      <c r="M116" s="79">
        <v>3743.612244897959</v>
      </c>
      <c r="N116" s="637">
        <v>1594</v>
      </c>
      <c r="O116" s="14">
        <v>3316.8793103448274</v>
      </c>
      <c r="P116" s="47">
        <v>3762.5</v>
      </c>
      <c r="Q116" s="14">
        <v>4227.375</v>
      </c>
    </row>
    <row r="117" spans="1:17" ht="14.5" customHeight="1">
      <c r="A117" s="317" t="s">
        <v>82</v>
      </c>
      <c r="B117" s="634">
        <v>343421</v>
      </c>
      <c r="C117" s="318">
        <v>3112.9684624517663</v>
      </c>
      <c r="D117" s="319">
        <v>3531.9974070872945</v>
      </c>
      <c r="E117" s="320">
        <v>4055.7017961480201</v>
      </c>
      <c r="F117" s="634">
        <v>42880</v>
      </c>
      <c r="G117" s="635">
        <v>2857.1555740432614</v>
      </c>
      <c r="H117" s="321">
        <v>3233.9566240753193</v>
      </c>
      <c r="I117" s="322">
        <v>3436.418958031838</v>
      </c>
      <c r="J117" s="634">
        <v>244638</v>
      </c>
      <c r="K117" s="635">
        <v>3131.7719570159124</v>
      </c>
      <c r="L117" s="321">
        <v>3542.6804840652721</v>
      </c>
      <c r="M117" s="322">
        <v>3980.0227698066128</v>
      </c>
      <c r="N117" s="634">
        <v>55903</v>
      </c>
      <c r="O117" s="318">
        <v>3496.6390532544378</v>
      </c>
      <c r="P117" s="319">
        <v>4174.636363636364</v>
      </c>
      <c r="Q117" s="321">
        <v>4789.0261194029854</v>
      </c>
    </row>
    <row r="118" spans="1:17" ht="14.5" customHeight="1">
      <c r="A118" s="1345" t="s">
        <v>507</v>
      </c>
      <c r="B118" s="1345"/>
      <c r="C118" s="1345"/>
      <c r="D118" s="1345"/>
      <c r="E118" s="1345"/>
      <c r="F118" s="1345"/>
      <c r="G118" s="1345"/>
      <c r="H118" s="1345"/>
      <c r="I118" s="1345"/>
      <c r="J118" s="1345"/>
      <c r="K118" s="1345"/>
      <c r="L118" s="1345"/>
      <c r="M118" s="1345"/>
      <c r="N118" s="1345"/>
      <c r="O118" s="1345"/>
      <c r="P118" s="1345"/>
      <c r="Q118" s="1345"/>
    </row>
    <row r="119" spans="1:17" ht="14.5" customHeight="1">
      <c r="A119" s="1326" t="s">
        <v>941</v>
      </c>
      <c r="B119" s="1326"/>
      <c r="C119" s="1326"/>
      <c r="D119" s="1326"/>
      <c r="E119" s="1326"/>
      <c r="F119" s="1326"/>
      <c r="G119" s="1326"/>
      <c r="H119" s="1326"/>
      <c r="I119" s="1326"/>
      <c r="J119" s="1326"/>
      <c r="K119" s="1326"/>
      <c r="L119" s="1326"/>
      <c r="M119" s="1326"/>
      <c r="N119" s="1326"/>
      <c r="O119" s="1326"/>
      <c r="P119" s="1326"/>
      <c r="Q119" s="1326"/>
    </row>
    <row r="120" spans="1:17" ht="14.5" customHeight="1">
      <c r="A120" s="1326" t="s">
        <v>565</v>
      </c>
      <c r="B120" s="1326"/>
      <c r="C120" s="1326"/>
      <c r="D120" s="1326"/>
      <c r="E120" s="1326"/>
      <c r="F120" s="1326"/>
      <c r="G120" s="1326"/>
      <c r="H120" s="1326"/>
      <c r="I120" s="1326"/>
      <c r="J120" s="1326"/>
      <c r="K120" s="1326"/>
      <c r="L120" s="1326"/>
      <c r="M120" s="1326"/>
      <c r="N120" s="1326"/>
      <c r="O120" s="1326"/>
      <c r="P120" s="1326"/>
      <c r="Q120" s="1326"/>
    </row>
    <row r="121" spans="1:17" ht="14.5" customHeight="1">
      <c r="A121" s="1326" t="s">
        <v>564</v>
      </c>
      <c r="B121" s="1326"/>
      <c r="C121" s="1326"/>
      <c r="D121" s="1326"/>
      <c r="E121" s="1326"/>
      <c r="F121" s="1326"/>
      <c r="G121" s="1326"/>
      <c r="H121" s="1326"/>
      <c r="I121" s="1326"/>
      <c r="J121" s="1326"/>
      <c r="K121" s="1326"/>
      <c r="L121" s="1326"/>
      <c r="M121" s="1326"/>
      <c r="N121" s="1326"/>
      <c r="O121" s="1326"/>
      <c r="P121" s="1326"/>
      <c r="Q121" s="1326"/>
    </row>
    <row r="122" spans="1:17" ht="14.5" customHeight="1"/>
    <row r="123" spans="1:17" ht="25" customHeight="1">
      <c r="A123" s="1120">
        <v>2020</v>
      </c>
      <c r="B123" s="1120"/>
      <c r="C123" s="1120"/>
      <c r="D123" s="1120"/>
      <c r="E123" s="1120"/>
      <c r="F123" s="1120"/>
      <c r="G123" s="1120"/>
      <c r="H123" s="1120"/>
      <c r="I123" s="1120"/>
      <c r="J123" s="1120"/>
      <c r="K123" s="1120"/>
      <c r="L123" s="1120"/>
      <c r="M123" s="1120"/>
      <c r="N123" s="1120"/>
      <c r="O123" s="1120"/>
      <c r="P123" s="1120"/>
      <c r="Q123" s="1120"/>
    </row>
    <row r="124" spans="1:17" ht="14.5" customHeight="1">
      <c r="A124" s="966"/>
      <c r="C124" s="965"/>
      <c r="E124" s="965"/>
      <c r="F124" s="965"/>
      <c r="H124" s="965"/>
    </row>
    <row r="125" spans="1:17" ht="32.25" customHeight="1">
      <c r="A125" s="1240" t="s">
        <v>728</v>
      </c>
      <c r="B125" s="1240"/>
      <c r="C125" s="1240"/>
      <c r="D125" s="1240"/>
      <c r="E125" s="1240"/>
      <c r="F125" s="1240"/>
      <c r="G125" s="1240"/>
      <c r="H125" s="1240"/>
      <c r="I125" s="1240"/>
      <c r="J125" s="1240"/>
      <c r="K125" s="1240"/>
      <c r="L125" s="1240"/>
      <c r="M125" s="1240"/>
      <c r="N125" s="1240"/>
      <c r="O125" s="1240"/>
      <c r="P125" s="1240"/>
      <c r="Q125" s="1240"/>
    </row>
    <row r="126" spans="1:17" ht="14.5" customHeight="1">
      <c r="A126" s="1190" t="s">
        <v>273</v>
      </c>
      <c r="B126" s="1327" t="s">
        <v>474</v>
      </c>
      <c r="C126" s="1328"/>
      <c r="D126" s="1328"/>
      <c r="E126" s="1328"/>
      <c r="F126" s="1328"/>
      <c r="G126" s="1328"/>
      <c r="H126" s="1328"/>
      <c r="I126" s="1328"/>
      <c r="J126" s="1328"/>
      <c r="K126" s="1328"/>
      <c r="L126" s="1328"/>
      <c r="M126" s="1328"/>
      <c r="N126" s="1328"/>
      <c r="O126" s="1328"/>
      <c r="P126" s="1328"/>
      <c r="Q126" s="1329"/>
    </row>
    <row r="127" spans="1:17" ht="14.5" customHeight="1">
      <c r="A127" s="1191"/>
      <c r="B127" s="1327" t="s">
        <v>274</v>
      </c>
      <c r="C127" s="1328"/>
      <c r="D127" s="1328"/>
      <c r="E127" s="1330"/>
      <c r="F127" s="1327" t="s">
        <v>475</v>
      </c>
      <c r="G127" s="1328"/>
      <c r="H127" s="1328"/>
      <c r="I127" s="1328"/>
      <c r="J127" s="1327" t="s">
        <v>476</v>
      </c>
      <c r="K127" s="1328"/>
      <c r="L127" s="1328"/>
      <c r="M127" s="1330"/>
      <c r="N127" s="1327" t="s">
        <v>285</v>
      </c>
      <c r="O127" s="1328"/>
      <c r="P127" s="1328"/>
      <c r="Q127" s="1329"/>
    </row>
    <row r="128" spans="1:17" ht="14.5" customHeight="1">
      <c r="A128" s="1191"/>
      <c r="B128" s="1346" t="s">
        <v>274</v>
      </c>
      <c r="C128" s="1333" t="s">
        <v>276</v>
      </c>
      <c r="D128" s="1334"/>
      <c r="E128" s="1335"/>
      <c r="F128" s="1346" t="s">
        <v>274</v>
      </c>
      <c r="G128" s="1333" t="s">
        <v>276</v>
      </c>
      <c r="H128" s="1334"/>
      <c r="I128" s="1335"/>
      <c r="J128" s="1346" t="s">
        <v>477</v>
      </c>
      <c r="K128" s="1333" t="s">
        <v>276</v>
      </c>
      <c r="L128" s="1334"/>
      <c r="M128" s="1335"/>
      <c r="N128" s="1346" t="s">
        <v>274</v>
      </c>
      <c r="O128" s="1333" t="s">
        <v>276</v>
      </c>
      <c r="P128" s="1334"/>
      <c r="Q128" s="1337"/>
    </row>
    <row r="129" spans="1:17" ht="14.5" customHeight="1">
      <c r="A129" s="1191"/>
      <c r="B129" s="1347"/>
      <c r="C129" s="630" t="s">
        <v>470</v>
      </c>
      <c r="D129" s="955" t="s">
        <v>471</v>
      </c>
      <c r="E129" s="631" t="s">
        <v>472</v>
      </c>
      <c r="F129" s="1347"/>
      <c r="G129" s="630" t="s">
        <v>470</v>
      </c>
      <c r="H129" s="632" t="s">
        <v>471</v>
      </c>
      <c r="I129" s="956" t="s">
        <v>472</v>
      </c>
      <c r="J129" s="1347"/>
      <c r="K129" s="630" t="s">
        <v>470</v>
      </c>
      <c r="L129" s="632" t="s">
        <v>471</v>
      </c>
      <c r="M129" s="956" t="s">
        <v>472</v>
      </c>
      <c r="N129" s="1347"/>
      <c r="O129" s="630" t="s">
        <v>470</v>
      </c>
      <c r="P129" s="955" t="s">
        <v>471</v>
      </c>
      <c r="Q129" s="632" t="s">
        <v>472</v>
      </c>
    </row>
    <row r="130" spans="1:17" ht="14.5" customHeight="1" thickBot="1">
      <c r="A130" s="1192"/>
      <c r="B130" s="629" t="s">
        <v>275</v>
      </c>
      <c r="C130" s="1338" t="s">
        <v>473</v>
      </c>
      <c r="D130" s="1338"/>
      <c r="E130" s="1339"/>
      <c r="F130" s="629" t="s">
        <v>275</v>
      </c>
      <c r="G130" s="1338" t="s">
        <v>473</v>
      </c>
      <c r="H130" s="1338"/>
      <c r="I130" s="1339"/>
      <c r="J130" s="629" t="s">
        <v>275</v>
      </c>
      <c r="K130" s="1338" t="s">
        <v>473</v>
      </c>
      <c r="L130" s="1338"/>
      <c r="M130" s="1339"/>
      <c r="N130" s="629" t="s">
        <v>275</v>
      </c>
      <c r="O130" s="1338" t="s">
        <v>473</v>
      </c>
      <c r="P130" s="1338"/>
      <c r="Q130" s="1344"/>
    </row>
    <row r="131" spans="1:17" ht="14.5" customHeight="1">
      <c r="A131" s="158" t="s">
        <v>64</v>
      </c>
      <c r="B131" s="607">
        <v>53258</v>
      </c>
      <c r="C131" s="11">
        <v>3216.4311740890689</v>
      </c>
      <c r="D131" s="55">
        <v>3533.656779661017</v>
      </c>
      <c r="E131" s="78">
        <v>3997.6472392638038</v>
      </c>
      <c r="F131" s="607">
        <v>8336</v>
      </c>
      <c r="G131" s="11">
        <v>3067.0789473684213</v>
      </c>
      <c r="H131" s="11">
        <v>3322.1455696202534</v>
      </c>
      <c r="I131" s="78">
        <v>3438.0862068965516</v>
      </c>
      <c r="J131" s="607">
        <v>37910</v>
      </c>
      <c r="K131" s="11">
        <v>3227.1262755102039</v>
      </c>
      <c r="L131" s="11">
        <v>3565.5</v>
      </c>
      <c r="M131" s="78">
        <v>3946.5687022900765</v>
      </c>
      <c r="N131" s="609">
        <v>7012</v>
      </c>
      <c r="O131" s="11">
        <v>3649.1607142857142</v>
      </c>
      <c r="P131" s="55">
        <v>4265.2637795275587</v>
      </c>
      <c r="Q131" s="11">
        <v>4862.1279069767443</v>
      </c>
    </row>
    <row r="132" spans="1:17" ht="14.5" customHeight="1">
      <c r="A132" s="159" t="s">
        <v>65</v>
      </c>
      <c r="B132" s="608">
        <v>50062</v>
      </c>
      <c r="C132" s="14">
        <v>2942.7611256544501</v>
      </c>
      <c r="D132" s="47">
        <v>3391.591532060695</v>
      </c>
      <c r="E132" s="79">
        <v>3925.8507653061224</v>
      </c>
      <c r="F132" s="608">
        <v>9455</v>
      </c>
      <c r="G132" s="14">
        <v>2774.6319444444443</v>
      </c>
      <c r="H132" s="14">
        <v>3062.5262390670555</v>
      </c>
      <c r="I132" s="79">
        <v>3356.6380597014927</v>
      </c>
      <c r="J132" s="608">
        <v>34750</v>
      </c>
      <c r="K132" s="14">
        <v>3017.4861963190183</v>
      </c>
      <c r="L132" s="14">
        <v>3466.2867494824018</v>
      </c>
      <c r="M132" s="79">
        <v>3963.6696428571427</v>
      </c>
      <c r="N132" s="608">
        <v>5857</v>
      </c>
      <c r="O132" s="14">
        <v>3308.9490740740739</v>
      </c>
      <c r="P132" s="47">
        <v>4061.3823529411766</v>
      </c>
      <c r="Q132" s="14">
        <v>4930.798913043478</v>
      </c>
    </row>
    <row r="133" spans="1:17" ht="14.5" customHeight="1">
      <c r="A133" s="160" t="s">
        <v>66</v>
      </c>
      <c r="B133" s="609">
        <v>22992</v>
      </c>
      <c r="C133" s="11">
        <v>2932.6951219512193</v>
      </c>
      <c r="D133" s="55">
        <v>3425.3287671232879</v>
      </c>
      <c r="E133" s="78">
        <v>3976.1613756613756</v>
      </c>
      <c r="F133" s="609">
        <v>1275</v>
      </c>
      <c r="G133" s="11">
        <v>2538</v>
      </c>
      <c r="H133" s="55">
        <v>2861.4649122807018</v>
      </c>
      <c r="I133" s="78">
        <v>3148.9375</v>
      </c>
      <c r="J133" s="609">
        <v>16088</v>
      </c>
      <c r="K133" s="11">
        <v>2884.8167701863354</v>
      </c>
      <c r="L133" s="55">
        <v>3327.179841897233</v>
      </c>
      <c r="M133" s="78">
        <v>3738.9417808219177</v>
      </c>
      <c r="N133" s="609">
        <v>5629</v>
      </c>
      <c r="O133" s="11">
        <v>3442.3154761904761</v>
      </c>
      <c r="P133" s="55">
        <v>4054.6563275434241</v>
      </c>
      <c r="Q133" s="11">
        <v>4436.380681818182</v>
      </c>
    </row>
    <row r="134" spans="1:17" ht="14.5" customHeight="1">
      <c r="A134" s="159" t="s">
        <v>67</v>
      </c>
      <c r="B134" s="608">
        <v>6889</v>
      </c>
      <c r="C134" s="14">
        <v>2757.7115384615386</v>
      </c>
      <c r="D134" s="47">
        <v>3210.5225225225226</v>
      </c>
      <c r="E134" s="79">
        <v>3783.8737864077671</v>
      </c>
      <c r="F134" s="608">
        <v>459</v>
      </c>
      <c r="G134" s="14" t="s">
        <v>832</v>
      </c>
      <c r="H134" s="14" t="s">
        <v>832</v>
      </c>
      <c r="I134" s="79" t="s">
        <v>832</v>
      </c>
      <c r="J134" s="608">
        <v>4735</v>
      </c>
      <c r="K134" s="14">
        <v>2748.217391304348</v>
      </c>
      <c r="L134" s="14">
        <v>3186.7244897959185</v>
      </c>
      <c r="M134" s="79">
        <v>3664.4851485148515</v>
      </c>
      <c r="N134" s="608">
        <v>1695</v>
      </c>
      <c r="O134" s="14">
        <v>2948.7142857142858</v>
      </c>
      <c r="P134" s="47">
        <v>3622.5238095238096</v>
      </c>
      <c r="Q134" s="14">
        <v>4219.75</v>
      </c>
    </row>
    <row r="135" spans="1:17" ht="14.5" customHeight="1">
      <c r="A135" s="160" t="s">
        <v>68</v>
      </c>
      <c r="B135" s="609">
        <v>2657</v>
      </c>
      <c r="C135" s="11">
        <v>3009.2890625</v>
      </c>
      <c r="D135" s="55">
        <v>3437.7047244094488</v>
      </c>
      <c r="E135" s="78">
        <v>3880.663043478261</v>
      </c>
      <c r="F135" s="609">
        <v>267</v>
      </c>
      <c r="G135" s="11" t="s">
        <v>832</v>
      </c>
      <c r="H135" s="55" t="s">
        <v>832</v>
      </c>
      <c r="I135" s="78" t="s">
        <v>832</v>
      </c>
      <c r="J135" s="609">
        <v>1957</v>
      </c>
      <c r="K135" s="11">
        <v>3040.0089285714284</v>
      </c>
      <c r="L135" s="55">
        <v>3436.4890109890111</v>
      </c>
      <c r="M135" s="78">
        <v>3793.8441558441559</v>
      </c>
      <c r="N135" s="609">
        <v>433</v>
      </c>
      <c r="O135" s="11" t="s">
        <v>832</v>
      </c>
      <c r="P135" s="55" t="s">
        <v>832</v>
      </c>
      <c r="Q135" s="11" t="s">
        <v>832</v>
      </c>
    </row>
    <row r="136" spans="1:17" ht="14.5" customHeight="1">
      <c r="A136" s="159" t="s">
        <v>69</v>
      </c>
      <c r="B136" s="608">
        <v>8702</v>
      </c>
      <c r="C136" s="14">
        <v>2940.5815217391305</v>
      </c>
      <c r="D136" s="47">
        <v>3360.5765306122448</v>
      </c>
      <c r="E136" s="79">
        <v>3884.9488188976379</v>
      </c>
      <c r="F136" s="608">
        <v>895</v>
      </c>
      <c r="G136" s="14">
        <v>2633.1388888888887</v>
      </c>
      <c r="H136" s="14">
        <v>2920.8947368421054</v>
      </c>
      <c r="I136" s="79">
        <v>3159.5277777777778</v>
      </c>
      <c r="J136" s="608">
        <v>6569</v>
      </c>
      <c r="K136" s="14">
        <v>2972.8039215686276</v>
      </c>
      <c r="L136" s="14">
        <v>3358.617816091954</v>
      </c>
      <c r="M136" s="79">
        <v>3755.8571428571427</v>
      </c>
      <c r="N136" s="608">
        <v>1238</v>
      </c>
      <c r="O136" s="14">
        <v>3489.5</v>
      </c>
      <c r="P136" s="47">
        <v>4071.6111111111113</v>
      </c>
      <c r="Q136" s="14">
        <v>4474.166666666667</v>
      </c>
    </row>
    <row r="137" spans="1:17" ht="14.5" customHeight="1">
      <c r="A137" s="160" t="s">
        <v>70</v>
      </c>
      <c r="B137" s="609">
        <v>25042</v>
      </c>
      <c r="C137" s="11">
        <v>3181.4718969555033</v>
      </c>
      <c r="D137" s="55">
        <v>3570.2860962566847</v>
      </c>
      <c r="E137" s="78">
        <v>4173.7051282051279</v>
      </c>
      <c r="F137" s="609">
        <v>2436</v>
      </c>
      <c r="G137" s="11">
        <v>2746.9285714285716</v>
      </c>
      <c r="H137" s="11">
        <v>3313.4870129870128</v>
      </c>
      <c r="I137" s="78">
        <v>3442.5849420849422</v>
      </c>
      <c r="J137" s="609">
        <v>18576</v>
      </c>
      <c r="K137" s="11">
        <v>3182.0625</v>
      </c>
      <c r="L137" s="11">
        <v>3566.049828178694</v>
      </c>
      <c r="M137" s="78">
        <v>4070.5</v>
      </c>
      <c r="N137" s="609">
        <v>4030</v>
      </c>
      <c r="O137" s="11">
        <v>3586.2758620689656</v>
      </c>
      <c r="P137" s="55">
        <v>4335.3039215686276</v>
      </c>
      <c r="Q137" s="11">
        <v>4928.8898305084749</v>
      </c>
    </row>
    <row r="138" spans="1:17" ht="14.5" customHeight="1">
      <c r="A138" s="159" t="s">
        <v>71</v>
      </c>
      <c r="B138" s="608">
        <v>5137</v>
      </c>
      <c r="C138" s="14">
        <v>2576.716814159292</v>
      </c>
      <c r="D138" s="47">
        <v>2985.4184782608695</v>
      </c>
      <c r="E138" s="79">
        <v>3437.4755244755243</v>
      </c>
      <c r="F138" s="608">
        <v>409</v>
      </c>
      <c r="G138" s="14" t="s">
        <v>832</v>
      </c>
      <c r="H138" s="14" t="s">
        <v>832</v>
      </c>
      <c r="I138" s="79" t="s">
        <v>832</v>
      </c>
      <c r="J138" s="608">
        <v>3434</v>
      </c>
      <c r="K138" s="14">
        <v>2579.3961038961038</v>
      </c>
      <c r="L138" s="14">
        <v>2979.0185185185187</v>
      </c>
      <c r="M138" s="79">
        <v>3394.3311688311687</v>
      </c>
      <c r="N138" s="608">
        <v>1294</v>
      </c>
      <c r="O138" s="14">
        <v>2675.5</v>
      </c>
      <c r="P138" s="47">
        <v>3239.6891891891892</v>
      </c>
      <c r="Q138" s="14">
        <v>3778.8333333333335</v>
      </c>
    </row>
    <row r="139" spans="1:17" ht="14.5" customHeight="1">
      <c r="A139" s="160" t="s">
        <v>72</v>
      </c>
      <c r="B139" s="609">
        <v>21432</v>
      </c>
      <c r="C139" s="11">
        <v>3019.7152917505032</v>
      </c>
      <c r="D139" s="55">
        <v>3417.9768518518517</v>
      </c>
      <c r="E139" s="78">
        <v>3954.6666666666665</v>
      </c>
      <c r="F139" s="609">
        <v>3025</v>
      </c>
      <c r="G139" s="11">
        <v>2863.3012048192772</v>
      </c>
      <c r="H139" s="11">
        <v>3104.327361563518</v>
      </c>
      <c r="I139" s="78">
        <v>3266.0837004405284</v>
      </c>
      <c r="J139" s="609">
        <v>14931</v>
      </c>
      <c r="K139" s="11">
        <v>3057.4272445820434</v>
      </c>
      <c r="L139" s="11">
        <v>3454.7840375586857</v>
      </c>
      <c r="M139" s="78">
        <v>3901.1967213114754</v>
      </c>
      <c r="N139" s="609">
        <v>3476</v>
      </c>
      <c r="O139" s="11">
        <v>3317.6052631578946</v>
      </c>
      <c r="P139" s="55">
        <v>4076.6363636363635</v>
      </c>
      <c r="Q139" s="11">
        <v>4818.7539682539682</v>
      </c>
    </row>
    <row r="140" spans="1:17" ht="14.5" customHeight="1">
      <c r="A140" s="159" t="s">
        <v>73</v>
      </c>
      <c r="B140" s="608">
        <v>85947</v>
      </c>
      <c r="C140" s="14">
        <v>3077.6143875567077</v>
      </c>
      <c r="D140" s="47">
        <v>3480.168721109399</v>
      </c>
      <c r="E140" s="79">
        <v>4024.6931918656055</v>
      </c>
      <c r="F140" s="608">
        <v>10493</v>
      </c>
      <c r="G140" s="14">
        <v>2706.4922680412369</v>
      </c>
      <c r="H140" s="14">
        <v>3184.756329113924</v>
      </c>
      <c r="I140" s="79">
        <v>3345.8149300155519</v>
      </c>
      <c r="J140" s="608">
        <v>61301</v>
      </c>
      <c r="K140" s="14">
        <v>3095.8724353256021</v>
      </c>
      <c r="L140" s="14">
        <v>3484.4552238805968</v>
      </c>
      <c r="M140" s="79">
        <v>3921.5733486943163</v>
      </c>
      <c r="N140" s="608">
        <v>14153</v>
      </c>
      <c r="O140" s="14">
        <v>3541.959923664122</v>
      </c>
      <c r="P140" s="47">
        <v>4169.396484375</v>
      </c>
      <c r="Q140" s="14">
        <v>4807.0625</v>
      </c>
    </row>
    <row r="141" spans="1:17" ht="14.5" customHeight="1">
      <c r="A141" s="160" t="s">
        <v>74</v>
      </c>
      <c r="B141" s="609">
        <v>17952</v>
      </c>
      <c r="C141" s="11">
        <v>3292.0902140672783</v>
      </c>
      <c r="D141" s="55">
        <v>3600.907608695652</v>
      </c>
      <c r="E141" s="78">
        <v>4148.3618421052633</v>
      </c>
      <c r="F141" s="609">
        <v>1739</v>
      </c>
      <c r="G141" s="11">
        <v>2951.8392857142858</v>
      </c>
      <c r="H141" s="11">
        <v>3305.1171171171172</v>
      </c>
      <c r="I141" s="78">
        <v>3396.596837944664</v>
      </c>
      <c r="J141" s="609">
        <v>13359</v>
      </c>
      <c r="K141" s="11">
        <v>3301.8336347197105</v>
      </c>
      <c r="L141" s="11">
        <v>3597.5170454545455</v>
      </c>
      <c r="M141" s="78">
        <v>4046.8326446280994</v>
      </c>
      <c r="N141" s="609">
        <v>2854</v>
      </c>
      <c r="O141" s="11">
        <v>3716.6458333333335</v>
      </c>
      <c r="P141" s="55">
        <v>4272.0277777777774</v>
      </c>
      <c r="Q141" s="11">
        <v>4885.8773584905657</v>
      </c>
    </row>
    <row r="142" spans="1:17" ht="14.5" customHeight="1">
      <c r="A142" s="159" t="s">
        <v>75</v>
      </c>
      <c r="B142" s="608">
        <v>5072</v>
      </c>
      <c r="C142" s="14">
        <v>3190.4159663865548</v>
      </c>
      <c r="D142" s="47">
        <v>3526.0223880597014</v>
      </c>
      <c r="E142" s="79">
        <v>4001.8157894736842</v>
      </c>
      <c r="F142" s="608">
        <v>632</v>
      </c>
      <c r="G142" s="14">
        <v>3042.1666666666665</v>
      </c>
      <c r="H142" s="14">
        <v>3291.858024691358</v>
      </c>
      <c r="I142" s="79">
        <v>3481.75</v>
      </c>
      <c r="J142" s="608">
        <v>3712</v>
      </c>
      <c r="K142" s="14">
        <v>3192.7330097087379</v>
      </c>
      <c r="L142" s="14">
        <v>3533.1335877862593</v>
      </c>
      <c r="M142" s="79">
        <v>3966.6764705882351</v>
      </c>
      <c r="N142" s="608">
        <v>728</v>
      </c>
      <c r="O142" s="14">
        <v>3425.5</v>
      </c>
      <c r="P142" s="47">
        <v>4154.5540540540542</v>
      </c>
      <c r="Q142" s="14">
        <v>4845.5</v>
      </c>
    </row>
    <row r="143" spans="1:17" ht="14.5" customHeight="1">
      <c r="A143" s="160" t="s">
        <v>76</v>
      </c>
      <c r="B143" s="609">
        <v>8457</v>
      </c>
      <c r="C143" s="11">
        <v>2895.6308139534885</v>
      </c>
      <c r="D143" s="55">
        <v>3352.4841269841268</v>
      </c>
      <c r="E143" s="78">
        <v>3919.544117647059</v>
      </c>
      <c r="F143" s="609">
        <v>549</v>
      </c>
      <c r="G143" s="11">
        <v>2565.9411764705883</v>
      </c>
      <c r="H143" s="55">
        <v>2907.1176470588234</v>
      </c>
      <c r="I143" s="78">
        <v>3101.8888888888887</v>
      </c>
      <c r="J143" s="609">
        <v>5813</v>
      </c>
      <c r="K143" s="11">
        <v>2863.3649635036495</v>
      </c>
      <c r="L143" s="55">
        <v>3284.2025316455697</v>
      </c>
      <c r="M143" s="78">
        <v>3784.5789473684213</v>
      </c>
      <c r="N143" s="609">
        <v>2095</v>
      </c>
      <c r="O143" s="11">
        <v>3294.25</v>
      </c>
      <c r="P143" s="55">
        <v>3823.483870967742</v>
      </c>
      <c r="Q143" s="11">
        <v>4296.5714285714284</v>
      </c>
    </row>
    <row r="144" spans="1:17" ht="14.5" customHeight="1">
      <c r="A144" s="159" t="s">
        <v>77</v>
      </c>
      <c r="B144" s="608">
        <v>5944</v>
      </c>
      <c r="C144" s="14">
        <v>2776.949275362319</v>
      </c>
      <c r="D144" s="47">
        <v>3237.75</v>
      </c>
      <c r="E144" s="79">
        <v>3829.0714285714284</v>
      </c>
      <c r="F144" s="608">
        <v>496</v>
      </c>
      <c r="G144" s="14" t="s">
        <v>832</v>
      </c>
      <c r="H144" s="14" t="s">
        <v>832</v>
      </c>
      <c r="I144" s="79" t="s">
        <v>832</v>
      </c>
      <c r="J144" s="608">
        <v>4022</v>
      </c>
      <c r="K144" s="14">
        <v>2773.7142857142858</v>
      </c>
      <c r="L144" s="14">
        <v>3216.8398692810456</v>
      </c>
      <c r="M144" s="79">
        <v>3688.1436781609195</v>
      </c>
      <c r="N144" s="608">
        <v>1426</v>
      </c>
      <c r="O144" s="14">
        <v>3049.5740740740739</v>
      </c>
      <c r="P144" s="47">
        <v>3757.3965517241381</v>
      </c>
      <c r="Q144" s="14">
        <v>4237.0384615384619</v>
      </c>
    </row>
    <row r="145" spans="1:17" ht="14.5" customHeight="1">
      <c r="A145" s="160" t="s">
        <v>78</v>
      </c>
      <c r="B145" s="609">
        <v>10943</v>
      </c>
      <c r="C145" s="11">
        <v>2895.889733840304</v>
      </c>
      <c r="D145" s="55">
        <v>3348.1851851851852</v>
      </c>
      <c r="E145" s="78">
        <v>3815.6785714285716</v>
      </c>
      <c r="F145" s="609">
        <v>1030</v>
      </c>
      <c r="G145" s="11">
        <v>2710.6063829787236</v>
      </c>
      <c r="H145" s="11">
        <v>2937.813432835821</v>
      </c>
      <c r="I145" s="78">
        <v>3154.4772727272725</v>
      </c>
      <c r="J145" s="609">
        <v>7917</v>
      </c>
      <c r="K145" s="11">
        <v>2918.9626436781609</v>
      </c>
      <c r="L145" s="11">
        <v>3350.7559726962459</v>
      </c>
      <c r="M145" s="78">
        <v>3741.9473684210525</v>
      </c>
      <c r="N145" s="609">
        <v>1996</v>
      </c>
      <c r="O145" s="11">
        <v>3147.8684210526317</v>
      </c>
      <c r="P145" s="55">
        <v>3764.1363636363635</v>
      </c>
      <c r="Q145" s="11">
        <v>4393.681818181818</v>
      </c>
    </row>
    <row r="146" spans="1:17" ht="14.5" customHeight="1" thickBot="1">
      <c r="A146" s="159" t="s">
        <v>79</v>
      </c>
      <c r="B146" s="608">
        <v>6708</v>
      </c>
      <c r="C146" s="14">
        <v>2804.6176470588234</v>
      </c>
      <c r="D146" s="47">
        <v>3223.8796296296296</v>
      </c>
      <c r="E146" s="79">
        <v>3702.939024390244</v>
      </c>
      <c r="F146" s="608">
        <v>570</v>
      </c>
      <c r="G146" s="14">
        <v>2485.1774193548385</v>
      </c>
      <c r="H146" s="47">
        <v>2763</v>
      </c>
      <c r="I146" s="79">
        <v>2970.03125</v>
      </c>
      <c r="J146" s="608">
        <v>4503</v>
      </c>
      <c r="K146" s="14">
        <v>2810.65625</v>
      </c>
      <c r="L146" s="47">
        <v>3198.518292682927</v>
      </c>
      <c r="M146" s="79">
        <v>3613.2747252747254</v>
      </c>
      <c r="N146" s="608">
        <v>1635</v>
      </c>
      <c r="O146" s="14">
        <v>3136.2758620689656</v>
      </c>
      <c r="P146" s="47">
        <v>3590</v>
      </c>
      <c r="Q146" s="14">
        <v>4082.4078947368421</v>
      </c>
    </row>
    <row r="147" spans="1:17" ht="14.5" customHeight="1">
      <c r="A147" s="317" t="s">
        <v>82</v>
      </c>
      <c r="B147" s="634">
        <v>337194</v>
      </c>
      <c r="C147" s="318">
        <v>3025.4541774858712</v>
      </c>
      <c r="D147" s="319">
        <v>3457.4476717167022</v>
      </c>
      <c r="E147" s="320">
        <v>3979.6442466887415</v>
      </c>
      <c r="F147" s="636">
        <v>42066</v>
      </c>
      <c r="G147" s="635">
        <v>2762.2799811142586</v>
      </c>
      <c r="H147" s="321">
        <v>3147.6814445096888</v>
      </c>
      <c r="I147" s="322">
        <v>3370.5145678213012</v>
      </c>
      <c r="J147" s="636">
        <v>239577</v>
      </c>
      <c r="K147" s="635">
        <v>3045.8008915304608</v>
      </c>
      <c r="L147" s="321">
        <v>3469.3315926892951</v>
      </c>
      <c r="M147" s="322">
        <v>3904.4128692466224</v>
      </c>
      <c r="N147" s="634">
        <v>55551</v>
      </c>
      <c r="O147" s="318">
        <v>3398.3343023255816</v>
      </c>
      <c r="P147" s="319">
        <v>4086.3844647519581</v>
      </c>
      <c r="Q147" s="321">
        <v>4697.4290123456794</v>
      </c>
    </row>
    <row r="148" spans="1:17" ht="14.5" customHeight="1">
      <c r="A148" s="1345" t="s">
        <v>507</v>
      </c>
      <c r="B148" s="1345"/>
      <c r="C148" s="1345"/>
      <c r="D148" s="1345"/>
      <c r="E148" s="1345"/>
      <c r="F148" s="1345"/>
      <c r="G148" s="1345"/>
      <c r="H148" s="1345"/>
      <c r="I148" s="1345"/>
      <c r="J148" s="1345"/>
      <c r="K148" s="1345"/>
      <c r="L148" s="1345"/>
      <c r="M148" s="1345"/>
      <c r="N148" s="1345"/>
      <c r="O148" s="1345"/>
      <c r="P148" s="1345"/>
      <c r="Q148" s="1345"/>
    </row>
    <row r="149" spans="1:17" ht="14.5" customHeight="1">
      <c r="A149" s="1326" t="s">
        <v>940</v>
      </c>
      <c r="B149" s="1326"/>
      <c r="C149" s="1326"/>
      <c r="D149" s="1326"/>
      <c r="E149" s="1326"/>
      <c r="F149" s="1326"/>
      <c r="G149" s="1326"/>
      <c r="H149" s="1326"/>
      <c r="I149" s="1326"/>
      <c r="J149" s="1326"/>
      <c r="K149" s="1326"/>
      <c r="L149" s="1326"/>
      <c r="M149" s="1326"/>
      <c r="N149" s="1326"/>
      <c r="O149" s="1326"/>
      <c r="P149" s="1326"/>
      <c r="Q149" s="1326"/>
    </row>
    <row r="150" spans="1:17" ht="14.5" customHeight="1">
      <c r="A150" s="1326" t="s">
        <v>565</v>
      </c>
      <c r="B150" s="1326"/>
      <c r="C150" s="1326"/>
      <c r="D150" s="1326"/>
      <c r="E150" s="1326"/>
      <c r="F150" s="1326"/>
      <c r="G150" s="1326"/>
      <c r="H150" s="1326"/>
      <c r="I150" s="1326"/>
      <c r="J150" s="1326"/>
      <c r="K150" s="1326"/>
      <c r="L150" s="1326"/>
      <c r="M150" s="1326"/>
      <c r="N150" s="1326"/>
      <c r="O150" s="1326"/>
      <c r="P150" s="1326"/>
      <c r="Q150" s="1326"/>
    </row>
    <row r="151" spans="1:17" ht="14.5" customHeight="1">
      <c r="A151" s="1326" t="s">
        <v>521</v>
      </c>
      <c r="B151" s="1326"/>
      <c r="C151" s="1326"/>
      <c r="D151" s="1326"/>
      <c r="E151" s="1326"/>
      <c r="F151" s="1326"/>
      <c r="G151" s="1326"/>
      <c r="H151" s="1326"/>
      <c r="I151" s="1326"/>
      <c r="J151" s="1326"/>
      <c r="K151" s="1326"/>
      <c r="L151" s="1326"/>
      <c r="M151" s="1326"/>
      <c r="N151" s="1326"/>
      <c r="O151" s="1326"/>
      <c r="P151" s="1326"/>
      <c r="Q151" s="1326"/>
    </row>
    <row r="152" spans="1:17" ht="14.5" customHeight="1">
      <c r="A152" s="1326" t="s">
        <v>564</v>
      </c>
      <c r="B152" s="1326"/>
      <c r="C152" s="1326"/>
      <c r="D152" s="1326"/>
      <c r="E152" s="1326"/>
      <c r="F152" s="1326"/>
      <c r="G152" s="1326"/>
      <c r="H152" s="1326"/>
      <c r="I152" s="1326"/>
      <c r="J152" s="1326"/>
      <c r="K152" s="1326"/>
      <c r="L152" s="1326"/>
      <c r="M152" s="1326"/>
      <c r="N152" s="1326"/>
      <c r="O152" s="1326"/>
      <c r="P152" s="1326"/>
      <c r="Q152" s="1326"/>
    </row>
    <row r="153" spans="1:17" ht="14.5" customHeight="1"/>
    <row r="154" spans="1:17" ht="25" customHeight="1">
      <c r="A154" s="1120">
        <v>2019</v>
      </c>
      <c r="B154" s="1120"/>
      <c r="C154" s="1120"/>
      <c r="D154" s="1120"/>
      <c r="E154" s="1120"/>
      <c r="F154" s="1120"/>
      <c r="G154" s="1120"/>
      <c r="H154" s="1120"/>
      <c r="I154" s="1120"/>
      <c r="J154" s="1120"/>
      <c r="K154" s="1120"/>
      <c r="L154" s="1120"/>
      <c r="M154" s="1120"/>
      <c r="N154" s="1120"/>
      <c r="O154" s="1120"/>
      <c r="P154" s="1120"/>
      <c r="Q154" s="1120"/>
    </row>
    <row r="155" spans="1:17" ht="14.5" customHeight="1">
      <c r="A155" s="966"/>
      <c r="C155" s="965"/>
      <c r="E155" s="965"/>
      <c r="F155" s="965"/>
      <c r="H155" s="965"/>
    </row>
    <row r="156" spans="1:17" ht="32.25" customHeight="1">
      <c r="A156" s="1240" t="s">
        <v>729</v>
      </c>
      <c r="B156" s="1240"/>
      <c r="C156" s="1240"/>
      <c r="D156" s="1240"/>
      <c r="E156" s="1240"/>
      <c r="F156" s="1240"/>
      <c r="G156" s="1240"/>
      <c r="H156" s="1240"/>
      <c r="I156" s="1240"/>
      <c r="J156" s="1240"/>
      <c r="K156" s="1240"/>
      <c r="L156" s="1240"/>
      <c r="M156" s="1240"/>
      <c r="N156" s="1240"/>
      <c r="O156" s="1240"/>
      <c r="P156" s="1240"/>
      <c r="Q156" s="1240"/>
    </row>
    <row r="157" spans="1:17" ht="14.5" customHeight="1">
      <c r="A157" s="1190" t="s">
        <v>273</v>
      </c>
      <c r="B157" s="1327" t="s">
        <v>474</v>
      </c>
      <c r="C157" s="1328"/>
      <c r="D157" s="1328"/>
      <c r="E157" s="1328"/>
      <c r="F157" s="1328"/>
      <c r="G157" s="1328"/>
      <c r="H157" s="1328"/>
      <c r="I157" s="1328"/>
      <c r="J157" s="1328"/>
      <c r="K157" s="1328"/>
      <c r="L157" s="1328"/>
      <c r="M157" s="1328"/>
      <c r="N157" s="1328"/>
      <c r="O157" s="1328"/>
      <c r="P157" s="1328"/>
      <c r="Q157" s="1329"/>
    </row>
    <row r="158" spans="1:17" ht="14.5" customHeight="1">
      <c r="A158" s="1191"/>
      <c r="B158" s="1327" t="s">
        <v>274</v>
      </c>
      <c r="C158" s="1328"/>
      <c r="D158" s="1328"/>
      <c r="E158" s="1330"/>
      <c r="F158" s="1327" t="s">
        <v>475</v>
      </c>
      <c r="G158" s="1328"/>
      <c r="H158" s="1328"/>
      <c r="I158" s="1328"/>
      <c r="J158" s="1327" t="s">
        <v>476</v>
      </c>
      <c r="K158" s="1328"/>
      <c r="L158" s="1328"/>
      <c r="M158" s="1330"/>
      <c r="N158" s="1327" t="s">
        <v>285</v>
      </c>
      <c r="O158" s="1328"/>
      <c r="P158" s="1328"/>
      <c r="Q158" s="1329"/>
    </row>
    <row r="159" spans="1:17" ht="14.5" customHeight="1">
      <c r="A159" s="1191"/>
      <c r="B159" s="1346" t="s">
        <v>274</v>
      </c>
      <c r="C159" s="1333" t="s">
        <v>276</v>
      </c>
      <c r="D159" s="1334"/>
      <c r="E159" s="1335"/>
      <c r="F159" s="1346" t="s">
        <v>274</v>
      </c>
      <c r="G159" s="1333" t="s">
        <v>276</v>
      </c>
      <c r="H159" s="1334"/>
      <c r="I159" s="1335"/>
      <c r="J159" s="1346" t="s">
        <v>477</v>
      </c>
      <c r="K159" s="1333" t="s">
        <v>276</v>
      </c>
      <c r="L159" s="1334"/>
      <c r="M159" s="1335"/>
      <c r="N159" s="1346" t="s">
        <v>274</v>
      </c>
      <c r="O159" s="1333" t="s">
        <v>276</v>
      </c>
      <c r="P159" s="1334"/>
      <c r="Q159" s="1337"/>
    </row>
    <row r="160" spans="1:17" ht="14.5" customHeight="1">
      <c r="A160" s="1191"/>
      <c r="B160" s="1347"/>
      <c r="C160" s="630" t="s">
        <v>470</v>
      </c>
      <c r="D160" s="955" t="s">
        <v>471</v>
      </c>
      <c r="E160" s="631" t="s">
        <v>472</v>
      </c>
      <c r="F160" s="1347"/>
      <c r="G160" s="630" t="s">
        <v>470</v>
      </c>
      <c r="H160" s="632" t="s">
        <v>471</v>
      </c>
      <c r="I160" s="956" t="s">
        <v>472</v>
      </c>
      <c r="J160" s="1347"/>
      <c r="K160" s="630" t="s">
        <v>470</v>
      </c>
      <c r="L160" s="632" t="s">
        <v>471</v>
      </c>
      <c r="M160" s="956" t="s">
        <v>472</v>
      </c>
      <c r="N160" s="1347"/>
      <c r="O160" s="630" t="s">
        <v>470</v>
      </c>
      <c r="P160" s="955" t="s">
        <v>471</v>
      </c>
      <c r="Q160" s="632" t="s">
        <v>472</v>
      </c>
    </row>
    <row r="161" spans="1:17" ht="14.5" customHeight="1" thickBot="1">
      <c r="A161" s="1192"/>
      <c r="B161" s="629" t="s">
        <v>275</v>
      </c>
      <c r="C161" s="1338" t="s">
        <v>473</v>
      </c>
      <c r="D161" s="1338"/>
      <c r="E161" s="1339"/>
      <c r="F161" s="629" t="s">
        <v>275</v>
      </c>
      <c r="G161" s="1338" t="s">
        <v>473</v>
      </c>
      <c r="H161" s="1338"/>
      <c r="I161" s="1339"/>
      <c r="J161" s="629" t="s">
        <v>275</v>
      </c>
      <c r="K161" s="1338" t="s">
        <v>473</v>
      </c>
      <c r="L161" s="1338"/>
      <c r="M161" s="1339"/>
      <c r="N161" s="629" t="s">
        <v>275</v>
      </c>
      <c r="O161" s="1338" t="s">
        <v>473</v>
      </c>
      <c r="P161" s="1338"/>
      <c r="Q161" s="1344"/>
    </row>
    <row r="162" spans="1:17" ht="14.5" customHeight="1">
      <c r="A162" s="158" t="s">
        <v>64</v>
      </c>
      <c r="B162" s="607">
        <v>51300</v>
      </c>
      <c r="C162" s="11">
        <v>3173.8252623083131</v>
      </c>
      <c r="D162" s="55">
        <v>3488.7852729145211</v>
      </c>
      <c r="E162" s="78">
        <v>3949.9252873563219</v>
      </c>
      <c r="F162" s="607">
        <v>8123</v>
      </c>
      <c r="G162" s="11">
        <v>2987.9131944444443</v>
      </c>
      <c r="H162" s="11">
        <v>3274.7970123022847</v>
      </c>
      <c r="I162" s="78">
        <v>3385.8828058169374</v>
      </c>
      <c r="J162" s="767">
        <v>36334</v>
      </c>
      <c r="K162" s="77">
        <v>3190.0733173076924</v>
      </c>
      <c r="L162" s="11">
        <v>3520.8769559032717</v>
      </c>
      <c r="M162" s="78">
        <v>3892.2794316644113</v>
      </c>
      <c r="N162" s="609">
        <v>6843</v>
      </c>
      <c r="O162" s="11">
        <v>3623.9141791044776</v>
      </c>
      <c r="P162" s="55">
        <v>4219.5512048192768</v>
      </c>
      <c r="Q162" s="11">
        <v>4804.929133858268</v>
      </c>
    </row>
    <row r="163" spans="1:17" ht="14.5" customHeight="1">
      <c r="A163" s="159" t="s">
        <v>65</v>
      </c>
      <c r="B163" s="608">
        <v>48065</v>
      </c>
      <c r="C163" s="14">
        <v>2892.5454545454545</v>
      </c>
      <c r="D163" s="47">
        <v>3324.2558139534885</v>
      </c>
      <c r="E163" s="79">
        <v>3819.748188405797</v>
      </c>
      <c r="F163" s="608">
        <v>8993</v>
      </c>
      <c r="G163" s="14">
        <v>2700.2901678657076</v>
      </c>
      <c r="H163" s="14">
        <v>2970.4342105263158</v>
      </c>
      <c r="I163" s="79">
        <v>3290.3534635879219</v>
      </c>
      <c r="J163" s="608">
        <v>33350</v>
      </c>
      <c r="K163" s="14">
        <v>2958.4637096774195</v>
      </c>
      <c r="L163" s="14">
        <v>3386.3841778697001</v>
      </c>
      <c r="M163" s="79">
        <v>3847.6836419753085</v>
      </c>
      <c r="N163" s="608">
        <v>5722</v>
      </c>
      <c r="O163" s="14">
        <v>3258.5223880597014</v>
      </c>
      <c r="P163" s="47">
        <v>3968.5412371134021</v>
      </c>
      <c r="Q163" s="14">
        <v>4804.833333333333</v>
      </c>
    </row>
    <row r="164" spans="1:17" ht="14.5" customHeight="1">
      <c r="A164" s="160" t="s">
        <v>66</v>
      </c>
      <c r="B164" s="609">
        <v>22504</v>
      </c>
      <c r="C164" s="11">
        <v>2836.7603305785124</v>
      </c>
      <c r="D164" s="55">
        <v>3285.0394736842104</v>
      </c>
      <c r="E164" s="78">
        <v>3759.7807424593966</v>
      </c>
      <c r="F164" s="609">
        <v>1228</v>
      </c>
      <c r="G164" s="11">
        <v>2474.0294117647059</v>
      </c>
      <c r="H164" s="55">
        <v>2778.2777777777778</v>
      </c>
      <c r="I164" s="78">
        <v>3024.413043478261</v>
      </c>
      <c r="J164" s="609">
        <v>15934</v>
      </c>
      <c r="K164" s="11">
        <v>2794.0546875</v>
      </c>
      <c r="L164" s="55">
        <v>3212.7504537205082</v>
      </c>
      <c r="M164" s="78">
        <v>3594.4125295508275</v>
      </c>
      <c r="N164" s="609">
        <v>5342</v>
      </c>
      <c r="O164" s="11">
        <v>3290.4572649572651</v>
      </c>
      <c r="P164" s="55">
        <v>3773.0130890052355</v>
      </c>
      <c r="Q164" s="11">
        <v>4133.1286764705883</v>
      </c>
    </row>
    <row r="165" spans="1:17" ht="14.5" customHeight="1">
      <c r="A165" s="159" t="s">
        <v>67</v>
      </c>
      <c r="B165" s="608">
        <v>6903</v>
      </c>
      <c r="C165" s="14">
        <v>2684.3286713286711</v>
      </c>
      <c r="D165" s="47">
        <v>3148.8823529411766</v>
      </c>
      <c r="E165" s="79">
        <v>3714.2820512820513</v>
      </c>
      <c r="F165" s="608">
        <v>405</v>
      </c>
      <c r="G165" s="14" t="s">
        <v>832</v>
      </c>
      <c r="H165" s="14" t="s">
        <v>832</v>
      </c>
      <c r="I165" s="79" t="s">
        <v>832</v>
      </c>
      <c r="J165" s="608">
        <v>4835</v>
      </c>
      <c r="K165" s="14">
        <v>2678.5940594059407</v>
      </c>
      <c r="L165" s="14">
        <v>3105.5</v>
      </c>
      <c r="M165" s="79">
        <v>3596.0275229357799</v>
      </c>
      <c r="N165" s="608">
        <v>1663</v>
      </c>
      <c r="O165" s="14">
        <v>2882.3548387096776</v>
      </c>
      <c r="P165" s="47">
        <v>3571.3333333333335</v>
      </c>
      <c r="Q165" s="14">
        <v>4139.9607843137255</v>
      </c>
    </row>
    <row r="166" spans="1:17" ht="14.5" customHeight="1">
      <c r="A166" s="160" t="s">
        <v>68</v>
      </c>
      <c r="B166" s="609">
        <v>2633</v>
      </c>
      <c r="C166" s="11">
        <v>2879.8604651162791</v>
      </c>
      <c r="D166" s="55">
        <v>3368.1587301587301</v>
      </c>
      <c r="E166" s="78">
        <v>3775.8378378378379</v>
      </c>
      <c r="F166" s="609">
        <v>257</v>
      </c>
      <c r="G166" s="11" t="s">
        <v>832</v>
      </c>
      <c r="H166" s="55" t="s">
        <v>832</v>
      </c>
      <c r="I166" s="78" t="s">
        <v>832</v>
      </c>
      <c r="J166" s="609">
        <v>1923</v>
      </c>
      <c r="K166" s="11">
        <v>2908.4166666666665</v>
      </c>
      <c r="L166" s="55">
        <v>3370.0544554455446</v>
      </c>
      <c r="M166" s="78">
        <v>3707.1532258064517</v>
      </c>
      <c r="N166" s="609">
        <v>453</v>
      </c>
      <c r="O166" s="11" t="s">
        <v>832</v>
      </c>
      <c r="P166" s="55" t="s">
        <v>832</v>
      </c>
      <c r="Q166" s="11" t="s">
        <v>832</v>
      </c>
    </row>
    <row r="167" spans="1:17" ht="14.5" customHeight="1">
      <c r="A167" s="159" t="s">
        <v>69</v>
      </c>
      <c r="B167" s="608">
        <v>8376</v>
      </c>
      <c r="C167" s="14">
        <v>2891.4375</v>
      </c>
      <c r="D167" s="47">
        <v>3314.920485175202</v>
      </c>
      <c r="E167" s="79">
        <v>3783.9459459459458</v>
      </c>
      <c r="F167" s="608">
        <v>923</v>
      </c>
      <c r="G167" s="14">
        <v>2579.1290322580644</v>
      </c>
      <c r="H167" s="14">
        <v>2903.8783783783783</v>
      </c>
      <c r="I167" s="79">
        <v>3099.7924528301887</v>
      </c>
      <c r="J167" s="608">
        <v>6266</v>
      </c>
      <c r="K167" s="14">
        <v>2914.5060240963853</v>
      </c>
      <c r="L167" s="14">
        <v>3316.3227848101264</v>
      </c>
      <c r="M167" s="79">
        <v>3666.0769230769229</v>
      </c>
      <c r="N167" s="608">
        <v>1187</v>
      </c>
      <c r="O167" s="14">
        <v>3445.3863636363635</v>
      </c>
      <c r="P167" s="47">
        <v>4025.5</v>
      </c>
      <c r="Q167" s="14">
        <v>4410.708333333333</v>
      </c>
    </row>
    <row r="168" spans="1:17" ht="14.5" customHeight="1">
      <c r="A168" s="160" t="s">
        <v>70</v>
      </c>
      <c r="B168" s="609">
        <v>24194</v>
      </c>
      <c r="C168" s="11">
        <v>3145.8786191536747</v>
      </c>
      <c r="D168" s="55">
        <v>3527.6303258145363</v>
      </c>
      <c r="E168" s="78">
        <v>4123.7568027210882</v>
      </c>
      <c r="F168" s="609">
        <v>2283</v>
      </c>
      <c r="G168" s="11">
        <v>2777.8148148148148</v>
      </c>
      <c r="H168" s="11">
        <v>3269.5170940170942</v>
      </c>
      <c r="I168" s="78">
        <v>3393.1724137931033</v>
      </c>
      <c r="J168" s="609">
        <v>17938</v>
      </c>
      <c r="K168" s="11">
        <v>3139.8786127167632</v>
      </c>
      <c r="L168" s="11">
        <v>3520.1646341463415</v>
      </c>
      <c r="M168" s="78">
        <v>4014.048951048951</v>
      </c>
      <c r="N168" s="609">
        <v>3973</v>
      </c>
      <c r="O168" s="11">
        <v>3549.8644067796608</v>
      </c>
      <c r="P168" s="55">
        <v>4294.7796610169489</v>
      </c>
      <c r="Q168" s="11">
        <v>4867.710144927536</v>
      </c>
    </row>
    <row r="169" spans="1:17" ht="14.5" customHeight="1">
      <c r="A169" s="159" t="s">
        <v>71</v>
      </c>
      <c r="B169" s="608">
        <v>5030</v>
      </c>
      <c r="C169" s="14">
        <v>2423.5263157894738</v>
      </c>
      <c r="D169" s="47">
        <v>2809.6954022988507</v>
      </c>
      <c r="E169" s="79">
        <v>3272.6491228070176</v>
      </c>
      <c r="F169" s="608">
        <v>354</v>
      </c>
      <c r="G169" s="14" t="s">
        <v>832</v>
      </c>
      <c r="H169" s="14" t="s">
        <v>832</v>
      </c>
      <c r="I169" s="79" t="s">
        <v>832</v>
      </c>
      <c r="J169" s="608">
        <v>3419</v>
      </c>
      <c r="K169" s="14">
        <v>2417.84375</v>
      </c>
      <c r="L169" s="14">
        <v>2803.2573529411766</v>
      </c>
      <c r="M169" s="79">
        <v>3212.4485294117649</v>
      </c>
      <c r="N169" s="608">
        <v>1257</v>
      </c>
      <c r="O169" s="14">
        <v>2513</v>
      </c>
      <c r="P169" s="47">
        <v>3021.3333333333335</v>
      </c>
      <c r="Q169" s="14">
        <v>3548.1851851851852</v>
      </c>
    </row>
    <row r="170" spans="1:17" ht="14.5" customHeight="1">
      <c r="A170" s="160" t="s">
        <v>72</v>
      </c>
      <c r="B170" s="609">
        <v>20106</v>
      </c>
      <c r="C170" s="11">
        <v>2965.2995283018868</v>
      </c>
      <c r="D170" s="55">
        <v>3373.6840193704602</v>
      </c>
      <c r="E170" s="78">
        <v>3917.9586776859505</v>
      </c>
      <c r="F170" s="609">
        <v>2603</v>
      </c>
      <c r="G170" s="11">
        <v>2801.3495145631068</v>
      </c>
      <c r="H170" s="11">
        <v>3054.9117647058824</v>
      </c>
      <c r="I170" s="78">
        <v>3218.7939914163089</v>
      </c>
      <c r="J170" s="609">
        <v>14186</v>
      </c>
      <c r="K170" s="11">
        <v>2991.7931034482758</v>
      </c>
      <c r="L170" s="11">
        <v>3395.8150242326333</v>
      </c>
      <c r="M170" s="78">
        <v>3847.8275862068967</v>
      </c>
      <c r="N170" s="609">
        <v>3317</v>
      </c>
      <c r="O170" s="11">
        <v>3320.5581395348836</v>
      </c>
      <c r="P170" s="55">
        <v>4034.9736842105262</v>
      </c>
      <c r="Q170" s="11">
        <v>4745.8525641025644</v>
      </c>
    </row>
    <row r="171" spans="1:17" ht="14.5" customHeight="1">
      <c r="A171" s="159" t="s">
        <v>73</v>
      </c>
      <c r="B171" s="608">
        <v>82087</v>
      </c>
      <c r="C171" s="14">
        <v>3053.0371287128714</v>
      </c>
      <c r="D171" s="47">
        <v>3451.1574567243674</v>
      </c>
      <c r="E171" s="79">
        <v>4020.6138316151205</v>
      </c>
      <c r="F171" s="608">
        <v>9680</v>
      </c>
      <c r="G171" s="14">
        <v>2681.0803571428573</v>
      </c>
      <c r="H171" s="14">
        <v>3115.5943396226417</v>
      </c>
      <c r="I171" s="79">
        <v>3292.7145328719721</v>
      </c>
      <c r="J171" s="608">
        <v>58560</v>
      </c>
      <c r="K171" s="14">
        <v>3072.27734375</v>
      </c>
      <c r="L171" s="14">
        <v>3450.8512880562062</v>
      </c>
      <c r="M171" s="79">
        <v>3897.2330677290838</v>
      </c>
      <c r="N171" s="608">
        <v>13847</v>
      </c>
      <c r="O171" s="14">
        <v>3543.0595238095239</v>
      </c>
      <c r="P171" s="47">
        <v>4143.672888015717</v>
      </c>
      <c r="Q171" s="14">
        <v>4772.36018957346</v>
      </c>
    </row>
    <row r="172" spans="1:17" ht="14.5" customHeight="1">
      <c r="A172" s="160" t="s">
        <v>74</v>
      </c>
      <c r="B172" s="609">
        <v>17556</v>
      </c>
      <c r="C172" s="11">
        <v>3257.7429906542056</v>
      </c>
      <c r="D172" s="55">
        <v>3557.1365979381444</v>
      </c>
      <c r="E172" s="78">
        <v>4105.8299492385786</v>
      </c>
      <c r="F172" s="609">
        <v>1667</v>
      </c>
      <c r="G172" s="11">
        <v>2924.9791666666665</v>
      </c>
      <c r="H172" s="11">
        <v>3269.4618644067796</v>
      </c>
      <c r="I172" s="78">
        <v>3355.1171171171172</v>
      </c>
      <c r="J172" s="609">
        <v>13047</v>
      </c>
      <c r="K172" s="11">
        <v>3262.8735244519394</v>
      </c>
      <c r="L172" s="11">
        <v>3551.5225669957686</v>
      </c>
      <c r="M172" s="78">
        <v>3999.3168724279835</v>
      </c>
      <c r="N172" s="609">
        <v>2842</v>
      </c>
      <c r="O172" s="11">
        <v>3676.3771929824561</v>
      </c>
      <c r="P172" s="55">
        <v>4220.2183098591549</v>
      </c>
      <c r="Q172" s="11">
        <v>4811.3870967741932</v>
      </c>
    </row>
    <row r="173" spans="1:17" ht="14.5" customHeight="1">
      <c r="A173" s="159" t="s">
        <v>75</v>
      </c>
      <c r="B173" s="608">
        <v>4826</v>
      </c>
      <c r="C173" s="14">
        <v>3175.1296296296296</v>
      </c>
      <c r="D173" s="47">
        <v>3489.240458015267</v>
      </c>
      <c r="E173" s="79">
        <v>3982.7916666666665</v>
      </c>
      <c r="F173" s="608">
        <v>592</v>
      </c>
      <c r="G173" s="14">
        <v>3023.8333333333335</v>
      </c>
      <c r="H173" s="14">
        <v>3275.8521126760565</v>
      </c>
      <c r="I173" s="79">
        <v>3451.409090909091</v>
      </c>
      <c r="J173" s="608">
        <v>3528</v>
      </c>
      <c r="K173" s="14">
        <v>3163.9408602150538</v>
      </c>
      <c r="L173" s="14">
        <v>3490.1907216494847</v>
      </c>
      <c r="M173" s="79">
        <v>3914.1363636363635</v>
      </c>
      <c r="N173" s="608">
        <v>706</v>
      </c>
      <c r="O173" s="14">
        <v>3546.9285714285716</v>
      </c>
      <c r="P173" s="47">
        <v>4136.5</v>
      </c>
      <c r="Q173" s="14">
        <v>4859.7105263157891</v>
      </c>
    </row>
    <row r="174" spans="1:17" ht="14.5" customHeight="1">
      <c r="A174" s="160" t="s">
        <v>76</v>
      </c>
      <c r="B174" s="609">
        <v>8881</v>
      </c>
      <c r="C174" s="11">
        <v>2849.5384615384614</v>
      </c>
      <c r="D174" s="55">
        <v>3276.7448132780082</v>
      </c>
      <c r="E174" s="78">
        <v>3830.6646706586826</v>
      </c>
      <c r="F174" s="609">
        <v>509</v>
      </c>
      <c r="G174" s="11">
        <v>2583.5882352941176</v>
      </c>
      <c r="H174" s="55">
        <v>2860.6851851851852</v>
      </c>
      <c r="I174" s="78">
        <v>3076.5416666666665</v>
      </c>
      <c r="J174" s="609">
        <v>6245</v>
      </c>
      <c r="K174" s="11">
        <v>2816.5460992907801</v>
      </c>
      <c r="L174" s="55">
        <v>3209.9827586206898</v>
      </c>
      <c r="M174" s="78">
        <v>3690.8925619834713</v>
      </c>
      <c r="N174" s="609">
        <v>2127</v>
      </c>
      <c r="O174" s="11">
        <v>3219.5972222222222</v>
      </c>
      <c r="P174" s="55">
        <v>3737.780701754386</v>
      </c>
      <c r="Q174" s="11">
        <v>4189.666666666667</v>
      </c>
    </row>
    <row r="175" spans="1:17" ht="14.5" customHeight="1">
      <c r="A175" s="159" t="s">
        <v>77</v>
      </c>
      <c r="B175" s="608">
        <v>5615</v>
      </c>
      <c r="C175" s="14">
        <v>2722.3525179856115</v>
      </c>
      <c r="D175" s="47">
        <v>3195.3138297872342</v>
      </c>
      <c r="E175" s="79">
        <v>3773.625</v>
      </c>
      <c r="F175" s="608">
        <v>410</v>
      </c>
      <c r="G175" s="14" t="s">
        <v>832</v>
      </c>
      <c r="H175" s="14" t="s">
        <v>832</v>
      </c>
      <c r="I175" s="79" t="s">
        <v>832</v>
      </c>
      <c r="J175" s="608">
        <v>3833</v>
      </c>
      <c r="K175" s="14">
        <v>2718.4166666666665</v>
      </c>
      <c r="L175" s="14">
        <v>3167.4520547945203</v>
      </c>
      <c r="M175" s="79">
        <v>3645.2115384615386</v>
      </c>
      <c r="N175" s="608">
        <v>1372</v>
      </c>
      <c r="O175" s="14">
        <v>3000.5</v>
      </c>
      <c r="P175" s="47">
        <v>3640.205882352941</v>
      </c>
      <c r="Q175" s="14">
        <v>4174.7857142857147</v>
      </c>
    </row>
    <row r="176" spans="1:17" ht="14.5" customHeight="1">
      <c r="A176" s="160" t="s">
        <v>78</v>
      </c>
      <c r="B176" s="609">
        <v>10541</v>
      </c>
      <c r="C176" s="11">
        <v>2833.8904109589039</v>
      </c>
      <c r="D176" s="55">
        <v>3285.4837662337663</v>
      </c>
      <c r="E176" s="78">
        <v>3768.1912568306011</v>
      </c>
      <c r="F176" s="609">
        <v>942</v>
      </c>
      <c r="G176" s="11">
        <v>2655.5</v>
      </c>
      <c r="H176" s="11">
        <v>2882.318181818182</v>
      </c>
      <c r="I176" s="78">
        <v>3095.3412698412699</v>
      </c>
      <c r="J176" s="609">
        <v>7686</v>
      </c>
      <c r="K176" s="11">
        <v>2853.4329608938547</v>
      </c>
      <c r="L176" s="11">
        <v>3283.6914893617022</v>
      </c>
      <c r="M176" s="78">
        <v>3693.15625</v>
      </c>
      <c r="N176" s="609">
        <v>1913</v>
      </c>
      <c r="O176" s="11">
        <v>3081.478260869565</v>
      </c>
      <c r="P176" s="55">
        <v>3709.4285714285716</v>
      </c>
      <c r="Q176" s="11">
        <v>4318.416666666667</v>
      </c>
    </row>
    <row r="177" spans="1:17" ht="14.5" customHeight="1" thickBot="1">
      <c r="A177" s="159" t="s">
        <v>79</v>
      </c>
      <c r="B177" s="608">
        <v>6519</v>
      </c>
      <c r="C177" s="14">
        <v>2739.0732323232323</v>
      </c>
      <c r="D177" s="47">
        <v>3165.7644230769229</v>
      </c>
      <c r="E177" s="79">
        <v>3627.4308943089432</v>
      </c>
      <c r="F177" s="608">
        <v>476</v>
      </c>
      <c r="G177" s="14" t="s">
        <v>832</v>
      </c>
      <c r="H177" s="47" t="s">
        <v>832</v>
      </c>
      <c r="I177" s="79" t="s">
        <v>832</v>
      </c>
      <c r="J177" s="608">
        <v>4452</v>
      </c>
      <c r="K177" s="14">
        <v>2745.9225352112676</v>
      </c>
      <c r="L177" s="47">
        <v>3136.8945578231292</v>
      </c>
      <c r="M177" s="79">
        <v>3555.717391304348</v>
      </c>
      <c r="N177" s="608">
        <v>1591</v>
      </c>
      <c r="O177" s="14">
        <v>2997.8958333333335</v>
      </c>
      <c r="P177" s="47">
        <v>3496.6111111111113</v>
      </c>
      <c r="Q177" s="14">
        <v>4012.2857142857142</v>
      </c>
    </row>
    <row r="178" spans="1:17" ht="14.5" customHeight="1">
      <c r="A178" s="317" t="s">
        <v>82</v>
      </c>
      <c r="B178" s="634">
        <v>325136</v>
      </c>
      <c r="C178" s="318">
        <v>2969.4608772493575</v>
      </c>
      <c r="D178" s="319">
        <v>3401.9206768388108</v>
      </c>
      <c r="E178" s="320">
        <v>3915.6584584805655</v>
      </c>
      <c r="F178" s="636">
        <v>39445</v>
      </c>
      <c r="G178" s="635">
        <v>2701.4326550387595</v>
      </c>
      <c r="H178" s="321">
        <v>3088.2669039145908</v>
      </c>
      <c r="I178" s="322">
        <v>3322.6288395904435</v>
      </c>
      <c r="J178" s="636">
        <v>231537</v>
      </c>
      <c r="K178" s="635">
        <v>2987.7007315451119</v>
      </c>
      <c r="L178" s="321">
        <v>3411.017648521004</v>
      </c>
      <c r="M178" s="322">
        <v>3841.3657684630739</v>
      </c>
      <c r="N178" s="634">
        <v>54155</v>
      </c>
      <c r="O178" s="318">
        <v>3353.0943396226417</v>
      </c>
      <c r="P178" s="319">
        <v>4018.0954793452843</v>
      </c>
      <c r="Q178" s="321">
        <v>4616.4923928077451</v>
      </c>
    </row>
    <row r="179" spans="1:17" ht="14.5" customHeight="1">
      <c r="A179" s="1326" t="s">
        <v>507</v>
      </c>
      <c r="B179" s="1326"/>
      <c r="C179" s="1326"/>
      <c r="D179" s="1326"/>
      <c r="E179" s="1326"/>
      <c r="F179" s="1326"/>
      <c r="G179" s="1326"/>
      <c r="H179" s="1326"/>
      <c r="I179" s="1326"/>
      <c r="J179" s="1326"/>
      <c r="K179" s="1326"/>
      <c r="L179" s="1326"/>
      <c r="M179" s="1326"/>
      <c r="N179" s="1326"/>
      <c r="O179" s="1326"/>
      <c r="P179" s="1326"/>
      <c r="Q179" s="1326"/>
    </row>
    <row r="180" spans="1:17" ht="14.5" customHeight="1">
      <c r="A180" s="1348" t="s">
        <v>940</v>
      </c>
      <c r="B180" s="1348"/>
      <c r="C180" s="1348"/>
      <c r="D180" s="1348"/>
      <c r="E180" s="1348"/>
      <c r="F180" s="1348"/>
      <c r="G180" s="1348"/>
      <c r="H180" s="1348"/>
      <c r="I180" s="1348"/>
      <c r="J180" s="1348"/>
      <c r="K180" s="1348"/>
      <c r="L180" s="1348"/>
      <c r="M180" s="1348"/>
      <c r="N180" s="1348"/>
      <c r="O180" s="1348"/>
      <c r="P180" s="1348"/>
      <c r="Q180" s="1348"/>
    </row>
    <row r="181" spans="1:17" ht="14.5" customHeight="1">
      <c r="A181" s="1326" t="s">
        <v>565</v>
      </c>
      <c r="B181" s="1326"/>
      <c r="C181" s="1326"/>
      <c r="D181" s="1326"/>
      <c r="E181" s="1326"/>
      <c r="F181" s="1326"/>
      <c r="G181" s="1326"/>
      <c r="H181" s="1326"/>
      <c r="I181" s="1326"/>
      <c r="J181" s="1326"/>
      <c r="K181" s="1326"/>
      <c r="L181" s="1326"/>
      <c r="M181" s="1326"/>
      <c r="N181" s="1326"/>
      <c r="O181" s="1326"/>
      <c r="P181" s="1326"/>
      <c r="Q181" s="1326"/>
    </row>
    <row r="182" spans="1:17" ht="14.5" customHeight="1">
      <c r="A182" s="1326" t="s">
        <v>521</v>
      </c>
      <c r="B182" s="1326"/>
      <c r="C182" s="1326"/>
      <c r="D182" s="1326"/>
      <c r="E182" s="1326"/>
      <c r="F182" s="1326"/>
      <c r="G182" s="1326"/>
      <c r="H182" s="1326"/>
      <c r="I182" s="1326"/>
      <c r="J182" s="1326"/>
      <c r="K182" s="1326"/>
      <c r="L182" s="1326"/>
      <c r="M182" s="1326"/>
      <c r="N182" s="1326"/>
      <c r="O182" s="1326"/>
      <c r="P182" s="1326"/>
      <c r="Q182" s="1326"/>
    </row>
    <row r="183" spans="1:17" ht="14.5" customHeight="1">
      <c r="A183" s="1326" t="s">
        <v>564</v>
      </c>
      <c r="B183" s="1326"/>
      <c r="C183" s="1326"/>
      <c r="D183" s="1326"/>
      <c r="E183" s="1326"/>
      <c r="F183" s="1326"/>
      <c r="G183" s="1326"/>
      <c r="H183" s="1326"/>
      <c r="I183" s="1326"/>
      <c r="J183" s="1326"/>
      <c r="K183" s="1326"/>
      <c r="L183" s="1326"/>
      <c r="M183" s="1326"/>
      <c r="N183" s="1326"/>
      <c r="O183" s="1326"/>
      <c r="P183" s="1326"/>
      <c r="Q183" s="1326"/>
    </row>
  </sheetData>
  <mergeCells count="146">
    <mergeCell ref="A152:Q152"/>
    <mergeCell ref="A154:Q154"/>
    <mergeCell ref="A180:Q180"/>
    <mergeCell ref="A181:Q181"/>
    <mergeCell ref="B159:B160"/>
    <mergeCell ref="C159:E159"/>
    <mergeCell ref="C161:E161"/>
    <mergeCell ref="G161:I161"/>
    <mergeCell ref="K161:M161"/>
    <mergeCell ref="O161:Q161"/>
    <mergeCell ref="F159:F160"/>
    <mergeCell ref="G159:I159"/>
    <mergeCell ref="J159:J160"/>
    <mergeCell ref="A148:Q148"/>
    <mergeCell ref="A149:Q149"/>
    <mergeCell ref="A150:Q150"/>
    <mergeCell ref="K130:M130"/>
    <mergeCell ref="O130:Q130"/>
    <mergeCell ref="A183:Q183"/>
    <mergeCell ref="A88:Q88"/>
    <mergeCell ref="A89:Q89"/>
    <mergeCell ref="A90:Q90"/>
    <mergeCell ref="A91:Q91"/>
    <mergeCell ref="A118:Q118"/>
    <mergeCell ref="K159:M159"/>
    <mergeCell ref="N159:N160"/>
    <mergeCell ref="O159:Q159"/>
    <mergeCell ref="A156:Q156"/>
    <mergeCell ref="A157:A161"/>
    <mergeCell ref="B157:Q157"/>
    <mergeCell ref="B158:E158"/>
    <mergeCell ref="F158:I158"/>
    <mergeCell ref="J158:M158"/>
    <mergeCell ref="N158:Q158"/>
    <mergeCell ref="A151:Q151"/>
    <mergeCell ref="A182:Q182"/>
    <mergeCell ref="A179:Q179"/>
    <mergeCell ref="A123:Q123"/>
    <mergeCell ref="A125:Q125"/>
    <mergeCell ref="A126:A130"/>
    <mergeCell ref="B126:Q126"/>
    <mergeCell ref="B127:E127"/>
    <mergeCell ref="F127:I127"/>
    <mergeCell ref="J127:M127"/>
    <mergeCell ref="N127:Q127"/>
    <mergeCell ref="B128:B129"/>
    <mergeCell ref="F128:F129"/>
    <mergeCell ref="C128:E128"/>
    <mergeCell ref="G128:I128"/>
    <mergeCell ref="K128:M128"/>
    <mergeCell ref="J128:J129"/>
    <mergeCell ref="N128:N129"/>
    <mergeCell ref="O128:Q128"/>
    <mergeCell ref="C130:E130"/>
    <mergeCell ref="G130:I130"/>
    <mergeCell ref="A121:Q121"/>
    <mergeCell ref="C100:E100"/>
    <mergeCell ref="G100:I100"/>
    <mergeCell ref="K100:M100"/>
    <mergeCell ref="O100:Q100"/>
    <mergeCell ref="K98:M98"/>
    <mergeCell ref="N98:N99"/>
    <mergeCell ref="O98:Q98"/>
    <mergeCell ref="A119:Q119"/>
    <mergeCell ref="A120:Q120"/>
    <mergeCell ref="A93:Q93"/>
    <mergeCell ref="A95:Q95"/>
    <mergeCell ref="A96:A100"/>
    <mergeCell ref="B96:Q96"/>
    <mergeCell ref="B97:E97"/>
    <mergeCell ref="F97:I97"/>
    <mergeCell ref="J97:M97"/>
    <mergeCell ref="N97:Q97"/>
    <mergeCell ref="B98:B99"/>
    <mergeCell ref="C98:E98"/>
    <mergeCell ref="F98:F99"/>
    <mergeCell ref="G98:I98"/>
    <mergeCell ref="J98:J99"/>
    <mergeCell ref="K70:M70"/>
    <mergeCell ref="A66:A70"/>
    <mergeCell ref="B67:E67"/>
    <mergeCell ref="F67:I67"/>
    <mergeCell ref="J67:M67"/>
    <mergeCell ref="B68:B69"/>
    <mergeCell ref="C68:E68"/>
    <mergeCell ref="F68:F69"/>
    <mergeCell ref="A63:Q63"/>
    <mergeCell ref="A65:Q65"/>
    <mergeCell ref="B66:Q66"/>
    <mergeCell ref="N67:Q67"/>
    <mergeCell ref="N68:N69"/>
    <mergeCell ref="O68:Q68"/>
    <mergeCell ref="G68:I68"/>
    <mergeCell ref="J68:J69"/>
    <mergeCell ref="K68:M68"/>
    <mergeCell ref="O70:Q70"/>
    <mergeCell ref="C70:E70"/>
    <mergeCell ref="G70:I70"/>
    <mergeCell ref="C10:E10"/>
    <mergeCell ref="G10:I10"/>
    <mergeCell ref="K10:M10"/>
    <mergeCell ref="O10:Q10"/>
    <mergeCell ref="A28:Q28"/>
    <mergeCell ref="A3:Q3"/>
    <mergeCell ref="A5:Q5"/>
    <mergeCell ref="A6:A10"/>
    <mergeCell ref="B6:Q6"/>
    <mergeCell ref="B7:E7"/>
    <mergeCell ref="F7:I7"/>
    <mergeCell ref="J7:M7"/>
    <mergeCell ref="N7:Q7"/>
    <mergeCell ref="B8:B9"/>
    <mergeCell ref="C8:E8"/>
    <mergeCell ref="F8:F9"/>
    <mergeCell ref="G8:I8"/>
    <mergeCell ref="J8:J9"/>
    <mergeCell ref="K8:M8"/>
    <mergeCell ref="N8:N9"/>
    <mergeCell ref="O8:Q8"/>
    <mergeCell ref="A29:Q29"/>
    <mergeCell ref="A30:Q30"/>
    <mergeCell ref="A31:Q31"/>
    <mergeCell ref="A35:Q35"/>
    <mergeCell ref="A36:A40"/>
    <mergeCell ref="B36:Q36"/>
    <mergeCell ref="B37:E37"/>
    <mergeCell ref="F37:I37"/>
    <mergeCell ref="J37:M37"/>
    <mergeCell ref="N37:Q37"/>
    <mergeCell ref="B38:B39"/>
    <mergeCell ref="C38:E38"/>
    <mergeCell ref="F38:F39"/>
    <mergeCell ref="G38:I38"/>
    <mergeCell ref="J38:J39"/>
    <mergeCell ref="K38:M38"/>
    <mergeCell ref="A58:Q58"/>
    <mergeCell ref="A59:Q59"/>
    <mergeCell ref="A60:Q60"/>
    <mergeCell ref="A33:Q33"/>
    <mergeCell ref="A61:Q61"/>
    <mergeCell ref="N38:N39"/>
    <mergeCell ref="O38:Q38"/>
    <mergeCell ref="C40:E40"/>
    <mergeCell ref="G40:I40"/>
    <mergeCell ref="K40:M40"/>
    <mergeCell ref="O40:Q40"/>
  </mergeCells>
  <hyperlinks>
    <hyperlink ref="A1" location="Inhalt!A9" display="Zurück zum Inhalt" xr:uid="{00000000-0004-0000-1B00-000000000000}"/>
  </hyperlinks>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Tabelle27"/>
  <dimension ref="A1:L201"/>
  <sheetViews>
    <sheetView showGridLines="0" zoomScale="80" zoomScaleNormal="80" workbookViewId="0">
      <pane xSplit="1" topLeftCell="B1" activePane="topRight" state="frozen"/>
      <selection activeCell="A178" sqref="A178"/>
      <selection pane="topRight"/>
    </sheetView>
  </sheetViews>
  <sheetFormatPr baseColWidth="10" defaultColWidth="11" defaultRowHeight="14.5"/>
  <cols>
    <col min="1" max="1" width="23.5" style="779" customWidth="1"/>
    <col min="2" max="3" width="11.08203125" style="779" customWidth="1"/>
    <col min="4" max="4" width="11.08203125" style="784" customWidth="1"/>
    <col min="5" max="5" width="11.08203125" style="779" customWidth="1"/>
    <col min="6" max="6" width="11.08203125" style="784" customWidth="1"/>
    <col min="7" max="7" width="11.08203125" style="779" customWidth="1"/>
    <col min="8" max="8" width="11.08203125" style="784" customWidth="1"/>
    <col min="9" max="9" width="11.08203125" style="779" customWidth="1"/>
    <col min="10" max="10" width="11.08203125" style="784" customWidth="1"/>
    <col min="11" max="11" width="11.08203125" style="779" customWidth="1"/>
    <col min="12" max="12" width="11.08203125" style="784" customWidth="1"/>
    <col min="13" max="16384" width="11" style="779"/>
  </cols>
  <sheetData>
    <row r="1" spans="1:12" ht="14.5" customHeight="1">
      <c r="A1" s="758" t="s">
        <v>512</v>
      </c>
    </row>
    <row r="2" spans="1:12" ht="14.5" customHeight="1">
      <c r="A2" s="355"/>
    </row>
    <row r="3" spans="1:12" s="780" customFormat="1" ht="25" customHeight="1">
      <c r="A3" s="1120">
        <v>2024</v>
      </c>
      <c r="B3" s="1120"/>
      <c r="C3" s="1120"/>
      <c r="D3" s="1120"/>
      <c r="E3" s="1120"/>
      <c r="F3" s="1120"/>
      <c r="G3" s="1120"/>
      <c r="H3" s="1120"/>
      <c r="I3" s="1120"/>
      <c r="J3" s="1120"/>
      <c r="K3" s="1120"/>
      <c r="L3" s="1120"/>
    </row>
    <row r="4" spans="1:12" s="780" customFormat="1" ht="14.5" customHeight="1">
      <c r="A4" s="764"/>
      <c r="D4" s="836"/>
      <c r="F4" s="836"/>
      <c r="H4" s="836"/>
      <c r="J4" s="836"/>
      <c r="L4" s="836"/>
    </row>
    <row r="5" spans="1:12" s="780" customFormat="1" ht="14.5" customHeight="1">
      <c r="A5" s="1287" t="s">
        <v>785</v>
      </c>
      <c r="B5" s="1287"/>
      <c r="C5" s="1287"/>
      <c r="D5" s="1287"/>
      <c r="E5" s="1287"/>
      <c r="F5" s="1287"/>
      <c r="G5" s="1287"/>
      <c r="H5" s="1287"/>
      <c r="I5" s="1287"/>
      <c r="J5" s="1287"/>
      <c r="K5" s="1287"/>
      <c r="L5" s="1287"/>
    </row>
    <row r="6" spans="1:12" s="780" customFormat="1" ht="14.5" customHeight="1" thickBot="1">
      <c r="A6" s="1350" t="s">
        <v>273</v>
      </c>
      <c r="B6" s="1124" t="s">
        <v>274</v>
      </c>
      <c r="C6" s="1126" t="s">
        <v>276</v>
      </c>
      <c r="D6" s="1126"/>
      <c r="E6" s="1126"/>
      <c r="F6" s="1126"/>
      <c r="G6" s="1126"/>
      <c r="H6" s="1126"/>
      <c r="I6" s="1126"/>
      <c r="J6" s="1126"/>
      <c r="K6" s="1126"/>
      <c r="L6" s="1127"/>
    </row>
    <row r="7" spans="1:12" s="780" customFormat="1" ht="32.25" customHeight="1">
      <c r="A7" s="1351"/>
      <c r="B7" s="1125"/>
      <c r="C7" s="1128" t="s">
        <v>310</v>
      </c>
      <c r="D7" s="1128"/>
      <c r="E7" s="1128" t="s">
        <v>311</v>
      </c>
      <c r="F7" s="1128"/>
      <c r="G7" s="1128" t="s">
        <v>312</v>
      </c>
      <c r="H7" s="1128"/>
      <c r="I7" s="1128" t="s">
        <v>313</v>
      </c>
      <c r="J7" s="1128"/>
      <c r="K7" s="1128" t="s">
        <v>314</v>
      </c>
      <c r="L7" s="1193"/>
    </row>
    <row r="8" spans="1:12" s="780" customFormat="1" ht="14.5" customHeight="1" thickBot="1">
      <c r="A8" s="1192"/>
      <c r="B8" s="968" t="s">
        <v>275</v>
      </c>
      <c r="C8" s="753" t="s">
        <v>275</v>
      </c>
      <c r="D8" s="529" t="s">
        <v>279</v>
      </c>
      <c r="E8" s="753" t="s">
        <v>275</v>
      </c>
      <c r="F8" s="529" t="s">
        <v>279</v>
      </c>
      <c r="G8" s="753" t="s">
        <v>275</v>
      </c>
      <c r="H8" s="529" t="s">
        <v>279</v>
      </c>
      <c r="I8" s="750" t="s">
        <v>275</v>
      </c>
      <c r="J8" s="528" t="s">
        <v>279</v>
      </c>
      <c r="K8" s="750" t="s">
        <v>275</v>
      </c>
      <c r="L8" s="638" t="s">
        <v>279</v>
      </c>
    </row>
    <row r="9" spans="1:12" s="780" customFormat="1" ht="14.5" customHeight="1">
      <c r="A9" s="158" t="s">
        <v>64</v>
      </c>
      <c r="B9" s="607">
        <v>112631</v>
      </c>
      <c r="C9" s="56">
        <v>53059</v>
      </c>
      <c r="D9" s="479">
        <v>47.108700091449066</v>
      </c>
      <c r="E9" s="56">
        <v>9323</v>
      </c>
      <c r="F9" s="479">
        <v>8.2774724542976621</v>
      </c>
      <c r="G9" s="56">
        <v>34015</v>
      </c>
      <c r="H9" s="479">
        <v>30.200388880503592</v>
      </c>
      <c r="I9" s="56">
        <v>10054</v>
      </c>
      <c r="J9" s="479">
        <v>8.9264944819809813</v>
      </c>
      <c r="K9" s="56">
        <v>6180</v>
      </c>
      <c r="L9" s="80">
        <v>5.486944091768696</v>
      </c>
    </row>
    <row r="10" spans="1:12" s="780" customFormat="1" ht="14.5" customHeight="1">
      <c r="A10" s="159" t="s">
        <v>65</v>
      </c>
      <c r="B10" s="608">
        <v>113724</v>
      </c>
      <c r="C10" s="14">
        <v>39755</v>
      </c>
      <c r="D10" s="480">
        <v>34.95744082163835</v>
      </c>
      <c r="E10" s="14">
        <v>21296</v>
      </c>
      <c r="F10" s="480">
        <v>18.726038479124899</v>
      </c>
      <c r="G10" s="14">
        <v>36790</v>
      </c>
      <c r="H10" s="480">
        <v>32.350251486053956</v>
      </c>
      <c r="I10" s="14">
        <v>9382</v>
      </c>
      <c r="J10" s="480">
        <v>8.2497977559705955</v>
      </c>
      <c r="K10" s="14">
        <v>6501</v>
      </c>
      <c r="L10" s="81">
        <v>5.7164714572121982</v>
      </c>
    </row>
    <row r="11" spans="1:12" s="780" customFormat="1" ht="14.5" customHeight="1">
      <c r="A11" s="160" t="s">
        <v>66</v>
      </c>
      <c r="B11" s="609">
        <v>36648</v>
      </c>
      <c r="C11" s="11">
        <v>13373</v>
      </c>
      <c r="D11" s="481">
        <v>36.490395110237941</v>
      </c>
      <c r="E11" s="11">
        <v>8887</v>
      </c>
      <c r="F11" s="481">
        <v>24.249617987339008</v>
      </c>
      <c r="G11" s="11">
        <v>13045</v>
      </c>
      <c r="H11" s="481">
        <v>35.595394018773192</v>
      </c>
      <c r="I11" s="11">
        <v>764</v>
      </c>
      <c r="J11" s="481">
        <v>2.0846976642654442</v>
      </c>
      <c r="K11" s="11">
        <v>579</v>
      </c>
      <c r="L11" s="10">
        <v>1.5798952193844138</v>
      </c>
    </row>
    <row r="12" spans="1:12" s="780" customFormat="1" ht="14.5" customHeight="1">
      <c r="A12" s="159" t="s">
        <v>67</v>
      </c>
      <c r="B12" s="608">
        <v>20405</v>
      </c>
      <c r="C12" s="14">
        <v>3908</v>
      </c>
      <c r="D12" s="480">
        <v>19.152168586130852</v>
      </c>
      <c r="E12" s="14">
        <v>10046</v>
      </c>
      <c r="F12" s="480">
        <v>49.233031119823572</v>
      </c>
      <c r="G12" s="14">
        <v>5921</v>
      </c>
      <c r="H12" s="480">
        <v>29.017397696642981</v>
      </c>
      <c r="I12" s="14">
        <v>314</v>
      </c>
      <c r="J12" s="480">
        <v>1.5388385199705954</v>
      </c>
      <c r="K12" s="14">
        <v>216</v>
      </c>
      <c r="L12" s="81">
        <v>1.058564077432002</v>
      </c>
    </row>
    <row r="13" spans="1:12" s="780" customFormat="1" ht="14.5" customHeight="1">
      <c r="A13" s="160" t="s">
        <v>68</v>
      </c>
      <c r="B13" s="609">
        <v>6382</v>
      </c>
      <c r="C13" s="11">
        <v>2338</v>
      </c>
      <c r="D13" s="481">
        <v>36.634283923534944</v>
      </c>
      <c r="E13" s="11">
        <v>1829</v>
      </c>
      <c r="F13" s="481">
        <v>28.658727671576308</v>
      </c>
      <c r="G13" s="11">
        <v>1919</v>
      </c>
      <c r="H13" s="481">
        <v>30.068943904732059</v>
      </c>
      <c r="I13" s="11">
        <v>220</v>
      </c>
      <c r="J13" s="481">
        <v>3.4471952366029459</v>
      </c>
      <c r="K13" s="11">
        <v>76</v>
      </c>
      <c r="L13" s="10">
        <v>1.1908492635537449</v>
      </c>
    </row>
    <row r="14" spans="1:12" s="780" customFormat="1" ht="14.5" customHeight="1">
      <c r="A14" s="159" t="s">
        <v>69</v>
      </c>
      <c r="B14" s="608">
        <v>19019</v>
      </c>
      <c r="C14" s="14">
        <v>6515</v>
      </c>
      <c r="D14" s="480">
        <v>34.255218465744782</v>
      </c>
      <c r="E14" s="14">
        <v>4579</v>
      </c>
      <c r="F14" s="480">
        <v>24.075924075924075</v>
      </c>
      <c r="G14" s="14">
        <v>6487</v>
      </c>
      <c r="H14" s="480">
        <v>34.107997265892003</v>
      </c>
      <c r="I14" s="14">
        <v>949</v>
      </c>
      <c r="J14" s="480">
        <v>4.9897470950102525</v>
      </c>
      <c r="K14" s="14">
        <v>489</v>
      </c>
      <c r="L14" s="81">
        <v>2.5711130974288867</v>
      </c>
    </row>
    <row r="15" spans="1:12" s="780" customFormat="1" ht="14.5" customHeight="1">
      <c r="A15" s="160" t="s">
        <v>70</v>
      </c>
      <c r="B15" s="609">
        <v>59522</v>
      </c>
      <c r="C15" s="11">
        <v>22079</v>
      </c>
      <c r="D15" s="481">
        <v>37.093847652968648</v>
      </c>
      <c r="E15" s="11">
        <v>9316</v>
      </c>
      <c r="F15" s="481">
        <v>15.651355801216358</v>
      </c>
      <c r="G15" s="11">
        <v>22088</v>
      </c>
      <c r="H15" s="481">
        <v>37.108968112630627</v>
      </c>
      <c r="I15" s="11">
        <v>4106</v>
      </c>
      <c r="J15" s="481">
        <v>6.8982897080071233</v>
      </c>
      <c r="K15" s="11">
        <v>1933</v>
      </c>
      <c r="L15" s="82">
        <v>3.2475387251772454</v>
      </c>
    </row>
    <row r="16" spans="1:12" s="780" customFormat="1" ht="14.5" customHeight="1">
      <c r="A16" s="159" t="s">
        <v>71</v>
      </c>
      <c r="B16" s="608">
        <v>11947</v>
      </c>
      <c r="C16" s="14" t="s">
        <v>280</v>
      </c>
      <c r="D16" s="480" t="s">
        <v>280</v>
      </c>
      <c r="E16" s="14" t="s">
        <v>280</v>
      </c>
      <c r="F16" s="480" t="s">
        <v>280</v>
      </c>
      <c r="G16" s="14" t="s">
        <v>280</v>
      </c>
      <c r="H16" s="480" t="s">
        <v>280</v>
      </c>
      <c r="I16" s="14" t="s">
        <v>280</v>
      </c>
      <c r="J16" s="480" t="s">
        <v>280</v>
      </c>
      <c r="K16" s="14" t="s">
        <v>280</v>
      </c>
      <c r="L16" s="81" t="s">
        <v>280</v>
      </c>
    </row>
    <row r="17" spans="1:12" s="780" customFormat="1" ht="14.5" customHeight="1">
      <c r="A17" s="160" t="s">
        <v>72</v>
      </c>
      <c r="B17" s="609">
        <v>69083</v>
      </c>
      <c r="C17" s="11">
        <v>21194</v>
      </c>
      <c r="D17" s="481">
        <v>30.679038258326941</v>
      </c>
      <c r="E17" s="11">
        <v>19944</v>
      </c>
      <c r="F17" s="481">
        <v>28.869620601305677</v>
      </c>
      <c r="G17" s="11">
        <v>22793</v>
      </c>
      <c r="H17" s="481">
        <v>32.993645325188538</v>
      </c>
      <c r="I17" s="11">
        <v>3417</v>
      </c>
      <c r="J17" s="481">
        <v>4.9462241072333279</v>
      </c>
      <c r="K17" s="11">
        <v>1735</v>
      </c>
      <c r="L17" s="82">
        <v>2.5114717079455149</v>
      </c>
    </row>
    <row r="18" spans="1:12" s="780" customFormat="1" ht="14.5" customHeight="1">
      <c r="A18" s="159" t="s">
        <v>73</v>
      </c>
      <c r="B18" s="608">
        <v>143135</v>
      </c>
      <c r="C18" s="14">
        <v>72248</v>
      </c>
      <c r="D18" s="480">
        <v>50.475425297795788</v>
      </c>
      <c r="E18" s="14">
        <v>15670</v>
      </c>
      <c r="F18" s="480">
        <v>10.947706710448179</v>
      </c>
      <c r="G18" s="14">
        <v>44944</v>
      </c>
      <c r="H18" s="480">
        <v>31.399727529954237</v>
      </c>
      <c r="I18" s="14">
        <v>7546</v>
      </c>
      <c r="J18" s="480">
        <v>5.2719460649037622</v>
      </c>
      <c r="K18" s="14">
        <v>2727</v>
      </c>
      <c r="L18" s="81">
        <v>1.9051943968980334</v>
      </c>
    </row>
    <row r="19" spans="1:12" s="780" customFormat="1" ht="14.5" customHeight="1">
      <c r="A19" s="160" t="s">
        <v>74</v>
      </c>
      <c r="B19" s="609">
        <v>37738</v>
      </c>
      <c r="C19" s="11">
        <v>15316</v>
      </c>
      <c r="D19" s="481">
        <v>40.585086650060944</v>
      </c>
      <c r="E19" s="11">
        <v>3451</v>
      </c>
      <c r="F19" s="481">
        <v>9.1446287561608983</v>
      </c>
      <c r="G19" s="11">
        <v>16356</v>
      </c>
      <c r="H19" s="481">
        <v>43.340929567014683</v>
      </c>
      <c r="I19" s="11">
        <v>1660</v>
      </c>
      <c r="J19" s="481">
        <v>4.3987492712915364</v>
      </c>
      <c r="K19" s="11">
        <v>955</v>
      </c>
      <c r="L19" s="82">
        <v>2.5306057554719379</v>
      </c>
    </row>
    <row r="20" spans="1:12" s="780" customFormat="1" ht="14.5" customHeight="1">
      <c r="A20" s="159" t="s">
        <v>75</v>
      </c>
      <c r="B20" s="608">
        <v>7918</v>
      </c>
      <c r="C20" s="14">
        <v>4013</v>
      </c>
      <c r="D20" s="480">
        <v>50.681990401616567</v>
      </c>
      <c r="E20" s="14">
        <v>903</v>
      </c>
      <c r="F20" s="480">
        <v>11.404395049254862</v>
      </c>
      <c r="G20" s="14">
        <v>2382</v>
      </c>
      <c r="H20" s="480">
        <v>30.083354382419802</v>
      </c>
      <c r="I20" s="14">
        <v>318</v>
      </c>
      <c r="J20" s="480">
        <v>4.0161656984086891</v>
      </c>
      <c r="K20" s="14">
        <v>302</v>
      </c>
      <c r="L20" s="81">
        <v>3.8140944683000759</v>
      </c>
    </row>
    <row r="21" spans="1:12" s="780" customFormat="1" ht="14.5" customHeight="1">
      <c r="A21" s="160" t="s">
        <v>76</v>
      </c>
      <c r="B21" s="609">
        <v>30651</v>
      </c>
      <c r="C21" s="11">
        <v>5309</v>
      </c>
      <c r="D21" s="481">
        <v>17.320805193957781</v>
      </c>
      <c r="E21" s="11">
        <v>16491</v>
      </c>
      <c r="F21" s="481">
        <v>53.802486052657336</v>
      </c>
      <c r="G21" s="11">
        <v>8305</v>
      </c>
      <c r="H21" s="481">
        <v>27.095363935923785</v>
      </c>
      <c r="I21" s="11">
        <v>297</v>
      </c>
      <c r="J21" s="481">
        <v>0.96897327982773807</v>
      </c>
      <c r="K21" s="11">
        <v>249</v>
      </c>
      <c r="L21" s="10">
        <v>0.81237153763335612</v>
      </c>
    </row>
    <row r="22" spans="1:12" s="780" customFormat="1" ht="14.5" customHeight="1">
      <c r="A22" s="159" t="s">
        <v>77</v>
      </c>
      <c r="B22" s="608">
        <v>16277</v>
      </c>
      <c r="C22" s="14">
        <v>3608</v>
      </c>
      <c r="D22" s="480">
        <v>22.166246851385392</v>
      </c>
      <c r="E22" s="14">
        <v>7210</v>
      </c>
      <c r="F22" s="480">
        <v>44.295631873195305</v>
      </c>
      <c r="G22" s="14">
        <v>4961</v>
      </c>
      <c r="H22" s="480">
        <v>30.478589420654913</v>
      </c>
      <c r="I22" s="14">
        <v>315</v>
      </c>
      <c r="J22" s="480">
        <v>1.9352460527124162</v>
      </c>
      <c r="K22" s="14">
        <v>183</v>
      </c>
      <c r="L22" s="81">
        <v>1.1242858020519753</v>
      </c>
    </row>
    <row r="23" spans="1:12" s="780" customFormat="1" ht="14.5" customHeight="1">
      <c r="A23" s="160" t="s">
        <v>78</v>
      </c>
      <c r="B23" s="609">
        <v>24828</v>
      </c>
      <c r="C23" s="11">
        <v>8162</v>
      </c>
      <c r="D23" s="481">
        <v>32.8741743193169</v>
      </c>
      <c r="E23" s="11">
        <v>7140</v>
      </c>
      <c r="F23" s="481">
        <v>28.757854035766069</v>
      </c>
      <c r="G23" s="11">
        <v>7895</v>
      </c>
      <c r="H23" s="481">
        <v>31.798775575962622</v>
      </c>
      <c r="I23" s="11">
        <v>1041</v>
      </c>
      <c r="J23" s="481">
        <v>4.1928467858869016</v>
      </c>
      <c r="K23" s="11">
        <v>590</v>
      </c>
      <c r="L23" s="82">
        <v>2.3763492830675044</v>
      </c>
    </row>
    <row r="24" spans="1:12" s="780" customFormat="1" ht="14.5" customHeight="1" thickBot="1">
      <c r="A24" s="159" t="s">
        <v>79</v>
      </c>
      <c r="B24" s="608">
        <v>15829</v>
      </c>
      <c r="C24" s="14" t="s">
        <v>280</v>
      </c>
      <c r="D24" s="480" t="s">
        <v>280</v>
      </c>
      <c r="E24" s="14" t="s">
        <v>280</v>
      </c>
      <c r="F24" s="480" t="s">
        <v>280</v>
      </c>
      <c r="G24" s="14" t="s">
        <v>280</v>
      </c>
      <c r="H24" s="480" t="s">
        <v>280</v>
      </c>
      <c r="I24" s="14" t="s">
        <v>280</v>
      </c>
      <c r="J24" s="480" t="s">
        <v>280</v>
      </c>
      <c r="K24" s="14" t="s">
        <v>280</v>
      </c>
      <c r="L24" s="13" t="s">
        <v>280</v>
      </c>
    </row>
    <row r="25" spans="1:12" s="780" customFormat="1" ht="14.5" customHeight="1">
      <c r="A25" s="161" t="s">
        <v>80</v>
      </c>
      <c r="B25" s="610">
        <v>593980</v>
      </c>
      <c r="C25" s="67">
        <v>244679</v>
      </c>
      <c r="D25" s="482">
        <v>41.193137816088083</v>
      </c>
      <c r="E25" s="57">
        <v>93451</v>
      </c>
      <c r="F25" s="482">
        <v>15.733021313848951</v>
      </c>
      <c r="G25" s="57">
        <v>195669</v>
      </c>
      <c r="H25" s="482">
        <v>32.942018249772723</v>
      </c>
      <c r="I25" s="57">
        <v>38693</v>
      </c>
      <c r="J25" s="482">
        <v>6.5141923970504054</v>
      </c>
      <c r="K25" s="57">
        <v>21488</v>
      </c>
      <c r="L25" s="16">
        <v>3.6176302232398396</v>
      </c>
    </row>
    <row r="26" spans="1:12" s="780" customFormat="1" ht="14.5" customHeight="1">
      <c r="A26" s="162" t="s">
        <v>81</v>
      </c>
      <c r="B26" s="611">
        <v>131757</v>
      </c>
      <c r="C26" s="19">
        <v>35204</v>
      </c>
      <c r="D26" s="483">
        <v>26.71888400616286</v>
      </c>
      <c r="E26" s="19">
        <v>54837</v>
      </c>
      <c r="F26" s="483">
        <v>41.619800086522915</v>
      </c>
      <c r="G26" s="19">
        <v>38022</v>
      </c>
      <c r="H26" s="483">
        <v>28.857669801224983</v>
      </c>
      <c r="I26" s="19">
        <v>2096</v>
      </c>
      <c r="J26" s="483">
        <v>1.590807319535205</v>
      </c>
      <c r="K26" s="19">
        <v>1598</v>
      </c>
      <c r="L26" s="83">
        <v>1.2128387865540351</v>
      </c>
    </row>
    <row r="27" spans="1:12" s="780" customFormat="1" ht="14.5" customHeight="1">
      <c r="A27" s="164" t="s">
        <v>82</v>
      </c>
      <c r="B27" s="612">
        <v>725737</v>
      </c>
      <c r="C27" s="301">
        <v>279883</v>
      </c>
      <c r="D27" s="506">
        <v>38.565348053082587</v>
      </c>
      <c r="E27" s="301">
        <v>148288</v>
      </c>
      <c r="F27" s="506">
        <v>20.432746297901307</v>
      </c>
      <c r="G27" s="301">
        <v>233691</v>
      </c>
      <c r="H27" s="506">
        <v>32.200507897489032</v>
      </c>
      <c r="I27" s="301">
        <v>40789</v>
      </c>
      <c r="J27" s="506">
        <v>5.6203555833587098</v>
      </c>
      <c r="K27" s="301">
        <v>23086</v>
      </c>
      <c r="L27" s="325">
        <v>3.1810421681683585</v>
      </c>
    </row>
    <row r="28" spans="1:12" s="780" customFormat="1" ht="14.5" customHeight="1">
      <c r="A28" s="1349" t="s">
        <v>523</v>
      </c>
      <c r="B28" s="1349"/>
      <c r="C28" s="1349"/>
      <c r="D28" s="1349"/>
      <c r="E28" s="1349"/>
      <c r="F28" s="1349"/>
      <c r="G28" s="1349"/>
      <c r="H28" s="1349"/>
      <c r="I28" s="1349"/>
      <c r="J28" s="1349"/>
      <c r="K28" s="1349"/>
      <c r="L28" s="1349"/>
    </row>
    <row r="29" spans="1:12" s="780" customFormat="1" ht="14.5" customHeight="1">
      <c r="A29" s="1195" t="s">
        <v>521</v>
      </c>
      <c r="B29" s="1195"/>
      <c r="C29" s="1195"/>
      <c r="D29" s="1195"/>
      <c r="E29" s="1195"/>
      <c r="F29" s="1195"/>
      <c r="G29" s="1195"/>
      <c r="H29" s="1195"/>
      <c r="I29" s="1195"/>
      <c r="J29" s="1195"/>
      <c r="K29" s="1195"/>
      <c r="L29" s="1195"/>
    </row>
    <row r="30" spans="1:12" s="780" customFormat="1" ht="27.75" customHeight="1">
      <c r="A30" s="1116" t="s">
        <v>644</v>
      </c>
      <c r="B30" s="1132"/>
      <c r="C30" s="1132"/>
      <c r="D30" s="1132"/>
      <c r="E30" s="1132"/>
      <c r="F30" s="1132"/>
      <c r="G30" s="1132"/>
      <c r="H30" s="1132"/>
      <c r="I30" s="1132"/>
      <c r="J30" s="1132"/>
      <c r="K30" s="1132"/>
      <c r="L30" s="1132"/>
    </row>
    <row r="31" spans="1:12" ht="14.5" customHeight="1">
      <c r="A31" s="355"/>
    </row>
    <row r="32" spans="1:12" s="780" customFormat="1" ht="25" customHeight="1">
      <c r="A32" s="1120">
        <v>2023</v>
      </c>
      <c r="B32" s="1120"/>
      <c r="C32" s="1120"/>
      <c r="D32" s="1120"/>
      <c r="E32" s="1120"/>
      <c r="F32" s="1120"/>
      <c r="G32" s="1120"/>
      <c r="H32" s="1120"/>
      <c r="I32" s="1120"/>
      <c r="J32" s="1120"/>
      <c r="K32" s="1120"/>
      <c r="L32" s="1120"/>
    </row>
    <row r="33" spans="1:12" s="780" customFormat="1" ht="14.5" customHeight="1">
      <c r="A33" s="764"/>
      <c r="D33" s="836"/>
      <c r="F33" s="836"/>
      <c r="H33" s="836"/>
      <c r="J33" s="836"/>
      <c r="L33" s="836"/>
    </row>
    <row r="34" spans="1:12" s="780" customFormat="1" ht="14.5" customHeight="1">
      <c r="A34" s="1287" t="s">
        <v>786</v>
      </c>
      <c r="B34" s="1287"/>
      <c r="C34" s="1287"/>
      <c r="D34" s="1287"/>
      <c r="E34" s="1287"/>
      <c r="F34" s="1287"/>
      <c r="G34" s="1287"/>
      <c r="H34" s="1287"/>
      <c r="I34" s="1287"/>
      <c r="J34" s="1287"/>
      <c r="K34" s="1287"/>
      <c r="L34" s="1287"/>
    </row>
    <row r="35" spans="1:12" s="780" customFormat="1" ht="14.5" customHeight="1" thickBot="1">
      <c r="A35" s="1350" t="s">
        <v>273</v>
      </c>
      <c r="B35" s="1124" t="s">
        <v>274</v>
      </c>
      <c r="C35" s="1126" t="s">
        <v>276</v>
      </c>
      <c r="D35" s="1126"/>
      <c r="E35" s="1126"/>
      <c r="F35" s="1126"/>
      <c r="G35" s="1126"/>
      <c r="H35" s="1126"/>
      <c r="I35" s="1126"/>
      <c r="J35" s="1126"/>
      <c r="K35" s="1126"/>
      <c r="L35" s="1127"/>
    </row>
    <row r="36" spans="1:12" s="780" customFormat="1" ht="33.75" customHeight="1">
      <c r="A36" s="1351"/>
      <c r="B36" s="1125"/>
      <c r="C36" s="1128" t="s">
        <v>310</v>
      </c>
      <c r="D36" s="1128"/>
      <c r="E36" s="1128" t="s">
        <v>311</v>
      </c>
      <c r="F36" s="1128"/>
      <c r="G36" s="1128" t="s">
        <v>312</v>
      </c>
      <c r="H36" s="1128"/>
      <c r="I36" s="1128" t="s">
        <v>313</v>
      </c>
      <c r="J36" s="1128"/>
      <c r="K36" s="1128" t="s">
        <v>314</v>
      </c>
      <c r="L36" s="1193"/>
    </row>
    <row r="37" spans="1:12" s="780" customFormat="1" ht="14.5" customHeight="1" thickBot="1">
      <c r="A37" s="1192"/>
      <c r="B37" s="968" t="s">
        <v>275</v>
      </c>
      <c r="C37" s="753" t="s">
        <v>275</v>
      </c>
      <c r="D37" s="529" t="s">
        <v>279</v>
      </c>
      <c r="E37" s="753" t="s">
        <v>275</v>
      </c>
      <c r="F37" s="529" t="s">
        <v>279</v>
      </c>
      <c r="G37" s="753" t="s">
        <v>275</v>
      </c>
      <c r="H37" s="529" t="s">
        <v>279</v>
      </c>
      <c r="I37" s="750" t="s">
        <v>275</v>
      </c>
      <c r="J37" s="528" t="s">
        <v>279</v>
      </c>
      <c r="K37" s="750" t="s">
        <v>275</v>
      </c>
      <c r="L37" s="638" t="s">
        <v>279</v>
      </c>
    </row>
    <row r="38" spans="1:12" s="780" customFormat="1" ht="14.5" customHeight="1">
      <c r="A38" s="158" t="s">
        <v>64</v>
      </c>
      <c r="B38" s="607">
        <v>107779</v>
      </c>
      <c r="C38" s="56">
        <v>52156</v>
      </c>
      <c r="D38" s="479">
        <f>C38/$B38*100</f>
        <v>48.391616177548499</v>
      </c>
      <c r="E38" s="56">
        <v>8755</v>
      </c>
      <c r="F38" s="479">
        <f>E38/$B38*100</f>
        <v>8.1231037586171695</v>
      </c>
      <c r="G38" s="56">
        <v>31870</v>
      </c>
      <c r="H38" s="479">
        <f>G38/$B38*100</f>
        <v>29.569767765520183</v>
      </c>
      <c r="I38" s="56">
        <v>9359</v>
      </c>
      <c r="J38" s="479">
        <f>I38/$B38*100</f>
        <v>8.6835097746314212</v>
      </c>
      <c r="K38" s="56">
        <v>5639</v>
      </c>
      <c r="L38" s="80">
        <f>K38/$B38*100</f>
        <v>5.2320025236827208</v>
      </c>
    </row>
    <row r="39" spans="1:12" s="780" customFormat="1" ht="14.5" customHeight="1">
      <c r="A39" s="159" t="s">
        <v>65</v>
      </c>
      <c r="B39" s="608">
        <v>109193</v>
      </c>
      <c r="C39" s="14">
        <v>40252</v>
      </c>
      <c r="D39" s="480">
        <f t="shared" ref="D39:D56" si="0">C39/$B39*100</f>
        <v>36.8631688844523</v>
      </c>
      <c r="E39" s="14">
        <v>20053</v>
      </c>
      <c r="F39" s="480">
        <f t="shared" ref="F39:F56" si="1">E39/$B39*100</f>
        <v>18.364730339856948</v>
      </c>
      <c r="G39" s="14">
        <v>34585</v>
      </c>
      <c r="H39" s="480">
        <f t="shared" ref="H39:H56" si="2">G39/$B39*100</f>
        <v>31.673275759435128</v>
      </c>
      <c r="I39" s="14">
        <v>8642</v>
      </c>
      <c r="J39" s="480">
        <f t="shared" ref="J39:J44" si="3">I39/$B39*100</f>
        <v>7.9144267489674247</v>
      </c>
      <c r="K39" s="14">
        <v>5661</v>
      </c>
      <c r="L39" s="81">
        <f t="shared" ref="L39:L44" si="4">K39/$B39*100</f>
        <v>5.1843982672881959</v>
      </c>
    </row>
    <row r="40" spans="1:12" s="780" customFormat="1" ht="14.5" customHeight="1">
      <c r="A40" s="160" t="s">
        <v>66</v>
      </c>
      <c r="B40" s="609">
        <v>36204</v>
      </c>
      <c r="C40" s="11">
        <v>13522</v>
      </c>
      <c r="D40" s="481">
        <f t="shared" si="0"/>
        <v>37.349464147607996</v>
      </c>
      <c r="E40" s="11">
        <v>8567</v>
      </c>
      <c r="F40" s="481">
        <f t="shared" si="1"/>
        <v>23.663131145729754</v>
      </c>
      <c r="G40" s="11">
        <v>13045</v>
      </c>
      <c r="H40" s="481">
        <f t="shared" si="2"/>
        <v>36.031930173461497</v>
      </c>
      <c r="I40" s="11">
        <v>620</v>
      </c>
      <c r="J40" s="481">
        <f t="shared" si="3"/>
        <v>1.7125179538172577</v>
      </c>
      <c r="K40" s="11">
        <v>450</v>
      </c>
      <c r="L40" s="10">
        <f t="shared" si="4"/>
        <v>1.2429565793834936</v>
      </c>
    </row>
    <row r="41" spans="1:12" s="780" customFormat="1" ht="14.5" customHeight="1">
      <c r="A41" s="159" t="s">
        <v>67</v>
      </c>
      <c r="B41" s="608">
        <v>20150</v>
      </c>
      <c r="C41" s="14">
        <v>4262</v>
      </c>
      <c r="D41" s="480">
        <f t="shared" si="0"/>
        <v>21.151364764267992</v>
      </c>
      <c r="E41" s="14">
        <v>9767</v>
      </c>
      <c r="F41" s="480">
        <f t="shared" si="1"/>
        <v>48.471464019851119</v>
      </c>
      <c r="G41" s="14">
        <v>5542</v>
      </c>
      <c r="H41" s="480">
        <f t="shared" si="2"/>
        <v>27.503722084367244</v>
      </c>
      <c r="I41" s="14">
        <v>355</v>
      </c>
      <c r="J41" s="480">
        <f t="shared" si="3"/>
        <v>1.7617866004962779</v>
      </c>
      <c r="K41" s="14">
        <v>224</v>
      </c>
      <c r="L41" s="81">
        <f t="shared" si="4"/>
        <v>1.1116625310173698</v>
      </c>
    </row>
    <row r="42" spans="1:12" s="780" customFormat="1" ht="14.5" customHeight="1">
      <c r="A42" s="160" t="s">
        <v>68</v>
      </c>
      <c r="B42" s="609">
        <v>5932</v>
      </c>
      <c r="C42" s="11">
        <v>2186</v>
      </c>
      <c r="D42" s="481">
        <f t="shared" si="0"/>
        <v>36.850977747808493</v>
      </c>
      <c r="E42" s="11">
        <v>1712</v>
      </c>
      <c r="F42" s="481">
        <f t="shared" si="1"/>
        <v>28.860418071476733</v>
      </c>
      <c r="G42" s="11">
        <v>1731</v>
      </c>
      <c r="H42" s="481">
        <f t="shared" si="2"/>
        <v>29.180714767363451</v>
      </c>
      <c r="I42" s="11">
        <v>217</v>
      </c>
      <c r="J42" s="481">
        <f t="shared" si="3"/>
        <v>3.658125421443021</v>
      </c>
      <c r="K42" s="11">
        <v>86</v>
      </c>
      <c r="L42" s="10">
        <f t="shared" si="4"/>
        <v>1.4497639919082939</v>
      </c>
    </row>
    <row r="43" spans="1:12" s="780" customFormat="1" ht="14.5" customHeight="1">
      <c r="A43" s="159" t="s">
        <v>69</v>
      </c>
      <c r="B43" s="608">
        <v>18200</v>
      </c>
      <c r="C43" s="14">
        <v>6458</v>
      </c>
      <c r="D43" s="480">
        <f t="shared" si="0"/>
        <v>35.483516483516489</v>
      </c>
      <c r="E43" s="14">
        <v>4235</v>
      </c>
      <c r="F43" s="480">
        <f t="shared" si="1"/>
        <v>23.26923076923077</v>
      </c>
      <c r="G43" s="14">
        <v>6249</v>
      </c>
      <c r="H43" s="480">
        <f t="shared" si="2"/>
        <v>34.335164835164832</v>
      </c>
      <c r="I43" s="14">
        <v>827</v>
      </c>
      <c r="J43" s="480">
        <f t="shared" si="3"/>
        <v>4.5439560439560438</v>
      </c>
      <c r="K43" s="14">
        <v>431</v>
      </c>
      <c r="L43" s="81">
        <f t="shared" si="4"/>
        <v>2.3681318681318682</v>
      </c>
    </row>
    <row r="44" spans="1:12" s="780" customFormat="1" ht="14.5" customHeight="1">
      <c r="A44" s="160" t="s">
        <v>70</v>
      </c>
      <c r="B44" s="609">
        <v>58111</v>
      </c>
      <c r="C44" s="11">
        <v>21846</v>
      </c>
      <c r="D44" s="481">
        <f t="shared" si="0"/>
        <v>37.5935709246098</v>
      </c>
      <c r="E44" s="11">
        <v>8819</v>
      </c>
      <c r="F44" s="481">
        <f t="shared" si="1"/>
        <v>15.176128443840236</v>
      </c>
      <c r="G44" s="11">
        <v>21526</v>
      </c>
      <c r="H44" s="481">
        <f t="shared" si="2"/>
        <v>37.042900655641795</v>
      </c>
      <c r="I44" s="11">
        <v>4170</v>
      </c>
      <c r="J44" s="481">
        <f t="shared" si="3"/>
        <v>7.1759219424893743</v>
      </c>
      <c r="K44" s="11">
        <v>1750</v>
      </c>
      <c r="L44" s="82">
        <f t="shared" si="4"/>
        <v>3.0114780334188018</v>
      </c>
    </row>
    <row r="45" spans="1:12" s="780" customFormat="1" ht="14.5" customHeight="1">
      <c r="A45" s="159" t="s">
        <v>71</v>
      </c>
      <c r="B45" s="608">
        <v>11835</v>
      </c>
      <c r="C45" s="14">
        <v>4204</v>
      </c>
      <c r="D45" s="480">
        <f t="shared" si="0"/>
        <v>35.521757498943813</v>
      </c>
      <c r="E45" s="14">
        <v>4569</v>
      </c>
      <c r="F45" s="480">
        <f t="shared" si="1"/>
        <v>38.605830164765528</v>
      </c>
      <c r="G45" s="14">
        <v>2570</v>
      </c>
      <c r="H45" s="480">
        <f t="shared" si="2"/>
        <v>21.715251373046048</v>
      </c>
      <c r="I45" s="14" t="s">
        <v>280</v>
      </c>
      <c r="J45" s="480" t="s">
        <v>280</v>
      </c>
      <c r="K45" s="14" t="s">
        <v>280</v>
      </c>
      <c r="L45" s="81" t="s">
        <v>280</v>
      </c>
    </row>
    <row r="46" spans="1:12" s="780" customFormat="1" ht="14.5" customHeight="1">
      <c r="A46" s="160" t="s">
        <v>72</v>
      </c>
      <c r="B46" s="609">
        <v>66744</v>
      </c>
      <c r="C46" s="11">
        <v>20997</v>
      </c>
      <c r="D46" s="481">
        <f t="shared" si="0"/>
        <v>31.45900755124056</v>
      </c>
      <c r="E46" s="11">
        <v>19025</v>
      </c>
      <c r="F46" s="481">
        <f t="shared" si="1"/>
        <v>28.504434855567538</v>
      </c>
      <c r="G46" s="11">
        <v>22174</v>
      </c>
      <c r="H46" s="481">
        <f t="shared" si="2"/>
        <v>33.22246194414479</v>
      </c>
      <c r="I46" s="11">
        <v>2931</v>
      </c>
      <c r="J46" s="481">
        <f t="shared" ref="J46:J52" si="5">I46/$B46*100</f>
        <v>4.3914059690758718</v>
      </c>
      <c r="K46" s="11">
        <v>1617</v>
      </c>
      <c r="L46" s="82">
        <f t="shared" ref="L46:L52" si="6">K46/$B46*100</f>
        <v>2.4226896799712332</v>
      </c>
    </row>
    <row r="47" spans="1:12" s="780" customFormat="1" ht="14.5" customHeight="1">
      <c r="A47" s="159" t="s">
        <v>73</v>
      </c>
      <c r="B47" s="608">
        <v>139220</v>
      </c>
      <c r="C47" s="14">
        <v>71996</v>
      </c>
      <c r="D47" s="480">
        <f t="shared" si="0"/>
        <v>51.713834219221376</v>
      </c>
      <c r="E47" s="14">
        <v>14512</v>
      </c>
      <c r="F47" s="480">
        <f t="shared" si="1"/>
        <v>10.42378968539003</v>
      </c>
      <c r="G47" s="14">
        <v>43026</v>
      </c>
      <c r="H47" s="480">
        <f t="shared" si="2"/>
        <v>30.905042378968538</v>
      </c>
      <c r="I47" s="14">
        <v>7131</v>
      </c>
      <c r="J47" s="480">
        <f t="shared" si="5"/>
        <v>5.1221088924005169</v>
      </c>
      <c r="K47" s="14">
        <v>2555</v>
      </c>
      <c r="L47" s="81">
        <f t="shared" si="6"/>
        <v>1.8352248240195375</v>
      </c>
    </row>
    <row r="48" spans="1:12" s="780" customFormat="1" ht="14.5" customHeight="1">
      <c r="A48" s="160" t="s">
        <v>74</v>
      </c>
      <c r="B48" s="609">
        <v>36505</v>
      </c>
      <c r="C48" s="11">
        <v>15217</v>
      </c>
      <c r="D48" s="481">
        <f t="shared" si="0"/>
        <v>41.684700725927954</v>
      </c>
      <c r="E48" s="11">
        <v>3168</v>
      </c>
      <c r="F48" s="481">
        <f t="shared" si="1"/>
        <v>8.6782632516093674</v>
      </c>
      <c r="G48" s="11">
        <v>15736</v>
      </c>
      <c r="H48" s="481">
        <f t="shared" si="2"/>
        <v>43.106423777564714</v>
      </c>
      <c r="I48" s="11">
        <v>1544</v>
      </c>
      <c r="J48" s="481">
        <f t="shared" si="5"/>
        <v>4.2295575948500206</v>
      </c>
      <c r="K48" s="11">
        <v>840</v>
      </c>
      <c r="L48" s="82">
        <f t="shared" si="6"/>
        <v>2.3010546500479387</v>
      </c>
    </row>
    <row r="49" spans="1:12" s="780" customFormat="1" ht="14.5" customHeight="1">
      <c r="A49" s="159" t="s">
        <v>75</v>
      </c>
      <c r="B49" s="608">
        <v>7409</v>
      </c>
      <c r="C49" s="14">
        <v>3827</v>
      </c>
      <c r="D49" s="480">
        <f t="shared" si="0"/>
        <v>51.653394520178168</v>
      </c>
      <c r="E49" s="14">
        <v>833</v>
      </c>
      <c r="F49" s="480">
        <f t="shared" si="1"/>
        <v>11.243082737211498</v>
      </c>
      <c r="G49" s="14">
        <v>2283</v>
      </c>
      <c r="H49" s="480">
        <f t="shared" si="2"/>
        <v>30.813875016871371</v>
      </c>
      <c r="I49" s="14">
        <v>250</v>
      </c>
      <c r="J49" s="480">
        <f t="shared" si="5"/>
        <v>3.3742745309758404</v>
      </c>
      <c r="K49" s="14">
        <v>216</v>
      </c>
      <c r="L49" s="81">
        <f t="shared" si="6"/>
        <v>2.9153731947631258</v>
      </c>
    </row>
    <row r="50" spans="1:12" s="780" customFormat="1" ht="14.5" customHeight="1">
      <c r="A50" s="160" t="s">
        <v>76</v>
      </c>
      <c r="B50" s="609">
        <v>30946</v>
      </c>
      <c r="C50" s="11">
        <v>5566</v>
      </c>
      <c r="D50" s="481">
        <f t="shared" si="0"/>
        <v>17.986169456472563</v>
      </c>
      <c r="E50" s="11">
        <v>16356</v>
      </c>
      <c r="F50" s="481">
        <f t="shared" si="1"/>
        <v>52.853357461384341</v>
      </c>
      <c r="G50" s="11">
        <v>8407</v>
      </c>
      <c r="H50" s="481">
        <f t="shared" si="2"/>
        <v>27.166677438118015</v>
      </c>
      <c r="I50" s="11">
        <v>352</v>
      </c>
      <c r="J50" s="481">
        <f t="shared" si="5"/>
        <v>1.1374652620694112</v>
      </c>
      <c r="K50" s="11">
        <v>265</v>
      </c>
      <c r="L50" s="10">
        <f t="shared" si="6"/>
        <v>0.8563303819556648</v>
      </c>
    </row>
    <row r="51" spans="1:12" s="780" customFormat="1" ht="14.5" customHeight="1">
      <c r="A51" s="159" t="s">
        <v>77</v>
      </c>
      <c r="B51" s="608">
        <v>16364</v>
      </c>
      <c r="C51" s="14">
        <v>3667</v>
      </c>
      <c r="D51" s="480">
        <f t="shared" si="0"/>
        <v>22.408946467856268</v>
      </c>
      <c r="E51" s="14">
        <v>7354</v>
      </c>
      <c r="F51" s="480">
        <f t="shared" si="1"/>
        <v>44.940112441945736</v>
      </c>
      <c r="G51" s="14">
        <v>4858</v>
      </c>
      <c r="H51" s="480">
        <f t="shared" si="2"/>
        <v>29.687118064043023</v>
      </c>
      <c r="I51" s="14">
        <v>317</v>
      </c>
      <c r="J51" s="480">
        <f t="shared" si="5"/>
        <v>1.9371791737961379</v>
      </c>
      <c r="K51" s="14">
        <v>168</v>
      </c>
      <c r="L51" s="81">
        <f t="shared" si="6"/>
        <v>1.0266438523588364</v>
      </c>
    </row>
    <row r="52" spans="1:12" s="780" customFormat="1" ht="14.5" customHeight="1">
      <c r="A52" s="160" t="s">
        <v>78</v>
      </c>
      <c r="B52" s="609">
        <v>23865</v>
      </c>
      <c r="C52" s="11">
        <v>7876</v>
      </c>
      <c r="D52" s="481">
        <f t="shared" si="0"/>
        <v>33.002304630211611</v>
      </c>
      <c r="E52" s="11">
        <v>6798</v>
      </c>
      <c r="F52" s="481">
        <f t="shared" si="1"/>
        <v>28.485229415461973</v>
      </c>
      <c r="G52" s="11">
        <v>7630</v>
      </c>
      <c r="H52" s="481">
        <f t="shared" si="2"/>
        <v>31.971506390111042</v>
      </c>
      <c r="I52" s="11">
        <v>959</v>
      </c>
      <c r="J52" s="481">
        <f t="shared" si="5"/>
        <v>4.0184370416928559</v>
      </c>
      <c r="K52" s="11">
        <v>602</v>
      </c>
      <c r="L52" s="82">
        <f t="shared" si="6"/>
        <v>2.5225225225225225</v>
      </c>
    </row>
    <row r="53" spans="1:12" s="780" customFormat="1" ht="14.5" customHeight="1" thickBot="1">
      <c r="A53" s="159" t="s">
        <v>79</v>
      </c>
      <c r="B53" s="608">
        <v>16134</v>
      </c>
      <c r="C53" s="14">
        <v>5427</v>
      </c>
      <c r="D53" s="480">
        <f t="shared" si="0"/>
        <v>33.637039791744144</v>
      </c>
      <c r="E53" s="14">
        <v>7407</v>
      </c>
      <c r="F53" s="480">
        <f t="shared" si="1"/>
        <v>45.909259947936036</v>
      </c>
      <c r="G53" s="14">
        <v>2986</v>
      </c>
      <c r="H53" s="480">
        <f t="shared" si="2"/>
        <v>18.50749969009545</v>
      </c>
      <c r="I53" s="14" t="s">
        <v>280</v>
      </c>
      <c r="J53" s="480" t="s">
        <v>280</v>
      </c>
      <c r="K53" s="14" t="s">
        <v>280</v>
      </c>
      <c r="L53" s="13" t="s">
        <v>280</v>
      </c>
    </row>
    <row r="54" spans="1:12" s="780" customFormat="1" ht="14.5" customHeight="1">
      <c r="A54" s="161" t="s">
        <v>80</v>
      </c>
      <c r="B54" s="610">
        <v>572958</v>
      </c>
      <c r="C54" s="67">
        <v>242811</v>
      </c>
      <c r="D54" s="482">
        <f t="shared" si="0"/>
        <v>42.37849894756684</v>
      </c>
      <c r="E54" s="57">
        <v>87910</v>
      </c>
      <c r="F54" s="482">
        <f t="shared" si="1"/>
        <v>15.343183968109356</v>
      </c>
      <c r="G54" s="57">
        <v>186810</v>
      </c>
      <c r="H54" s="482">
        <f t="shared" si="2"/>
        <v>32.60448409831087</v>
      </c>
      <c r="I54" s="57">
        <v>36030</v>
      </c>
      <c r="J54" s="482">
        <f t="shared" ref="J54:J56" si="7">I54/$B54*100</f>
        <v>6.2884190464222511</v>
      </c>
      <c r="K54" s="57">
        <v>19397</v>
      </c>
      <c r="L54" s="16">
        <f t="shared" ref="L54:L56" si="8">K54/$B54*100</f>
        <v>3.3854139395906855</v>
      </c>
    </row>
    <row r="55" spans="1:12" s="780" customFormat="1" ht="14.5" customHeight="1">
      <c r="A55" s="162" t="s">
        <v>81</v>
      </c>
      <c r="B55" s="611">
        <v>131633</v>
      </c>
      <c r="C55" s="19">
        <v>36648</v>
      </c>
      <c r="D55" s="483">
        <f t="shared" si="0"/>
        <v>27.841042899576852</v>
      </c>
      <c r="E55" s="19">
        <v>54020</v>
      </c>
      <c r="F55" s="483">
        <f t="shared" si="1"/>
        <v>41.038341449332613</v>
      </c>
      <c r="G55" s="19">
        <v>37408</v>
      </c>
      <c r="H55" s="483">
        <f t="shared" si="2"/>
        <v>28.418405718930661</v>
      </c>
      <c r="I55" s="19">
        <v>2102</v>
      </c>
      <c r="J55" s="483">
        <f t="shared" si="7"/>
        <v>1.5968640082654046</v>
      </c>
      <c r="K55" s="19">
        <v>1455</v>
      </c>
      <c r="L55" s="83">
        <f t="shared" si="8"/>
        <v>1.1053459238944641</v>
      </c>
    </row>
    <row r="56" spans="1:12" s="780" customFormat="1" ht="14.5" customHeight="1">
      <c r="A56" s="164" t="s">
        <v>82</v>
      </c>
      <c r="B56" s="612">
        <v>704591</v>
      </c>
      <c r="C56" s="301">
        <v>279459</v>
      </c>
      <c r="D56" s="506">
        <f t="shared" si="0"/>
        <v>39.662584392931507</v>
      </c>
      <c r="E56" s="301">
        <v>141930</v>
      </c>
      <c r="F56" s="506">
        <f t="shared" si="1"/>
        <v>20.143601039468287</v>
      </c>
      <c r="G56" s="301">
        <v>224218</v>
      </c>
      <c r="H56" s="506">
        <f t="shared" si="2"/>
        <v>31.822433156256608</v>
      </c>
      <c r="I56" s="301">
        <v>38132</v>
      </c>
      <c r="J56" s="506">
        <f t="shared" si="7"/>
        <v>5.4119340156204094</v>
      </c>
      <c r="K56" s="301">
        <v>20852</v>
      </c>
      <c r="L56" s="325">
        <f t="shared" si="8"/>
        <v>2.9594473957231924</v>
      </c>
    </row>
    <row r="57" spans="1:12" s="780" customFormat="1" ht="14.5" customHeight="1">
      <c r="A57" s="1349" t="s">
        <v>523</v>
      </c>
      <c r="B57" s="1349"/>
      <c r="C57" s="1349"/>
      <c r="D57" s="1349"/>
      <c r="E57" s="1349"/>
      <c r="F57" s="1349"/>
      <c r="G57" s="1349"/>
      <c r="H57" s="1349"/>
      <c r="I57" s="1349"/>
      <c r="J57" s="1349"/>
      <c r="K57" s="1349"/>
      <c r="L57" s="1349"/>
    </row>
    <row r="58" spans="1:12" s="780" customFormat="1" ht="14.5" customHeight="1">
      <c r="A58" s="1195" t="s">
        <v>521</v>
      </c>
      <c r="B58" s="1195"/>
      <c r="C58" s="1195"/>
      <c r="D58" s="1195"/>
      <c r="E58" s="1195"/>
      <c r="F58" s="1195"/>
      <c r="G58" s="1195"/>
      <c r="H58" s="1195"/>
      <c r="I58" s="1195"/>
      <c r="J58" s="1195"/>
      <c r="K58" s="1195"/>
      <c r="L58" s="1195"/>
    </row>
    <row r="59" spans="1:12" s="780" customFormat="1" ht="26.25" customHeight="1">
      <c r="A59" s="1116" t="s">
        <v>646</v>
      </c>
      <c r="B59" s="1132"/>
      <c r="C59" s="1132"/>
      <c r="D59" s="1132"/>
      <c r="E59" s="1132"/>
      <c r="F59" s="1132"/>
      <c r="G59" s="1132"/>
      <c r="H59" s="1132"/>
      <c r="I59" s="1132"/>
      <c r="J59" s="1132"/>
      <c r="K59" s="1132"/>
      <c r="L59" s="1132"/>
    </row>
    <row r="60" spans="1:12" ht="14.5" customHeight="1"/>
    <row r="61" spans="1:12" ht="25" customHeight="1">
      <c r="A61" s="1120">
        <v>2022</v>
      </c>
      <c r="B61" s="1120"/>
      <c r="C61" s="1120"/>
      <c r="D61" s="1120"/>
      <c r="E61" s="1120"/>
      <c r="F61" s="1120"/>
      <c r="G61" s="1120"/>
      <c r="H61" s="1120"/>
      <c r="I61" s="1120"/>
      <c r="J61" s="1120"/>
      <c r="K61" s="1120"/>
      <c r="L61" s="1120"/>
    </row>
    <row r="62" spans="1:12" ht="14.5" customHeight="1"/>
    <row r="63" spans="1:12" ht="14.5" customHeight="1">
      <c r="A63" s="1287" t="s">
        <v>787</v>
      </c>
      <c r="B63" s="1287"/>
      <c r="C63" s="1287"/>
      <c r="D63" s="1287"/>
      <c r="E63" s="1287"/>
      <c r="F63" s="1287"/>
      <c r="G63" s="1287"/>
      <c r="H63" s="1287"/>
      <c r="I63" s="1287"/>
      <c r="J63" s="1287"/>
      <c r="K63" s="1287"/>
      <c r="L63" s="1287"/>
    </row>
    <row r="64" spans="1:12" ht="14.5" customHeight="1" thickBot="1">
      <c r="A64" s="1350" t="s">
        <v>273</v>
      </c>
      <c r="B64" s="1124" t="s">
        <v>274</v>
      </c>
      <c r="C64" s="1126" t="s">
        <v>276</v>
      </c>
      <c r="D64" s="1126"/>
      <c r="E64" s="1126"/>
      <c r="F64" s="1126"/>
      <c r="G64" s="1126"/>
      <c r="H64" s="1126"/>
      <c r="I64" s="1126"/>
      <c r="J64" s="1126"/>
      <c r="K64" s="1126"/>
      <c r="L64" s="1127"/>
    </row>
    <row r="65" spans="1:12" ht="31.5" customHeight="1">
      <c r="A65" s="1351"/>
      <c r="B65" s="1125"/>
      <c r="C65" s="1128" t="s">
        <v>310</v>
      </c>
      <c r="D65" s="1128"/>
      <c r="E65" s="1128" t="s">
        <v>311</v>
      </c>
      <c r="F65" s="1128"/>
      <c r="G65" s="1128" t="s">
        <v>312</v>
      </c>
      <c r="H65" s="1128"/>
      <c r="I65" s="1128" t="s">
        <v>313</v>
      </c>
      <c r="J65" s="1128"/>
      <c r="K65" s="1128" t="s">
        <v>314</v>
      </c>
      <c r="L65" s="1193"/>
    </row>
    <row r="66" spans="1:12" ht="14.5" customHeight="1" thickBot="1">
      <c r="A66" s="1192"/>
      <c r="B66" s="968" t="s">
        <v>275</v>
      </c>
      <c r="C66" s="753" t="s">
        <v>275</v>
      </c>
      <c r="D66" s="529" t="s">
        <v>279</v>
      </c>
      <c r="E66" s="753" t="s">
        <v>275</v>
      </c>
      <c r="F66" s="529" t="s">
        <v>279</v>
      </c>
      <c r="G66" s="753" t="s">
        <v>275</v>
      </c>
      <c r="H66" s="529" t="s">
        <v>279</v>
      </c>
      <c r="I66" s="750" t="s">
        <v>275</v>
      </c>
      <c r="J66" s="528" t="s">
        <v>279</v>
      </c>
      <c r="K66" s="750" t="s">
        <v>275</v>
      </c>
      <c r="L66" s="638" t="s">
        <v>279</v>
      </c>
    </row>
    <row r="67" spans="1:12" ht="14.5" customHeight="1">
      <c r="A67" s="158" t="s">
        <v>64</v>
      </c>
      <c r="B67" s="607">
        <v>103129</v>
      </c>
      <c r="C67" s="56">
        <v>51097</v>
      </c>
      <c r="D67" s="479">
        <v>49.546684249823038</v>
      </c>
      <c r="E67" s="56">
        <v>8846</v>
      </c>
      <c r="F67" s="479">
        <v>8.5776066867709382</v>
      </c>
      <c r="G67" s="56">
        <v>29307</v>
      </c>
      <c r="H67" s="479">
        <v>28.417806824462566</v>
      </c>
      <c r="I67" s="56">
        <v>8805</v>
      </c>
      <c r="J67" s="479">
        <v>8.5378506530655773</v>
      </c>
      <c r="K67" s="56">
        <v>5074</v>
      </c>
      <c r="L67" s="80">
        <v>4.9200515858778813</v>
      </c>
    </row>
    <row r="68" spans="1:12" ht="14.5" customHeight="1">
      <c r="A68" s="159" t="s">
        <v>65</v>
      </c>
      <c r="B68" s="608">
        <v>105010</v>
      </c>
      <c r="C68" s="14">
        <v>40242</v>
      </c>
      <c r="D68" s="480">
        <v>38.322064565279497</v>
      </c>
      <c r="E68" s="14">
        <v>18821</v>
      </c>
      <c r="F68" s="480">
        <v>17.923054947147889</v>
      </c>
      <c r="G68" s="14">
        <v>32732</v>
      </c>
      <c r="H68" s="480">
        <v>31.170364727168842</v>
      </c>
      <c r="I68" s="14">
        <v>7997</v>
      </c>
      <c r="J68" s="480">
        <v>7.6154651937910671</v>
      </c>
      <c r="K68" s="14">
        <v>5218</v>
      </c>
      <c r="L68" s="81">
        <v>4.9690505666127036</v>
      </c>
    </row>
    <row r="69" spans="1:12" ht="14.5" customHeight="1">
      <c r="A69" s="160" t="s">
        <v>66</v>
      </c>
      <c r="B69" s="609">
        <v>35692</v>
      </c>
      <c r="C69" s="11">
        <v>13560</v>
      </c>
      <c r="D69" s="481">
        <v>37.991706825058834</v>
      </c>
      <c r="E69" s="11">
        <v>8185</v>
      </c>
      <c r="F69" s="481">
        <v>22.932309761291044</v>
      </c>
      <c r="G69" s="11">
        <v>12952</v>
      </c>
      <c r="H69" s="481">
        <v>36.288243864171243</v>
      </c>
      <c r="I69" s="11">
        <v>577</v>
      </c>
      <c r="J69" s="481">
        <v>1.6166087638686539</v>
      </c>
      <c r="K69" s="11">
        <v>418</v>
      </c>
      <c r="L69" s="10">
        <v>1.1711307856102209</v>
      </c>
    </row>
    <row r="70" spans="1:12" ht="14.5" customHeight="1">
      <c r="A70" s="159" t="s">
        <v>67</v>
      </c>
      <c r="B70" s="608">
        <v>19398</v>
      </c>
      <c r="C70" s="14">
        <v>4092</v>
      </c>
      <c r="D70" s="480">
        <v>21.094958243117848</v>
      </c>
      <c r="E70" s="14">
        <v>9261</v>
      </c>
      <c r="F70" s="480">
        <v>47.74203526136715</v>
      </c>
      <c r="G70" s="14">
        <v>5498</v>
      </c>
      <c r="H70" s="480">
        <v>28.343128157542015</v>
      </c>
      <c r="I70" s="14">
        <v>370</v>
      </c>
      <c r="J70" s="480">
        <v>1.907413135374781</v>
      </c>
      <c r="K70" s="14">
        <v>177</v>
      </c>
      <c r="L70" s="81">
        <v>0.91246520259820585</v>
      </c>
    </row>
    <row r="71" spans="1:12" ht="14.5" customHeight="1">
      <c r="A71" s="160" t="s">
        <v>68</v>
      </c>
      <c r="B71" s="609">
        <v>5853</v>
      </c>
      <c r="C71" s="11">
        <v>2119</v>
      </c>
      <c r="D71" s="481">
        <v>36.203656244660856</v>
      </c>
      <c r="E71" s="11">
        <v>1713</v>
      </c>
      <c r="F71" s="481">
        <v>29.267042542286003</v>
      </c>
      <c r="G71" s="11">
        <v>1712</v>
      </c>
      <c r="H71" s="481">
        <v>29.249957286861438</v>
      </c>
      <c r="I71" s="11">
        <v>216</v>
      </c>
      <c r="J71" s="481">
        <v>3.690415171706817</v>
      </c>
      <c r="K71" s="11">
        <v>93</v>
      </c>
      <c r="L71" s="10">
        <v>1.5889287544848796</v>
      </c>
    </row>
    <row r="72" spans="1:12" ht="14.5" customHeight="1">
      <c r="A72" s="159" t="s">
        <v>69</v>
      </c>
      <c r="B72" s="608">
        <v>18456</v>
      </c>
      <c r="C72" s="14">
        <v>6219</v>
      </c>
      <c r="D72" s="480">
        <v>33.696358907672298</v>
      </c>
      <c r="E72" s="14">
        <v>4444</v>
      </c>
      <c r="F72" s="480">
        <v>24.078890333766797</v>
      </c>
      <c r="G72" s="14">
        <v>6404</v>
      </c>
      <c r="H72" s="480">
        <v>34.698742956220201</v>
      </c>
      <c r="I72" s="14">
        <v>953</v>
      </c>
      <c r="J72" s="480">
        <v>5.1636324230602515</v>
      </c>
      <c r="K72" s="14">
        <v>436</v>
      </c>
      <c r="L72" s="81">
        <v>2.3623753792804507</v>
      </c>
    </row>
    <row r="73" spans="1:12" ht="14.5" customHeight="1">
      <c r="A73" s="160" t="s">
        <v>70</v>
      </c>
      <c r="B73" s="609">
        <v>55939</v>
      </c>
      <c r="C73" s="11">
        <v>21368</v>
      </c>
      <c r="D73" s="481">
        <v>38.198752212231177</v>
      </c>
      <c r="E73" s="11">
        <v>8262</v>
      </c>
      <c r="F73" s="481">
        <v>14.769659808005148</v>
      </c>
      <c r="G73" s="11">
        <v>20707</v>
      </c>
      <c r="H73" s="481">
        <v>37.017107921128371</v>
      </c>
      <c r="I73" s="11">
        <v>4071</v>
      </c>
      <c r="J73" s="481">
        <v>7.2775702104077657</v>
      </c>
      <c r="K73" s="11">
        <v>1531</v>
      </c>
      <c r="L73" s="82">
        <v>2.7369098482275334</v>
      </c>
    </row>
    <row r="74" spans="1:12" ht="14.5" customHeight="1">
      <c r="A74" s="159" t="s">
        <v>71</v>
      </c>
      <c r="B74" s="608">
        <v>11599</v>
      </c>
      <c r="C74" s="14">
        <v>4123</v>
      </c>
      <c r="D74" s="480">
        <v>35.546167773083887</v>
      </c>
      <c r="E74" s="14">
        <v>4405</v>
      </c>
      <c r="F74" s="480">
        <v>37.977411845848778</v>
      </c>
      <c r="G74" s="14" t="s">
        <v>280</v>
      </c>
      <c r="H74" s="480" t="s">
        <v>280</v>
      </c>
      <c r="I74" s="14" t="s">
        <v>280</v>
      </c>
      <c r="J74" s="480" t="s">
        <v>280</v>
      </c>
      <c r="K74" s="14" t="s">
        <v>280</v>
      </c>
      <c r="L74" s="81" t="s">
        <v>280</v>
      </c>
    </row>
    <row r="75" spans="1:12" ht="14.5" customHeight="1">
      <c r="A75" s="160" t="s">
        <v>72</v>
      </c>
      <c r="B75" s="609">
        <v>64329</v>
      </c>
      <c r="C75" s="11">
        <v>20040</v>
      </c>
      <c r="D75" s="481">
        <v>31.152357412675464</v>
      </c>
      <c r="E75" s="11">
        <v>18212</v>
      </c>
      <c r="F75" s="481">
        <v>28.310715229523232</v>
      </c>
      <c r="G75" s="11">
        <v>21876</v>
      </c>
      <c r="H75" s="481">
        <v>34.006435666651122</v>
      </c>
      <c r="I75" s="11">
        <v>2698</v>
      </c>
      <c r="J75" s="481">
        <v>4.1940648851995208</v>
      </c>
      <c r="K75" s="11">
        <v>1503</v>
      </c>
      <c r="L75" s="82">
        <v>2.3364268059506599</v>
      </c>
    </row>
    <row r="76" spans="1:12" ht="14.5" customHeight="1">
      <c r="A76" s="159" t="s">
        <v>73</v>
      </c>
      <c r="B76" s="608">
        <v>135114</v>
      </c>
      <c r="C76" s="14">
        <v>71403</v>
      </c>
      <c r="D76" s="480">
        <v>52.846485190283751</v>
      </c>
      <c r="E76" s="14">
        <v>13569</v>
      </c>
      <c r="F76" s="480">
        <v>10.042630667436388</v>
      </c>
      <c r="G76" s="14">
        <v>41211</v>
      </c>
      <c r="H76" s="480">
        <v>30.500910342377548</v>
      </c>
      <c r="I76" s="14">
        <v>6509</v>
      </c>
      <c r="J76" s="480">
        <v>4.8174134434625575</v>
      </c>
      <c r="K76" s="14">
        <v>2422</v>
      </c>
      <c r="L76" s="81">
        <v>1.7925603564397472</v>
      </c>
    </row>
    <row r="77" spans="1:12" ht="14.5" customHeight="1">
      <c r="A77" s="160" t="s">
        <v>74</v>
      </c>
      <c r="B77" s="609">
        <v>35121</v>
      </c>
      <c r="C77" s="11">
        <v>15258</v>
      </c>
      <c r="D77" s="481">
        <v>43.444093277526264</v>
      </c>
      <c r="E77" s="11">
        <v>2973</v>
      </c>
      <c r="F77" s="481">
        <v>8.4650209276501247</v>
      </c>
      <c r="G77" s="11">
        <v>14910</v>
      </c>
      <c r="H77" s="481">
        <v>42.453233108396688</v>
      </c>
      <c r="I77" s="11">
        <v>1336</v>
      </c>
      <c r="J77" s="481">
        <v>3.8039919136698837</v>
      </c>
      <c r="K77" s="11">
        <v>644</v>
      </c>
      <c r="L77" s="82">
        <v>1.8336607727570402</v>
      </c>
    </row>
    <row r="78" spans="1:12" ht="14.5" customHeight="1">
      <c r="A78" s="159" t="s">
        <v>75</v>
      </c>
      <c r="B78" s="608">
        <v>7075</v>
      </c>
      <c r="C78" s="14">
        <v>3532</v>
      </c>
      <c r="D78" s="480">
        <v>49.922261484098939</v>
      </c>
      <c r="E78" s="14">
        <v>853</v>
      </c>
      <c r="F78" s="480">
        <v>12.056537102473499</v>
      </c>
      <c r="G78" s="14">
        <v>2266</v>
      </c>
      <c r="H78" s="480">
        <v>32.028268551236749</v>
      </c>
      <c r="I78" s="14">
        <v>244</v>
      </c>
      <c r="J78" s="480">
        <v>3.4487632508833923</v>
      </c>
      <c r="K78" s="14">
        <v>180</v>
      </c>
      <c r="L78" s="81">
        <v>2.5441696113074204</v>
      </c>
    </row>
    <row r="79" spans="1:12" ht="14.5" customHeight="1">
      <c r="A79" s="160" t="s">
        <v>76</v>
      </c>
      <c r="B79" s="609">
        <v>30886</v>
      </c>
      <c r="C79" s="11">
        <v>5900</v>
      </c>
      <c r="D79" s="481">
        <v>19.102505989768826</v>
      </c>
      <c r="E79" s="11">
        <v>16076</v>
      </c>
      <c r="F79" s="481">
        <v>52.049472252800619</v>
      </c>
      <c r="G79" s="11">
        <v>8353</v>
      </c>
      <c r="H79" s="481">
        <v>27.044615683481187</v>
      </c>
      <c r="I79" s="11">
        <v>334</v>
      </c>
      <c r="J79" s="481">
        <v>1.0813961017936928</v>
      </c>
      <c r="K79" s="11">
        <v>223</v>
      </c>
      <c r="L79" s="10">
        <v>0.7220099721556692</v>
      </c>
    </row>
    <row r="80" spans="1:12" ht="14.5" customHeight="1">
      <c r="A80" s="159" t="s">
        <v>77</v>
      </c>
      <c r="B80" s="608">
        <v>16279</v>
      </c>
      <c r="C80" s="14">
        <v>3791</v>
      </c>
      <c r="D80" s="480">
        <v>23.287671232876711</v>
      </c>
      <c r="E80" s="14">
        <v>7149</v>
      </c>
      <c r="F80" s="480">
        <v>43.915473923459672</v>
      </c>
      <c r="G80" s="14">
        <v>4860</v>
      </c>
      <c r="H80" s="480">
        <v>29.854413661772831</v>
      </c>
      <c r="I80" s="14">
        <v>311</v>
      </c>
      <c r="J80" s="480">
        <v>1.9104367590146818</v>
      </c>
      <c r="K80" s="14">
        <v>168</v>
      </c>
      <c r="L80" s="81">
        <v>1.0320044228760981</v>
      </c>
    </row>
    <row r="81" spans="1:12" ht="14.5" customHeight="1">
      <c r="A81" s="160" t="s">
        <v>78</v>
      </c>
      <c r="B81" s="609">
        <v>23230</v>
      </c>
      <c r="C81" s="11">
        <v>7561</v>
      </c>
      <c r="D81" s="481">
        <v>32.548428755919069</v>
      </c>
      <c r="E81" s="11">
        <v>6604</v>
      </c>
      <c r="F81" s="481">
        <v>28.428755919070163</v>
      </c>
      <c r="G81" s="11">
        <v>7583</v>
      </c>
      <c r="H81" s="481">
        <v>32.643133878605255</v>
      </c>
      <c r="I81" s="11">
        <v>950</v>
      </c>
      <c r="J81" s="481">
        <v>4.089539388721481</v>
      </c>
      <c r="K81" s="11">
        <v>532</v>
      </c>
      <c r="L81" s="82">
        <v>2.2901420576840295</v>
      </c>
    </row>
    <row r="82" spans="1:12" ht="14.5" customHeight="1" thickBot="1">
      <c r="A82" s="159" t="s">
        <v>79</v>
      </c>
      <c r="B82" s="608">
        <v>16001</v>
      </c>
      <c r="C82" s="14">
        <v>5631</v>
      </c>
      <c r="D82" s="480">
        <v>35.191550528091994</v>
      </c>
      <c r="E82" s="14">
        <v>7207</v>
      </c>
      <c r="F82" s="480">
        <v>45.04093494156615</v>
      </c>
      <c r="G82" s="14" t="s">
        <v>280</v>
      </c>
      <c r="H82" s="480" t="s">
        <v>280</v>
      </c>
      <c r="I82" s="14" t="s">
        <v>280</v>
      </c>
      <c r="J82" s="480" t="s">
        <v>280</v>
      </c>
      <c r="K82" s="14" t="s">
        <v>280</v>
      </c>
      <c r="L82" s="13" t="s">
        <v>280</v>
      </c>
    </row>
    <row r="83" spans="1:12" ht="14.5" customHeight="1">
      <c r="A83" s="161" t="s">
        <v>80</v>
      </c>
      <c r="B83" s="610">
        <v>553256</v>
      </c>
      <c r="C83" s="67">
        <v>238839</v>
      </c>
      <c r="D83" s="482">
        <v>43.169708055583669</v>
      </c>
      <c r="E83" s="57">
        <v>84297</v>
      </c>
      <c r="F83" s="482">
        <v>15.236527032693726</v>
      </c>
      <c r="G83" s="57">
        <v>178708</v>
      </c>
      <c r="H83" s="482">
        <v>32.301140882340185</v>
      </c>
      <c r="I83" s="57">
        <v>33779</v>
      </c>
      <c r="J83" s="482">
        <v>6.1054918518732739</v>
      </c>
      <c r="K83" s="57">
        <v>17633</v>
      </c>
      <c r="L83" s="16">
        <v>3.1871321775091457</v>
      </c>
    </row>
    <row r="84" spans="1:12" ht="14.5" customHeight="1">
      <c r="A84" s="162" t="s">
        <v>81</v>
      </c>
      <c r="B84" s="611">
        <v>129855</v>
      </c>
      <c r="C84" s="19">
        <v>37097</v>
      </c>
      <c r="D84" s="483">
        <v>28.568018174117281</v>
      </c>
      <c r="E84" s="19">
        <v>52283</v>
      </c>
      <c r="F84" s="483">
        <v>40.262600592969079</v>
      </c>
      <c r="G84" s="19">
        <v>37159</v>
      </c>
      <c r="H84" s="483">
        <v>28.615763736475298</v>
      </c>
      <c r="I84" s="19">
        <v>2021</v>
      </c>
      <c r="J84" s="483">
        <v>1.5563513149281891</v>
      </c>
      <c r="K84" s="19">
        <v>1295</v>
      </c>
      <c r="L84" s="83">
        <v>0.9972661815101459</v>
      </c>
    </row>
    <row r="85" spans="1:12" ht="14.5" customHeight="1">
      <c r="A85" s="164" t="s">
        <v>82</v>
      </c>
      <c r="B85" s="612">
        <v>683111</v>
      </c>
      <c r="C85" s="301">
        <v>275936</v>
      </c>
      <c r="D85" s="506">
        <v>40.394020883868066</v>
      </c>
      <c r="E85" s="301">
        <v>136580</v>
      </c>
      <c r="F85" s="506">
        <v>19.993822380257381</v>
      </c>
      <c r="G85" s="301">
        <v>215867</v>
      </c>
      <c r="H85" s="506">
        <v>31.60057443080261</v>
      </c>
      <c r="I85" s="301">
        <v>35800</v>
      </c>
      <c r="J85" s="506">
        <v>5.2407295446860029</v>
      </c>
      <c r="K85" s="301">
        <v>18928</v>
      </c>
      <c r="L85" s="325">
        <v>2.7708527603859401</v>
      </c>
    </row>
    <row r="86" spans="1:12" ht="14.5" customHeight="1">
      <c r="A86" s="1195" t="s">
        <v>520</v>
      </c>
      <c r="B86" s="1195"/>
      <c r="C86" s="1195"/>
      <c r="D86" s="1195"/>
      <c r="E86" s="1195"/>
      <c r="F86" s="1195"/>
      <c r="G86" s="1195"/>
      <c r="H86" s="1195"/>
      <c r="I86" s="1195"/>
      <c r="J86" s="1195"/>
      <c r="K86" s="1195"/>
      <c r="L86" s="1195"/>
    </row>
    <row r="87" spans="1:12" ht="14.5" customHeight="1">
      <c r="A87" s="1116" t="s">
        <v>521</v>
      </c>
      <c r="B87" s="1132"/>
      <c r="C87" s="1132"/>
      <c r="D87" s="1132"/>
      <c r="E87" s="1132"/>
      <c r="F87" s="1132"/>
      <c r="G87" s="1132"/>
      <c r="H87" s="1132"/>
      <c r="I87" s="1132"/>
      <c r="J87" s="1132"/>
      <c r="K87" s="1132"/>
      <c r="L87" s="1132"/>
    </row>
    <row r="88" spans="1:12" ht="27" customHeight="1">
      <c r="A88" s="1116" t="s">
        <v>648</v>
      </c>
      <c r="B88" s="1132"/>
      <c r="C88" s="1132"/>
      <c r="D88" s="1132"/>
      <c r="E88" s="1132"/>
      <c r="F88" s="1132"/>
      <c r="G88" s="1132"/>
      <c r="H88" s="1132"/>
      <c r="I88" s="1132"/>
      <c r="J88" s="1132"/>
      <c r="K88" s="1132"/>
      <c r="L88" s="1132"/>
    </row>
    <row r="89" spans="1:12" ht="14.5" customHeight="1"/>
    <row r="90" spans="1:12" ht="25" customHeight="1">
      <c r="A90" s="1120">
        <v>2021</v>
      </c>
      <c r="B90" s="1120"/>
      <c r="C90" s="1120"/>
      <c r="D90" s="1120"/>
      <c r="E90" s="1120"/>
      <c r="F90" s="1120"/>
      <c r="G90" s="1120"/>
      <c r="H90" s="1120"/>
      <c r="I90" s="1120"/>
      <c r="J90" s="1120"/>
      <c r="K90" s="1120"/>
      <c r="L90" s="1120"/>
    </row>
    <row r="91" spans="1:12" ht="14.5" customHeight="1">
      <c r="A91" s="119"/>
    </row>
    <row r="92" spans="1:12" ht="14.5" customHeight="1">
      <c r="A92" s="1287" t="s">
        <v>788</v>
      </c>
      <c r="B92" s="1287"/>
      <c r="C92" s="1287"/>
      <c r="D92" s="1287"/>
      <c r="E92" s="1287"/>
      <c r="F92" s="1287"/>
      <c r="G92" s="1287"/>
      <c r="H92" s="1287"/>
      <c r="I92" s="1287"/>
      <c r="J92" s="1287"/>
      <c r="K92" s="1287"/>
      <c r="L92" s="1287"/>
    </row>
    <row r="93" spans="1:12" ht="14.5" customHeight="1" thickBot="1">
      <c r="A93" s="1350" t="s">
        <v>273</v>
      </c>
      <c r="B93" s="1124" t="s">
        <v>274</v>
      </c>
      <c r="C93" s="1126" t="s">
        <v>276</v>
      </c>
      <c r="D93" s="1126"/>
      <c r="E93" s="1126"/>
      <c r="F93" s="1126"/>
      <c r="G93" s="1126"/>
      <c r="H93" s="1126"/>
      <c r="I93" s="1126"/>
      <c r="J93" s="1126"/>
      <c r="K93" s="1126"/>
      <c r="L93" s="1127"/>
    </row>
    <row r="94" spans="1:12" ht="30" customHeight="1">
      <c r="A94" s="1351"/>
      <c r="B94" s="1125"/>
      <c r="C94" s="1128" t="s">
        <v>310</v>
      </c>
      <c r="D94" s="1128"/>
      <c r="E94" s="1128" t="s">
        <v>311</v>
      </c>
      <c r="F94" s="1128"/>
      <c r="G94" s="1128" t="s">
        <v>312</v>
      </c>
      <c r="H94" s="1128"/>
      <c r="I94" s="1128" t="s">
        <v>313</v>
      </c>
      <c r="J94" s="1128"/>
      <c r="K94" s="1128" t="s">
        <v>314</v>
      </c>
      <c r="L94" s="1193"/>
    </row>
    <row r="95" spans="1:12" ht="14.5" customHeight="1" thickBot="1">
      <c r="A95" s="1192"/>
      <c r="B95" s="968" t="s">
        <v>275</v>
      </c>
      <c r="C95" s="753" t="s">
        <v>275</v>
      </c>
      <c r="D95" s="529" t="s">
        <v>279</v>
      </c>
      <c r="E95" s="753" t="s">
        <v>275</v>
      </c>
      <c r="F95" s="529" t="s">
        <v>279</v>
      </c>
      <c r="G95" s="753" t="s">
        <v>275</v>
      </c>
      <c r="H95" s="529" t="s">
        <v>279</v>
      </c>
      <c r="I95" s="750" t="s">
        <v>275</v>
      </c>
      <c r="J95" s="528" t="s">
        <v>279</v>
      </c>
      <c r="K95" s="750" t="s">
        <v>275</v>
      </c>
      <c r="L95" s="638" t="s">
        <v>279</v>
      </c>
    </row>
    <row r="96" spans="1:12" ht="14.5" customHeight="1">
      <c r="A96" s="158" t="s">
        <v>64</v>
      </c>
      <c r="B96" s="607">
        <v>99803</v>
      </c>
      <c r="C96" s="56">
        <v>50169</v>
      </c>
      <c r="D96" s="479">
        <v>50.268028015189927</v>
      </c>
      <c r="E96" s="56">
        <v>8368</v>
      </c>
      <c r="F96" s="479">
        <v>8.3845174994739597</v>
      </c>
      <c r="G96" s="56">
        <v>27839</v>
      </c>
      <c r="H96" s="479">
        <v>27.893951083634761</v>
      </c>
      <c r="I96" s="56">
        <v>8423</v>
      </c>
      <c r="J96" s="479">
        <v>8.4396260633447895</v>
      </c>
      <c r="K96" s="56">
        <v>5004</v>
      </c>
      <c r="L96" s="80">
        <v>5.0138773383565622</v>
      </c>
    </row>
    <row r="97" spans="1:12" ht="14.5" customHeight="1">
      <c r="A97" s="159" t="s">
        <v>65</v>
      </c>
      <c r="B97" s="608">
        <v>100886</v>
      </c>
      <c r="C97" s="14">
        <v>39651</v>
      </c>
      <c r="D97" s="480">
        <v>39.302777392304186</v>
      </c>
      <c r="E97" s="14">
        <v>17653</v>
      </c>
      <c r="F97" s="480">
        <v>17.497968003489088</v>
      </c>
      <c r="G97" s="14">
        <v>31176</v>
      </c>
      <c r="H97" s="480">
        <v>30.902206450845508</v>
      </c>
      <c r="I97" s="14">
        <v>7446</v>
      </c>
      <c r="J97" s="480">
        <v>7.3806078147612197</v>
      </c>
      <c r="K97" s="14">
        <v>4960</v>
      </c>
      <c r="L97" s="81">
        <v>4.9164403386000037</v>
      </c>
    </row>
    <row r="98" spans="1:12" ht="14.5" customHeight="1">
      <c r="A98" s="160" t="s">
        <v>66</v>
      </c>
      <c r="B98" s="609">
        <v>35076</v>
      </c>
      <c r="C98" s="11">
        <v>13823</v>
      </c>
      <c r="D98" s="481">
        <v>39.408712509978336</v>
      </c>
      <c r="E98" s="11">
        <v>7598</v>
      </c>
      <c r="F98" s="481">
        <v>21.661534952674195</v>
      </c>
      <c r="G98" s="11">
        <v>12580</v>
      </c>
      <c r="H98" s="481">
        <v>35.864978902953588</v>
      </c>
      <c r="I98" s="11">
        <v>629</v>
      </c>
      <c r="J98" s="481">
        <v>1.7932489451476792</v>
      </c>
      <c r="K98" s="11">
        <v>446</v>
      </c>
      <c r="L98" s="10">
        <v>1.2715246892462082</v>
      </c>
    </row>
    <row r="99" spans="1:12" ht="14.5" customHeight="1">
      <c r="A99" s="159" t="s">
        <v>67</v>
      </c>
      <c r="B99" s="608">
        <v>19178</v>
      </c>
      <c r="C99" s="14">
        <v>4058</v>
      </c>
      <c r="D99" s="480">
        <v>21.159662112837626</v>
      </c>
      <c r="E99" s="14">
        <v>9228</v>
      </c>
      <c r="F99" s="480">
        <v>48.117634789863381</v>
      </c>
      <c r="G99" s="14">
        <v>5313</v>
      </c>
      <c r="H99" s="480">
        <v>27.703618729794556</v>
      </c>
      <c r="I99" s="14">
        <v>393</v>
      </c>
      <c r="J99" s="480">
        <v>2.0492230680988599</v>
      </c>
      <c r="K99" s="14">
        <v>186</v>
      </c>
      <c r="L99" s="81">
        <v>0.96986129940556887</v>
      </c>
    </row>
    <row r="100" spans="1:12" ht="14.5" customHeight="1">
      <c r="A100" s="160" t="s">
        <v>68</v>
      </c>
      <c r="B100" s="609">
        <v>5843</v>
      </c>
      <c r="C100" s="11" t="s">
        <v>280</v>
      </c>
      <c r="D100" s="481" t="s">
        <v>280</v>
      </c>
      <c r="E100" s="11" t="s">
        <v>280</v>
      </c>
      <c r="F100" s="481" t="s">
        <v>280</v>
      </c>
      <c r="G100" s="11" t="s">
        <v>280</v>
      </c>
      <c r="H100" s="481" t="s">
        <v>280</v>
      </c>
      <c r="I100" s="11" t="s">
        <v>280</v>
      </c>
      <c r="J100" s="481" t="s">
        <v>280</v>
      </c>
      <c r="K100" s="11" t="s">
        <v>280</v>
      </c>
      <c r="L100" s="10" t="s">
        <v>280</v>
      </c>
    </row>
    <row r="101" spans="1:12" ht="14.5" customHeight="1">
      <c r="A101" s="159" t="s">
        <v>69</v>
      </c>
      <c r="B101" s="608">
        <v>17982</v>
      </c>
      <c r="C101" s="14" t="s">
        <v>280</v>
      </c>
      <c r="D101" s="480" t="s">
        <v>280</v>
      </c>
      <c r="E101" s="14" t="s">
        <v>280</v>
      </c>
      <c r="F101" s="480" t="s">
        <v>280</v>
      </c>
      <c r="G101" s="14" t="s">
        <v>280</v>
      </c>
      <c r="H101" s="480" t="s">
        <v>280</v>
      </c>
      <c r="I101" s="14" t="s">
        <v>280</v>
      </c>
      <c r="J101" s="480" t="s">
        <v>280</v>
      </c>
      <c r="K101" s="14" t="s">
        <v>280</v>
      </c>
      <c r="L101" s="81" t="s">
        <v>280</v>
      </c>
    </row>
    <row r="102" spans="1:12" ht="14.5" customHeight="1">
      <c r="A102" s="160" t="s">
        <v>70</v>
      </c>
      <c r="B102" s="609">
        <v>53738</v>
      </c>
      <c r="C102" s="11">
        <v>20695</v>
      </c>
      <c r="D102" s="481">
        <v>38.51092336893818</v>
      </c>
      <c r="E102" s="11">
        <v>7858</v>
      </c>
      <c r="F102" s="481">
        <v>14.62279950872753</v>
      </c>
      <c r="G102" s="11">
        <v>19788</v>
      </c>
      <c r="H102" s="481">
        <v>36.823104693140799</v>
      </c>
      <c r="I102" s="11">
        <v>3985</v>
      </c>
      <c r="J102" s="481">
        <v>7.4156090662101315</v>
      </c>
      <c r="K102" s="11">
        <v>1412</v>
      </c>
      <c r="L102" s="82">
        <v>2.6275633629833637</v>
      </c>
    </row>
    <row r="103" spans="1:12" ht="14.5" customHeight="1">
      <c r="A103" s="159" t="s">
        <v>71</v>
      </c>
      <c r="B103" s="608">
        <v>11288</v>
      </c>
      <c r="C103" s="14" t="s">
        <v>280</v>
      </c>
      <c r="D103" s="480" t="s">
        <v>280</v>
      </c>
      <c r="E103" s="14" t="s">
        <v>280</v>
      </c>
      <c r="F103" s="480" t="s">
        <v>280</v>
      </c>
      <c r="G103" s="14" t="s">
        <v>280</v>
      </c>
      <c r="H103" s="480" t="s">
        <v>280</v>
      </c>
      <c r="I103" s="14" t="s">
        <v>280</v>
      </c>
      <c r="J103" s="480" t="s">
        <v>280</v>
      </c>
      <c r="K103" s="14" t="s">
        <v>280</v>
      </c>
      <c r="L103" s="81" t="s">
        <v>280</v>
      </c>
    </row>
    <row r="104" spans="1:12" ht="14.5" customHeight="1">
      <c r="A104" s="160" t="s">
        <v>72</v>
      </c>
      <c r="B104" s="609">
        <v>61661</v>
      </c>
      <c r="C104" s="11">
        <v>19068</v>
      </c>
      <c r="D104" s="481">
        <v>30.923922738846272</v>
      </c>
      <c r="E104" s="11">
        <v>17221</v>
      </c>
      <c r="F104" s="481">
        <v>27.928512349783496</v>
      </c>
      <c r="G104" s="11">
        <v>21370</v>
      </c>
      <c r="H104" s="481">
        <v>34.657238773292683</v>
      </c>
      <c r="I104" s="11">
        <v>2568</v>
      </c>
      <c r="J104" s="481">
        <v>4.1647070271322226</v>
      </c>
      <c r="K104" s="11">
        <v>1434</v>
      </c>
      <c r="L104" s="82">
        <v>2.3256191109453299</v>
      </c>
    </row>
    <row r="105" spans="1:12" ht="14.5" customHeight="1">
      <c r="A105" s="159" t="s">
        <v>73</v>
      </c>
      <c r="B105" s="608">
        <v>130477</v>
      </c>
      <c r="C105" s="14">
        <v>69602</v>
      </c>
      <c r="D105" s="480">
        <v>53.344267572062506</v>
      </c>
      <c r="E105" s="14">
        <v>13072</v>
      </c>
      <c r="F105" s="480">
        <v>10.018623972041048</v>
      </c>
      <c r="G105" s="14">
        <v>39167</v>
      </c>
      <c r="H105" s="480">
        <v>30.018317404600044</v>
      </c>
      <c r="I105" s="14">
        <v>6141</v>
      </c>
      <c r="J105" s="480">
        <v>4.7065766380281575</v>
      </c>
      <c r="K105" s="14">
        <v>2495</v>
      </c>
      <c r="L105" s="81">
        <v>1.912214413268239</v>
      </c>
    </row>
    <row r="106" spans="1:12" ht="14.5" customHeight="1">
      <c r="A106" s="160" t="s">
        <v>74</v>
      </c>
      <c r="B106" s="609">
        <v>33813</v>
      </c>
      <c r="C106" s="11">
        <v>14749</v>
      </c>
      <c r="D106" s="481">
        <v>43.61931801378168</v>
      </c>
      <c r="E106" s="11">
        <v>2660</v>
      </c>
      <c r="F106" s="481">
        <v>7.8667967941324344</v>
      </c>
      <c r="G106" s="11">
        <v>14516</v>
      </c>
      <c r="H106" s="481">
        <v>42.93023393369414</v>
      </c>
      <c r="I106" s="11">
        <v>1248</v>
      </c>
      <c r="J106" s="481">
        <v>3.6908881199538639</v>
      </c>
      <c r="K106" s="11">
        <v>640</v>
      </c>
      <c r="L106" s="82">
        <v>1.8927631384378789</v>
      </c>
    </row>
    <row r="107" spans="1:12" ht="14.5" customHeight="1">
      <c r="A107" s="159" t="s">
        <v>75</v>
      </c>
      <c r="B107" s="608">
        <v>6927</v>
      </c>
      <c r="C107" s="14">
        <v>3481</v>
      </c>
      <c r="D107" s="480">
        <v>50.252634618160798</v>
      </c>
      <c r="E107" s="14">
        <v>781</v>
      </c>
      <c r="F107" s="480">
        <v>11.274722101920023</v>
      </c>
      <c r="G107" s="14">
        <v>2279</v>
      </c>
      <c r="H107" s="480">
        <v>32.900245416486214</v>
      </c>
      <c r="I107" s="14">
        <v>229</v>
      </c>
      <c r="J107" s="480">
        <v>3.3059044319330155</v>
      </c>
      <c r="K107" s="14">
        <v>157</v>
      </c>
      <c r="L107" s="81">
        <v>2.2664934314999279</v>
      </c>
    </row>
    <row r="108" spans="1:12" ht="14.5" customHeight="1">
      <c r="A108" s="160" t="s">
        <v>76</v>
      </c>
      <c r="B108" s="609">
        <v>30774</v>
      </c>
      <c r="C108" s="11">
        <v>6194</v>
      </c>
      <c r="D108" s="481">
        <v>20.127380256060309</v>
      </c>
      <c r="E108" s="11">
        <v>15983</v>
      </c>
      <c r="F108" s="481">
        <v>51.936699811529209</v>
      </c>
      <c r="G108" s="11">
        <v>8055</v>
      </c>
      <c r="H108" s="481">
        <v>26.174692922596996</v>
      </c>
      <c r="I108" s="11">
        <v>319</v>
      </c>
      <c r="J108" s="481">
        <v>1.0365893286540586</v>
      </c>
      <c r="K108" s="11">
        <v>223</v>
      </c>
      <c r="L108" s="10">
        <v>0.72463768115942029</v>
      </c>
    </row>
    <row r="109" spans="1:12" ht="14.5" customHeight="1">
      <c r="A109" s="159" t="s">
        <v>77</v>
      </c>
      <c r="B109" s="608">
        <v>16136</v>
      </c>
      <c r="C109" s="14">
        <v>3825</v>
      </c>
      <c r="D109" s="480">
        <v>23.704759543877046</v>
      </c>
      <c r="E109" s="14">
        <v>6959</v>
      </c>
      <c r="F109" s="480">
        <v>43.127169062964796</v>
      </c>
      <c r="G109" s="14">
        <v>4914</v>
      </c>
      <c r="H109" s="480">
        <v>30.453644025780864</v>
      </c>
      <c r="I109" s="14">
        <v>303</v>
      </c>
      <c r="J109" s="480">
        <v>1.8777887952404562</v>
      </c>
      <c r="K109" s="14">
        <v>135</v>
      </c>
      <c r="L109" s="81">
        <v>0.83663857213683679</v>
      </c>
    </row>
    <row r="110" spans="1:12" ht="14.5" customHeight="1">
      <c r="A110" s="160" t="s">
        <v>78</v>
      </c>
      <c r="B110" s="609">
        <v>22071</v>
      </c>
      <c r="C110" s="11">
        <v>7274</v>
      </c>
      <c r="D110" s="481">
        <v>32.957274251279962</v>
      </c>
      <c r="E110" s="11">
        <v>6028</v>
      </c>
      <c r="F110" s="481">
        <v>27.311857188165469</v>
      </c>
      <c r="G110" s="11">
        <v>7415</v>
      </c>
      <c r="H110" s="481">
        <v>33.596121607539303</v>
      </c>
      <c r="I110" s="11">
        <v>845</v>
      </c>
      <c r="J110" s="481">
        <v>3.8285533052421732</v>
      </c>
      <c r="K110" s="11">
        <v>509</v>
      </c>
      <c r="L110" s="82">
        <v>2.306193647773096</v>
      </c>
    </row>
    <row r="111" spans="1:12" ht="14.5" customHeight="1" thickBot="1">
      <c r="A111" s="159" t="s">
        <v>79</v>
      </c>
      <c r="B111" s="608">
        <v>15895</v>
      </c>
      <c r="C111" s="14" t="s">
        <v>280</v>
      </c>
      <c r="D111" s="480" t="s">
        <v>280</v>
      </c>
      <c r="E111" s="14" t="s">
        <v>280</v>
      </c>
      <c r="F111" s="480" t="s">
        <v>280</v>
      </c>
      <c r="G111" s="14" t="s">
        <v>280</v>
      </c>
      <c r="H111" s="480" t="s">
        <v>280</v>
      </c>
      <c r="I111" s="14" t="s">
        <v>280</v>
      </c>
      <c r="J111" s="480" t="s">
        <v>280</v>
      </c>
      <c r="K111" s="14" t="s">
        <v>280</v>
      </c>
      <c r="L111" s="13" t="s">
        <v>280</v>
      </c>
    </row>
    <row r="112" spans="1:12" ht="14.5" customHeight="1">
      <c r="A112" s="161" t="s">
        <v>80</v>
      </c>
      <c r="B112" s="610">
        <v>533201</v>
      </c>
      <c r="C112" s="67">
        <v>232987</v>
      </c>
      <c r="D112" s="482">
        <v>43.695904546315553</v>
      </c>
      <c r="E112" s="57">
        <v>79456</v>
      </c>
      <c r="F112" s="482">
        <v>14.901697483688139</v>
      </c>
      <c r="G112" s="57">
        <v>171459</v>
      </c>
      <c r="H112" s="482">
        <v>32.156541341820436</v>
      </c>
      <c r="I112" s="57">
        <v>32110</v>
      </c>
      <c r="J112" s="482">
        <v>6.0221192383360123</v>
      </c>
      <c r="K112" s="57">
        <v>17189</v>
      </c>
      <c r="L112" s="16">
        <v>3.2237373898398545</v>
      </c>
    </row>
    <row r="113" spans="1:12" ht="14.5" customHeight="1">
      <c r="A113" s="162" t="s">
        <v>81</v>
      </c>
      <c r="B113" s="611">
        <v>128347</v>
      </c>
      <c r="C113" s="19">
        <v>37480</v>
      </c>
      <c r="D113" s="483">
        <v>29.202084972769132</v>
      </c>
      <c r="E113" s="19">
        <v>51087</v>
      </c>
      <c r="F113" s="483">
        <v>39.803813100423078</v>
      </c>
      <c r="G113" s="19">
        <v>36416</v>
      </c>
      <c r="H113" s="483">
        <v>28.373082347074728</v>
      </c>
      <c r="I113" s="19">
        <v>2039</v>
      </c>
      <c r="J113" s="483">
        <v>1.588661986645578</v>
      </c>
      <c r="K113" s="19">
        <v>1325</v>
      </c>
      <c r="L113" s="83">
        <v>1.0323575930874895</v>
      </c>
    </row>
    <row r="114" spans="1:12" ht="14.5" customHeight="1">
      <c r="A114" s="164" t="s">
        <v>82</v>
      </c>
      <c r="B114" s="612">
        <v>661548</v>
      </c>
      <c r="C114" s="301">
        <v>270467</v>
      </c>
      <c r="D114" s="506">
        <v>40.883957022015032</v>
      </c>
      <c r="E114" s="301">
        <v>130543</v>
      </c>
      <c r="F114" s="506">
        <v>19.732959664302516</v>
      </c>
      <c r="G114" s="301">
        <v>207875</v>
      </c>
      <c r="H114" s="506">
        <v>31.42251204750071</v>
      </c>
      <c r="I114" s="301">
        <v>34149</v>
      </c>
      <c r="J114" s="506">
        <v>5.1619837109325397</v>
      </c>
      <c r="K114" s="301">
        <v>18514</v>
      </c>
      <c r="L114" s="325">
        <v>2.7985875552492034</v>
      </c>
    </row>
    <row r="115" spans="1:12" ht="14.5" customHeight="1">
      <c r="A115" s="1195" t="s">
        <v>520</v>
      </c>
      <c r="B115" s="1195"/>
      <c r="C115" s="1195"/>
      <c r="D115" s="1195"/>
      <c r="E115" s="1195"/>
      <c r="F115" s="1195"/>
      <c r="G115" s="1195"/>
      <c r="H115" s="1195"/>
      <c r="I115" s="1195"/>
      <c r="J115" s="1195"/>
      <c r="K115" s="1195"/>
      <c r="L115" s="1195"/>
    </row>
    <row r="116" spans="1:12" ht="14.5" customHeight="1">
      <c r="A116" s="1116" t="s">
        <v>521</v>
      </c>
      <c r="B116" s="1132"/>
      <c r="C116" s="1132"/>
      <c r="D116" s="1132"/>
      <c r="E116" s="1132"/>
      <c r="F116" s="1132"/>
      <c r="G116" s="1132"/>
      <c r="H116" s="1132"/>
      <c r="I116" s="1132"/>
      <c r="J116" s="1132"/>
      <c r="K116" s="1132"/>
      <c r="L116" s="1132"/>
    </row>
    <row r="117" spans="1:12" ht="25.5" customHeight="1">
      <c r="A117" s="1116" t="s">
        <v>650</v>
      </c>
      <c r="B117" s="1132"/>
      <c r="C117" s="1132"/>
      <c r="D117" s="1132"/>
      <c r="E117" s="1132"/>
      <c r="F117" s="1132"/>
      <c r="G117" s="1132"/>
      <c r="H117" s="1132"/>
      <c r="I117" s="1132"/>
      <c r="J117" s="1132"/>
      <c r="K117" s="1132"/>
      <c r="L117" s="1132"/>
    </row>
    <row r="118" spans="1:12" ht="14.5" customHeight="1"/>
    <row r="119" spans="1:12" ht="25" customHeight="1">
      <c r="A119" s="1120">
        <v>2020</v>
      </c>
      <c r="B119" s="1120"/>
      <c r="C119" s="1120"/>
      <c r="D119" s="1120"/>
      <c r="E119" s="1120"/>
      <c r="F119" s="1120"/>
      <c r="G119" s="1120"/>
      <c r="H119" s="1120"/>
      <c r="I119" s="1120"/>
      <c r="J119" s="1120"/>
      <c r="K119" s="1120"/>
      <c r="L119" s="1120"/>
    </row>
    <row r="120" spans="1:12" ht="14.5" customHeight="1">
      <c r="A120" s="119"/>
    </row>
    <row r="121" spans="1:12" ht="14.5" customHeight="1">
      <c r="A121" s="1287" t="s">
        <v>789</v>
      </c>
      <c r="B121" s="1287"/>
      <c r="C121" s="1287"/>
      <c r="D121" s="1287"/>
      <c r="E121" s="1287"/>
      <c r="F121" s="1287"/>
      <c r="G121" s="1287"/>
      <c r="H121" s="1287"/>
      <c r="I121" s="1287"/>
      <c r="J121" s="1287"/>
      <c r="K121" s="1287"/>
      <c r="L121" s="1287"/>
    </row>
    <row r="122" spans="1:12" ht="14.5" customHeight="1" thickBot="1">
      <c r="A122" s="1350" t="s">
        <v>273</v>
      </c>
      <c r="B122" s="1124" t="s">
        <v>274</v>
      </c>
      <c r="C122" s="1126" t="s">
        <v>276</v>
      </c>
      <c r="D122" s="1126"/>
      <c r="E122" s="1126"/>
      <c r="F122" s="1126"/>
      <c r="G122" s="1126"/>
      <c r="H122" s="1126"/>
      <c r="I122" s="1126"/>
      <c r="J122" s="1126"/>
      <c r="K122" s="1126"/>
      <c r="L122" s="1127"/>
    </row>
    <row r="123" spans="1:12" ht="30" customHeight="1">
      <c r="A123" s="1351"/>
      <c r="B123" s="1125"/>
      <c r="C123" s="1128" t="s">
        <v>310</v>
      </c>
      <c r="D123" s="1128"/>
      <c r="E123" s="1128" t="s">
        <v>311</v>
      </c>
      <c r="F123" s="1128"/>
      <c r="G123" s="1128" t="s">
        <v>312</v>
      </c>
      <c r="H123" s="1128"/>
      <c r="I123" s="1128" t="s">
        <v>313</v>
      </c>
      <c r="J123" s="1128"/>
      <c r="K123" s="1128" t="s">
        <v>314</v>
      </c>
      <c r="L123" s="1193"/>
    </row>
    <row r="124" spans="1:12" ht="14.5" customHeight="1" thickBot="1">
      <c r="A124" s="1192"/>
      <c r="B124" s="968" t="s">
        <v>275</v>
      </c>
      <c r="C124" s="753" t="s">
        <v>275</v>
      </c>
      <c r="D124" s="529" t="s">
        <v>279</v>
      </c>
      <c r="E124" s="753" t="s">
        <v>275</v>
      </c>
      <c r="F124" s="529" t="s">
        <v>279</v>
      </c>
      <c r="G124" s="753" t="s">
        <v>275</v>
      </c>
      <c r="H124" s="529" t="s">
        <v>279</v>
      </c>
      <c r="I124" s="750" t="s">
        <v>275</v>
      </c>
      <c r="J124" s="528" t="s">
        <v>279</v>
      </c>
      <c r="K124" s="750" t="s">
        <v>275</v>
      </c>
      <c r="L124" s="638" t="s">
        <v>279</v>
      </c>
    </row>
    <row r="125" spans="1:12" ht="14.5" customHeight="1">
      <c r="A125" s="158" t="s">
        <v>64</v>
      </c>
      <c r="B125" s="607">
        <v>96434</v>
      </c>
      <c r="C125" s="56">
        <v>47939</v>
      </c>
      <c r="D125" s="479">
        <v>49.711719932803781</v>
      </c>
      <c r="E125" s="56">
        <v>8030</v>
      </c>
      <c r="F125" s="479">
        <v>8.3269386316029621</v>
      </c>
      <c r="G125" s="56">
        <v>26752</v>
      </c>
      <c r="H125" s="479">
        <v>27.741253085011508</v>
      </c>
      <c r="I125" s="56">
        <v>8356</v>
      </c>
      <c r="J125" s="479">
        <v>8.6649936744301801</v>
      </c>
      <c r="K125" s="56">
        <v>5357</v>
      </c>
      <c r="L125" s="80">
        <v>5.5550946761515645</v>
      </c>
    </row>
    <row r="126" spans="1:12" ht="14.5" customHeight="1">
      <c r="A126" s="159" t="s">
        <v>65</v>
      </c>
      <c r="B126" s="608">
        <v>97317</v>
      </c>
      <c r="C126" s="14">
        <v>38249</v>
      </c>
      <c r="D126" s="480">
        <v>39.303513260786914</v>
      </c>
      <c r="E126" s="14">
        <v>16649</v>
      </c>
      <c r="F126" s="480">
        <v>17.108007850632472</v>
      </c>
      <c r="G126" s="14">
        <v>30027</v>
      </c>
      <c r="H126" s="480">
        <v>30.854835229199416</v>
      </c>
      <c r="I126" s="14">
        <v>7207</v>
      </c>
      <c r="J126" s="480">
        <v>7.4056947912492159</v>
      </c>
      <c r="K126" s="14">
        <v>5185</v>
      </c>
      <c r="L126" s="81">
        <v>5.3279488681319815</v>
      </c>
    </row>
    <row r="127" spans="1:12" ht="14.5" customHeight="1">
      <c r="A127" s="160" t="s">
        <v>66</v>
      </c>
      <c r="B127" s="609">
        <v>34098</v>
      </c>
      <c r="C127" s="11">
        <v>13909</v>
      </c>
      <c r="D127" s="481">
        <v>40.791248753592583</v>
      </c>
      <c r="E127" s="11">
        <v>7046</v>
      </c>
      <c r="F127" s="481">
        <v>20.663968561205937</v>
      </c>
      <c r="G127" s="11">
        <v>11994</v>
      </c>
      <c r="H127" s="481">
        <v>35.17508358261481</v>
      </c>
      <c r="I127" s="11">
        <v>687</v>
      </c>
      <c r="J127" s="481">
        <v>2.0147809255674822</v>
      </c>
      <c r="K127" s="11">
        <v>462</v>
      </c>
      <c r="L127" s="10">
        <v>1.35491817701918</v>
      </c>
    </row>
    <row r="128" spans="1:12" ht="14.5" customHeight="1">
      <c r="A128" s="159" t="s">
        <v>67</v>
      </c>
      <c r="B128" s="608">
        <v>18500</v>
      </c>
      <c r="C128" s="14">
        <v>4031</v>
      </c>
      <c r="D128" s="480">
        <v>21.789189189189191</v>
      </c>
      <c r="E128" s="14">
        <v>8900</v>
      </c>
      <c r="F128" s="480">
        <v>48.108108108108112</v>
      </c>
      <c r="G128" s="14">
        <v>4963</v>
      </c>
      <c r="H128" s="480">
        <v>26.827027027027029</v>
      </c>
      <c r="I128" s="14">
        <v>381</v>
      </c>
      <c r="J128" s="480">
        <v>2.0594594594594593</v>
      </c>
      <c r="K128" s="14">
        <v>225</v>
      </c>
      <c r="L128" s="81">
        <v>1.2162162162162162</v>
      </c>
    </row>
    <row r="129" spans="1:12" ht="14.5" customHeight="1">
      <c r="A129" s="160" t="s">
        <v>68</v>
      </c>
      <c r="B129" s="609">
        <v>5714</v>
      </c>
      <c r="C129" s="11">
        <v>2088</v>
      </c>
      <c r="D129" s="481">
        <v>36.54182709135457</v>
      </c>
      <c r="E129" s="11">
        <v>1657</v>
      </c>
      <c r="F129" s="481">
        <v>28.998949947497376</v>
      </c>
      <c r="G129" s="11">
        <v>1636</v>
      </c>
      <c r="H129" s="481">
        <v>28.631431571578581</v>
      </c>
      <c r="I129" s="11">
        <v>230</v>
      </c>
      <c r="J129" s="481">
        <v>4.0252012600630032</v>
      </c>
      <c r="K129" s="11">
        <v>103</v>
      </c>
      <c r="L129" s="10">
        <v>1.8025901295064755</v>
      </c>
    </row>
    <row r="130" spans="1:12" ht="14.5" customHeight="1">
      <c r="A130" s="159" t="s">
        <v>69</v>
      </c>
      <c r="B130" s="608">
        <v>17629</v>
      </c>
      <c r="C130" s="14">
        <v>6205</v>
      </c>
      <c r="D130" s="480">
        <v>35.197685631629696</v>
      </c>
      <c r="E130" s="14">
        <v>3942</v>
      </c>
      <c r="F130" s="480">
        <v>22.360882636564753</v>
      </c>
      <c r="G130" s="14">
        <v>6037</v>
      </c>
      <c r="H130" s="480">
        <v>34.244710420330136</v>
      </c>
      <c r="I130" s="14">
        <v>966</v>
      </c>
      <c r="J130" s="480">
        <v>5.4796074649724886</v>
      </c>
      <c r="K130" s="14">
        <v>479</v>
      </c>
      <c r="L130" s="81">
        <v>2.7171138465029214</v>
      </c>
    </row>
    <row r="131" spans="1:12" ht="14.5" customHeight="1">
      <c r="A131" s="160" t="s">
        <v>70</v>
      </c>
      <c r="B131" s="609">
        <v>51302</v>
      </c>
      <c r="C131" s="11">
        <v>19515</v>
      </c>
      <c r="D131" s="481">
        <v>38.039452652918015</v>
      </c>
      <c r="E131" s="11">
        <v>7550</v>
      </c>
      <c r="F131" s="481">
        <v>14.716775174457137</v>
      </c>
      <c r="G131" s="11">
        <v>19007</v>
      </c>
      <c r="H131" s="481">
        <v>37.049237846477723</v>
      </c>
      <c r="I131" s="11">
        <v>3736</v>
      </c>
      <c r="J131" s="481">
        <v>7.2823671591750809</v>
      </c>
      <c r="K131" s="11">
        <v>1494</v>
      </c>
      <c r="L131" s="82">
        <v>2.9121671669720479</v>
      </c>
    </row>
    <row r="132" spans="1:12" ht="14.5" customHeight="1">
      <c r="A132" s="159" t="s">
        <v>71</v>
      </c>
      <c r="B132" s="608">
        <v>11206</v>
      </c>
      <c r="C132" s="14">
        <v>4173</v>
      </c>
      <c r="D132" s="480">
        <v>37.238979118329468</v>
      </c>
      <c r="E132" s="14">
        <v>3952</v>
      </c>
      <c r="F132" s="480">
        <v>35.266821345707655</v>
      </c>
      <c r="G132" s="14">
        <v>2578</v>
      </c>
      <c r="H132" s="480">
        <v>23.005532750312334</v>
      </c>
      <c r="I132" s="14">
        <v>290</v>
      </c>
      <c r="J132" s="480">
        <v>2.5878993396394789</v>
      </c>
      <c r="K132" s="14">
        <v>213</v>
      </c>
      <c r="L132" s="81">
        <v>1.9007674460110657</v>
      </c>
    </row>
    <row r="133" spans="1:12" ht="14.5" customHeight="1">
      <c r="A133" s="160" t="s">
        <v>72</v>
      </c>
      <c r="B133" s="609">
        <v>58547</v>
      </c>
      <c r="C133" s="11">
        <v>17824</v>
      </c>
      <c r="D133" s="481">
        <v>30.443916853126545</v>
      </c>
      <c r="E133" s="11">
        <v>16627</v>
      </c>
      <c r="F133" s="481">
        <v>28.399405605752641</v>
      </c>
      <c r="G133" s="11">
        <v>20451</v>
      </c>
      <c r="H133" s="481">
        <v>34.930910208892001</v>
      </c>
      <c r="I133" s="11">
        <v>2174</v>
      </c>
      <c r="J133" s="481">
        <v>3.7132560165337254</v>
      </c>
      <c r="K133" s="11">
        <v>1471</v>
      </c>
      <c r="L133" s="82">
        <v>2.5125113156950825</v>
      </c>
    </row>
    <row r="134" spans="1:12" ht="14.5" customHeight="1">
      <c r="A134" s="159" t="s">
        <v>73</v>
      </c>
      <c r="B134" s="608">
        <v>124265</v>
      </c>
      <c r="C134" s="14">
        <v>65260</v>
      </c>
      <c r="D134" s="480">
        <v>52.516798776807626</v>
      </c>
      <c r="E134" s="14">
        <v>12481</v>
      </c>
      <c r="F134" s="480">
        <v>10.043857884360037</v>
      </c>
      <c r="G134" s="14">
        <v>37289</v>
      </c>
      <c r="H134" s="480">
        <v>30.007644952319641</v>
      </c>
      <c r="I134" s="14">
        <v>6138</v>
      </c>
      <c r="J134" s="480">
        <v>4.9394439303102242</v>
      </c>
      <c r="K134" s="14">
        <v>3097</v>
      </c>
      <c r="L134" s="81">
        <v>2.4922544562024704</v>
      </c>
    </row>
    <row r="135" spans="1:12" ht="14.5" customHeight="1">
      <c r="A135" s="160" t="s">
        <v>74</v>
      </c>
      <c r="B135" s="609">
        <v>32960</v>
      </c>
      <c r="C135" s="11">
        <v>14437</v>
      </c>
      <c r="D135" s="481">
        <v>43.801577669902912</v>
      </c>
      <c r="E135" s="11">
        <v>2577</v>
      </c>
      <c r="F135" s="481">
        <v>7.8185679611650487</v>
      </c>
      <c r="G135" s="11">
        <v>14104</v>
      </c>
      <c r="H135" s="481">
        <v>42.791262135922331</v>
      </c>
      <c r="I135" s="11">
        <v>1179</v>
      </c>
      <c r="J135" s="481">
        <v>3.5770631067961163</v>
      </c>
      <c r="K135" s="11">
        <v>663</v>
      </c>
      <c r="L135" s="82">
        <v>2.0115291262135919</v>
      </c>
    </row>
    <row r="136" spans="1:12" ht="14.5" customHeight="1">
      <c r="A136" s="159" t="s">
        <v>75</v>
      </c>
      <c r="B136" s="608">
        <v>6708</v>
      </c>
      <c r="C136" s="14">
        <v>3331</v>
      </c>
      <c r="D136" s="480">
        <v>49.657125819916523</v>
      </c>
      <c r="E136" s="14">
        <v>769</v>
      </c>
      <c r="F136" s="480">
        <v>11.463923673225999</v>
      </c>
      <c r="G136" s="14">
        <v>2248</v>
      </c>
      <c r="H136" s="480">
        <v>33.512224209898626</v>
      </c>
      <c r="I136" s="14">
        <v>190</v>
      </c>
      <c r="J136" s="480">
        <v>2.8324388789505068</v>
      </c>
      <c r="K136" s="14">
        <v>170</v>
      </c>
      <c r="L136" s="81">
        <v>2.5342874180083479</v>
      </c>
    </row>
    <row r="137" spans="1:12" ht="14.5" customHeight="1">
      <c r="A137" s="160" t="s">
        <v>76</v>
      </c>
      <c r="B137" s="609">
        <v>30191</v>
      </c>
      <c r="C137" s="11">
        <v>7265</v>
      </c>
      <c r="D137" s="481">
        <v>24.063462621310986</v>
      </c>
      <c r="E137" s="11">
        <v>15180</v>
      </c>
      <c r="F137" s="481">
        <v>50.279884733861081</v>
      </c>
      <c r="G137" s="11">
        <v>7028</v>
      </c>
      <c r="H137" s="481">
        <v>23.278460468351494</v>
      </c>
      <c r="I137" s="11">
        <v>377</v>
      </c>
      <c r="J137" s="481">
        <v>1.2487165049186844</v>
      </c>
      <c r="K137" s="11">
        <v>341</v>
      </c>
      <c r="L137" s="10">
        <v>1.129475671557749</v>
      </c>
    </row>
    <row r="138" spans="1:12" ht="14.5" customHeight="1">
      <c r="A138" s="159" t="s">
        <v>77</v>
      </c>
      <c r="B138" s="608">
        <v>16111</v>
      </c>
      <c r="C138" s="14">
        <v>4015</v>
      </c>
      <c r="D138" s="480">
        <v>24.920861523182918</v>
      </c>
      <c r="E138" s="14">
        <v>7125</v>
      </c>
      <c r="F138" s="480">
        <v>44.224442927192605</v>
      </c>
      <c r="G138" s="14">
        <v>4514</v>
      </c>
      <c r="H138" s="480">
        <v>28.018124262925951</v>
      </c>
      <c r="I138" s="14">
        <v>279</v>
      </c>
      <c r="J138" s="480">
        <v>1.7317360809384892</v>
      </c>
      <c r="K138" s="14">
        <v>178</v>
      </c>
      <c r="L138" s="81">
        <v>1.1048352057600397</v>
      </c>
    </row>
    <row r="139" spans="1:12" ht="14.5" customHeight="1">
      <c r="A139" s="160" t="s">
        <v>78</v>
      </c>
      <c r="B139" s="609">
        <v>21039</v>
      </c>
      <c r="C139" s="11">
        <v>6883</v>
      </c>
      <c r="D139" s="481">
        <v>32.715433243024862</v>
      </c>
      <c r="E139" s="11">
        <v>5589</v>
      </c>
      <c r="F139" s="481">
        <v>26.56495080564666</v>
      </c>
      <c r="G139" s="11">
        <v>7158</v>
      </c>
      <c r="H139" s="481">
        <v>34.022529587908167</v>
      </c>
      <c r="I139" s="11">
        <v>861</v>
      </c>
      <c r="J139" s="481">
        <v>4.0923998288892056</v>
      </c>
      <c r="K139" s="11">
        <v>548</v>
      </c>
      <c r="L139" s="82">
        <v>2.6046865345311088</v>
      </c>
    </row>
    <row r="140" spans="1:12" ht="14.5" customHeight="1" thickBot="1">
      <c r="A140" s="159" t="s">
        <v>79</v>
      </c>
      <c r="B140" s="608">
        <v>15609</v>
      </c>
      <c r="C140" s="14">
        <v>6000</v>
      </c>
      <c r="D140" s="480">
        <v>38.439361906592353</v>
      </c>
      <c r="E140" s="14">
        <v>6757</v>
      </c>
      <c r="F140" s="480">
        <v>43.289128067140751</v>
      </c>
      <c r="G140" s="14">
        <v>2578</v>
      </c>
      <c r="H140" s="480">
        <v>16.516112499199178</v>
      </c>
      <c r="I140" s="14">
        <v>159</v>
      </c>
      <c r="J140" s="480">
        <v>1.0186430905246973</v>
      </c>
      <c r="K140" s="14">
        <v>115</v>
      </c>
      <c r="L140" s="13">
        <v>0.73675443654301997</v>
      </c>
    </row>
    <row r="141" spans="1:12" ht="14.5" customHeight="1">
      <c r="A141" s="161" t="s">
        <v>80</v>
      </c>
      <c r="B141" s="610">
        <v>511915</v>
      </c>
      <c r="C141" s="67">
        <v>221731</v>
      </c>
      <c r="D141" s="482">
        <v>43.314026742720955</v>
      </c>
      <c r="E141" s="57">
        <v>75871</v>
      </c>
      <c r="F141" s="482">
        <v>14.821015207602825</v>
      </c>
      <c r="G141" s="57">
        <v>164709</v>
      </c>
      <c r="H141" s="482">
        <v>32.175068126544446</v>
      </c>
      <c r="I141" s="57">
        <v>31037</v>
      </c>
      <c r="J141" s="482">
        <v>6.0629206020530759</v>
      </c>
      <c r="K141" s="57">
        <v>18567</v>
      </c>
      <c r="L141" s="16">
        <v>3.6269693210786951</v>
      </c>
    </row>
    <row r="142" spans="1:12" ht="14.5" customHeight="1">
      <c r="A142" s="162" t="s">
        <v>81</v>
      </c>
      <c r="B142" s="611">
        <v>125715</v>
      </c>
      <c r="C142" s="19">
        <v>39393</v>
      </c>
      <c r="D142" s="483">
        <v>31.335162868392789</v>
      </c>
      <c r="E142" s="19">
        <v>48960</v>
      </c>
      <c r="F142" s="483">
        <v>38.945233265720077</v>
      </c>
      <c r="G142" s="19">
        <v>33655</v>
      </c>
      <c r="H142" s="483">
        <v>26.770870620053294</v>
      </c>
      <c r="I142" s="19">
        <v>2173</v>
      </c>
      <c r="J142" s="483">
        <v>1.7285129061766695</v>
      </c>
      <c r="K142" s="19">
        <v>1534</v>
      </c>
      <c r="L142" s="83">
        <v>1.2202203396571611</v>
      </c>
    </row>
    <row r="143" spans="1:12" ht="14.5" customHeight="1">
      <c r="A143" s="164" t="s">
        <v>82</v>
      </c>
      <c r="B143" s="612">
        <v>637630</v>
      </c>
      <c r="C143" s="301">
        <v>261124</v>
      </c>
      <c r="D143" s="506">
        <v>40.952276398538338</v>
      </c>
      <c r="E143" s="301">
        <v>124831</v>
      </c>
      <c r="F143" s="506">
        <v>19.577341091228455</v>
      </c>
      <c r="G143" s="301">
        <v>198364</v>
      </c>
      <c r="H143" s="506">
        <v>31.109577654752758</v>
      </c>
      <c r="I143" s="301">
        <v>33210</v>
      </c>
      <c r="J143" s="506">
        <v>5.2083496698712421</v>
      </c>
      <c r="K143" s="301">
        <v>20101</v>
      </c>
      <c r="L143" s="325">
        <v>3.1524551856092091</v>
      </c>
    </row>
    <row r="144" spans="1:12" s="324" customFormat="1" ht="14.5" customHeight="1">
      <c r="A144" s="1195" t="s">
        <v>520</v>
      </c>
      <c r="B144" s="1195"/>
      <c r="C144" s="1195"/>
      <c r="D144" s="1195"/>
      <c r="E144" s="1195"/>
      <c r="F144" s="1195"/>
      <c r="G144" s="1195"/>
      <c r="H144" s="1195"/>
      <c r="I144" s="1195"/>
      <c r="J144" s="1195"/>
      <c r="K144" s="1195"/>
      <c r="L144" s="1195"/>
    </row>
    <row r="145" spans="1:12" s="324" customFormat="1" ht="27" customHeight="1">
      <c r="A145" s="1116" t="s">
        <v>652</v>
      </c>
      <c r="B145" s="1132"/>
      <c r="C145" s="1132"/>
      <c r="D145" s="1132"/>
      <c r="E145" s="1132"/>
      <c r="F145" s="1132"/>
      <c r="G145" s="1132"/>
      <c r="H145" s="1132"/>
      <c r="I145" s="1132"/>
      <c r="J145" s="1132"/>
      <c r="K145" s="1132"/>
      <c r="L145" s="1132"/>
    </row>
    <row r="146" spans="1:12" ht="14.5" customHeight="1"/>
    <row r="147" spans="1:12" ht="25" customHeight="1">
      <c r="A147" s="1120">
        <v>2019</v>
      </c>
      <c r="B147" s="1120"/>
      <c r="C147" s="1120"/>
      <c r="D147" s="1120"/>
      <c r="E147" s="1120"/>
      <c r="F147" s="1120"/>
      <c r="G147" s="1120"/>
      <c r="H147" s="1120"/>
      <c r="I147" s="1120"/>
      <c r="J147" s="1120"/>
      <c r="K147" s="1120"/>
      <c r="L147" s="1120"/>
    </row>
    <row r="148" spans="1:12" ht="14.5" customHeight="1"/>
    <row r="149" spans="1:12" ht="14.5" customHeight="1">
      <c r="A149" s="1287" t="s">
        <v>790</v>
      </c>
      <c r="B149" s="1287"/>
      <c r="C149" s="1287"/>
      <c r="D149" s="1287"/>
      <c r="E149" s="1287"/>
      <c r="F149" s="1287"/>
      <c r="G149" s="1287"/>
      <c r="H149" s="1287"/>
      <c r="I149" s="1287"/>
      <c r="J149" s="1287"/>
      <c r="K149" s="1287"/>
      <c r="L149" s="1287"/>
    </row>
    <row r="150" spans="1:12" ht="14.5" customHeight="1" thickBot="1">
      <c r="A150" s="1350" t="s">
        <v>273</v>
      </c>
      <c r="B150" s="1124" t="s">
        <v>274</v>
      </c>
      <c r="C150" s="1126" t="s">
        <v>276</v>
      </c>
      <c r="D150" s="1126"/>
      <c r="E150" s="1126"/>
      <c r="F150" s="1126"/>
      <c r="G150" s="1126"/>
      <c r="H150" s="1126"/>
      <c r="I150" s="1126"/>
      <c r="J150" s="1126"/>
      <c r="K150" s="1126"/>
      <c r="L150" s="1127"/>
    </row>
    <row r="151" spans="1:12" ht="32.25" customHeight="1">
      <c r="A151" s="1351"/>
      <c r="B151" s="1125"/>
      <c r="C151" s="1128" t="s">
        <v>310</v>
      </c>
      <c r="D151" s="1128"/>
      <c r="E151" s="1128" t="s">
        <v>311</v>
      </c>
      <c r="F151" s="1128"/>
      <c r="G151" s="1128" t="s">
        <v>312</v>
      </c>
      <c r="H151" s="1128"/>
      <c r="I151" s="1128" t="s">
        <v>313</v>
      </c>
      <c r="J151" s="1128"/>
      <c r="K151" s="1128" t="s">
        <v>314</v>
      </c>
      <c r="L151" s="1193"/>
    </row>
    <row r="152" spans="1:12" ht="14.5" customHeight="1" thickBot="1">
      <c r="A152" s="1192"/>
      <c r="B152" s="968" t="s">
        <v>275</v>
      </c>
      <c r="C152" s="753" t="s">
        <v>275</v>
      </c>
      <c r="D152" s="529" t="s">
        <v>279</v>
      </c>
      <c r="E152" s="753" t="s">
        <v>275</v>
      </c>
      <c r="F152" s="529" t="s">
        <v>279</v>
      </c>
      <c r="G152" s="753" t="s">
        <v>275</v>
      </c>
      <c r="H152" s="529" t="s">
        <v>279</v>
      </c>
      <c r="I152" s="750" t="s">
        <v>275</v>
      </c>
      <c r="J152" s="528" t="s">
        <v>279</v>
      </c>
      <c r="K152" s="750" t="s">
        <v>275</v>
      </c>
      <c r="L152" s="638" t="s">
        <v>279</v>
      </c>
    </row>
    <row r="153" spans="1:12" ht="14.5" customHeight="1">
      <c r="A153" s="158" t="s">
        <v>64</v>
      </c>
      <c r="B153" s="607">
        <v>92336</v>
      </c>
      <c r="C153" s="56">
        <v>45865</v>
      </c>
      <c r="D153" s="479">
        <v>49.671850632472712</v>
      </c>
      <c r="E153" s="56">
        <v>7825</v>
      </c>
      <c r="F153" s="479">
        <v>8.4744844914226309</v>
      </c>
      <c r="G153" s="56">
        <v>25701</v>
      </c>
      <c r="H153" s="479">
        <v>27.834214174319875</v>
      </c>
      <c r="I153" s="56">
        <v>7869</v>
      </c>
      <c r="J153" s="479">
        <v>8.5221365447929305</v>
      </c>
      <c r="K153" s="56">
        <v>5076</v>
      </c>
      <c r="L153" s="80">
        <v>5.4973141569918562</v>
      </c>
    </row>
    <row r="154" spans="1:12" ht="14.5" customHeight="1">
      <c r="A154" s="159" t="s">
        <v>65</v>
      </c>
      <c r="B154" s="608">
        <v>91903</v>
      </c>
      <c r="C154" s="14">
        <v>36213</v>
      </c>
      <c r="D154" s="480">
        <v>39.403501517904751</v>
      </c>
      <c r="E154" s="14">
        <v>15619</v>
      </c>
      <c r="F154" s="480">
        <v>16.9950926520353</v>
      </c>
      <c r="G154" s="14">
        <v>28317</v>
      </c>
      <c r="H154" s="480">
        <v>30.811834216510885</v>
      </c>
      <c r="I154" s="14">
        <v>6828</v>
      </c>
      <c r="J154" s="480">
        <v>7.4295724840320778</v>
      </c>
      <c r="K154" s="14">
        <v>4926</v>
      </c>
      <c r="L154" s="81">
        <v>5.3599991295169911</v>
      </c>
    </row>
    <row r="155" spans="1:12" ht="14.5" customHeight="1">
      <c r="A155" s="160" t="s">
        <v>66</v>
      </c>
      <c r="B155" s="609">
        <v>32558</v>
      </c>
      <c r="C155" s="11">
        <v>13806</v>
      </c>
      <c r="D155" s="481">
        <v>42.404324589962528</v>
      </c>
      <c r="E155" s="11">
        <v>6482</v>
      </c>
      <c r="F155" s="481">
        <v>19.909085324651389</v>
      </c>
      <c r="G155" s="11">
        <v>11199</v>
      </c>
      <c r="H155" s="481">
        <v>34.397075987468519</v>
      </c>
      <c r="I155" s="11">
        <v>657</v>
      </c>
      <c r="J155" s="481">
        <v>2.0179372197309418</v>
      </c>
      <c r="K155" s="11">
        <v>414</v>
      </c>
      <c r="L155" s="10">
        <v>1.2715768781866208</v>
      </c>
    </row>
    <row r="156" spans="1:12" ht="14.5" customHeight="1">
      <c r="A156" s="159" t="s">
        <v>67</v>
      </c>
      <c r="B156" s="608">
        <v>17494</v>
      </c>
      <c r="C156" s="14">
        <v>3853</v>
      </c>
      <c r="D156" s="480">
        <v>22.02469418086201</v>
      </c>
      <c r="E156" s="14">
        <v>8373</v>
      </c>
      <c r="F156" s="480">
        <v>47.862124156853781</v>
      </c>
      <c r="G156" s="14">
        <v>4648</v>
      </c>
      <c r="H156" s="480">
        <v>26.569109408940207</v>
      </c>
      <c r="I156" s="14">
        <v>401</v>
      </c>
      <c r="J156" s="480">
        <v>2.2922144735337833</v>
      </c>
      <c r="K156" s="14">
        <v>219</v>
      </c>
      <c r="L156" s="81">
        <v>1.2518577798102206</v>
      </c>
    </row>
    <row r="157" spans="1:12" ht="14.5" customHeight="1">
      <c r="A157" s="160" t="s">
        <v>68</v>
      </c>
      <c r="B157" s="609">
        <v>5314</v>
      </c>
      <c r="C157" s="11">
        <v>1418</v>
      </c>
      <c r="D157" s="481">
        <v>26.684230334964244</v>
      </c>
      <c r="E157" s="11">
        <v>2081</v>
      </c>
      <c r="F157" s="481">
        <v>39.160707564922845</v>
      </c>
      <c r="G157" s="11">
        <v>1520</v>
      </c>
      <c r="H157" s="481">
        <v>28.603688370342489</v>
      </c>
      <c r="I157" s="11">
        <v>225</v>
      </c>
      <c r="J157" s="481">
        <v>4.2340986074520135</v>
      </c>
      <c r="K157" s="11">
        <v>70</v>
      </c>
      <c r="L157" s="10">
        <v>1.3172751223184043</v>
      </c>
    </row>
    <row r="158" spans="1:12" ht="14.5" customHeight="1">
      <c r="A158" s="159" t="s">
        <v>69</v>
      </c>
      <c r="B158" s="608">
        <v>16590</v>
      </c>
      <c r="C158" s="14">
        <v>6020</v>
      </c>
      <c r="D158" s="480">
        <v>36.286919831223628</v>
      </c>
      <c r="E158" s="14">
        <v>3545</v>
      </c>
      <c r="F158" s="480">
        <v>21.36829415310428</v>
      </c>
      <c r="G158" s="14">
        <v>5644</v>
      </c>
      <c r="H158" s="480">
        <v>34.020494273658827</v>
      </c>
      <c r="I158" s="14">
        <v>861</v>
      </c>
      <c r="J158" s="480">
        <v>5.1898734177215191</v>
      </c>
      <c r="K158" s="14">
        <v>520</v>
      </c>
      <c r="L158" s="81">
        <v>3.1344183242917421</v>
      </c>
    </row>
    <row r="159" spans="1:12" ht="14.5" customHeight="1">
      <c r="A159" s="160" t="s">
        <v>70</v>
      </c>
      <c r="B159" s="609">
        <v>49481</v>
      </c>
      <c r="C159" s="11">
        <v>18904</v>
      </c>
      <c r="D159" s="481">
        <v>38.204563367757324</v>
      </c>
      <c r="E159" s="11">
        <v>7115</v>
      </c>
      <c r="F159" s="481">
        <v>14.379256684383904</v>
      </c>
      <c r="G159" s="11">
        <v>18509</v>
      </c>
      <c r="H159" s="481">
        <v>37.4062771568885</v>
      </c>
      <c r="I159" s="11">
        <v>3559</v>
      </c>
      <c r="J159" s="481">
        <v>7.1926598088155043</v>
      </c>
      <c r="K159" s="11">
        <v>1394</v>
      </c>
      <c r="L159" s="82">
        <v>2.8172429821547667</v>
      </c>
    </row>
    <row r="160" spans="1:12" ht="14.5" customHeight="1">
      <c r="A160" s="159" t="s">
        <v>71</v>
      </c>
      <c r="B160" s="608">
        <v>10852</v>
      </c>
      <c r="C160" s="14">
        <v>3854</v>
      </c>
      <c r="D160" s="480">
        <v>35.514190932546995</v>
      </c>
      <c r="E160" s="14">
        <v>3914</v>
      </c>
      <c r="F160" s="480">
        <v>36.067084408403986</v>
      </c>
      <c r="G160" s="14">
        <v>2638</v>
      </c>
      <c r="H160" s="480">
        <v>24.308883155178769</v>
      </c>
      <c r="I160" s="14">
        <v>251</v>
      </c>
      <c r="J160" s="480">
        <v>2.3129377073350534</v>
      </c>
      <c r="K160" s="14">
        <v>195</v>
      </c>
      <c r="L160" s="81">
        <v>1.796903796535201</v>
      </c>
    </row>
    <row r="161" spans="1:12" ht="14.5" customHeight="1">
      <c r="A161" s="160" t="s">
        <v>72</v>
      </c>
      <c r="B161" s="609">
        <v>55097</v>
      </c>
      <c r="C161" s="11">
        <v>16302</v>
      </c>
      <c r="D161" s="481">
        <v>29.587817848521698</v>
      </c>
      <c r="E161" s="11">
        <v>15224</v>
      </c>
      <c r="F161" s="481">
        <v>27.631268490117428</v>
      </c>
      <c r="G161" s="11">
        <v>20289</v>
      </c>
      <c r="H161" s="481">
        <v>36.824146505254369</v>
      </c>
      <c r="I161" s="11">
        <v>2011</v>
      </c>
      <c r="J161" s="481">
        <v>3.6499264932754958</v>
      </c>
      <c r="K161" s="11">
        <v>1271</v>
      </c>
      <c r="L161" s="82">
        <v>2.3068406628310072</v>
      </c>
    </row>
    <row r="162" spans="1:12" ht="14.5" customHeight="1">
      <c r="A162" s="159" t="s">
        <v>73</v>
      </c>
      <c r="B162" s="608">
        <v>119264</v>
      </c>
      <c r="C162" s="14">
        <v>63204</v>
      </c>
      <c r="D162" s="480">
        <v>52.995036222162597</v>
      </c>
      <c r="E162" s="14">
        <v>11650</v>
      </c>
      <c r="F162" s="480">
        <v>9.7682452374563997</v>
      </c>
      <c r="G162" s="14">
        <v>35652</v>
      </c>
      <c r="H162" s="480">
        <v>29.893345854574726</v>
      </c>
      <c r="I162" s="14">
        <v>5706</v>
      </c>
      <c r="J162" s="480">
        <v>4.7843439763885165</v>
      </c>
      <c r="K162" s="14">
        <v>3052</v>
      </c>
      <c r="L162" s="81">
        <v>2.5590287094177624</v>
      </c>
    </row>
    <row r="163" spans="1:12" ht="14.5" customHeight="1">
      <c r="A163" s="160" t="s">
        <v>74</v>
      </c>
      <c r="B163" s="609">
        <v>31758</v>
      </c>
      <c r="C163" s="11">
        <v>14262</v>
      </c>
      <c r="D163" s="481">
        <v>44.908369544681655</v>
      </c>
      <c r="E163" s="11">
        <v>2383</v>
      </c>
      <c r="F163" s="481">
        <v>7.5036211348321684</v>
      </c>
      <c r="G163" s="11">
        <v>13488</v>
      </c>
      <c r="H163" s="481">
        <v>42.471188361987529</v>
      </c>
      <c r="I163" s="11">
        <v>1054</v>
      </c>
      <c r="J163" s="481">
        <v>3.3188487940046607</v>
      </c>
      <c r="K163" s="11">
        <v>571</v>
      </c>
      <c r="L163" s="82">
        <v>1.7979721644939859</v>
      </c>
    </row>
    <row r="164" spans="1:12" ht="14.5" customHeight="1">
      <c r="A164" s="159" t="s">
        <v>75</v>
      </c>
      <c r="B164" s="608">
        <v>6544</v>
      </c>
      <c r="C164" s="14">
        <v>3163</v>
      </c>
      <c r="D164" s="480">
        <v>48.334352078239604</v>
      </c>
      <c r="E164" s="14">
        <v>761</v>
      </c>
      <c r="F164" s="480">
        <v>11.628973105134474</v>
      </c>
      <c r="G164" s="14">
        <v>2251</v>
      </c>
      <c r="H164" s="480">
        <v>34.397921760391199</v>
      </c>
      <c r="I164" s="14">
        <v>175</v>
      </c>
      <c r="J164" s="480">
        <v>2.6742053789731051</v>
      </c>
      <c r="K164" s="14">
        <v>194</v>
      </c>
      <c r="L164" s="81">
        <v>2.9645476772616139</v>
      </c>
    </row>
    <row r="165" spans="1:12" ht="14.5" customHeight="1">
      <c r="A165" s="160" t="s">
        <v>76</v>
      </c>
      <c r="B165" s="609">
        <v>28820</v>
      </c>
      <c r="C165" s="11">
        <v>7098</v>
      </c>
      <c r="D165" s="481">
        <v>24.628730048577378</v>
      </c>
      <c r="E165" s="11">
        <v>14193</v>
      </c>
      <c r="F165" s="481">
        <v>49.247050659264403</v>
      </c>
      <c r="G165" s="11">
        <v>6905</v>
      </c>
      <c r="H165" s="481">
        <v>23.959056210964608</v>
      </c>
      <c r="I165" s="11">
        <v>374</v>
      </c>
      <c r="J165" s="481">
        <v>1.2977099236641221</v>
      </c>
      <c r="K165" s="11">
        <v>250</v>
      </c>
      <c r="L165" s="10">
        <v>0.86745315752949337</v>
      </c>
    </row>
    <row r="166" spans="1:12" ht="14.5" customHeight="1">
      <c r="A166" s="159" t="s">
        <v>77</v>
      </c>
      <c r="B166" s="608">
        <v>15985</v>
      </c>
      <c r="C166" s="14">
        <v>3781</v>
      </c>
      <c r="D166" s="480">
        <v>23.6</v>
      </c>
      <c r="E166" s="14">
        <v>6787</v>
      </c>
      <c r="F166" s="480">
        <v>42.458554895214263</v>
      </c>
      <c r="G166" s="14">
        <v>4951</v>
      </c>
      <c r="H166" s="480">
        <v>30.972786987801065</v>
      </c>
      <c r="I166" s="14">
        <v>303</v>
      </c>
      <c r="J166" s="480">
        <v>1.8955270566155771</v>
      </c>
      <c r="K166" s="14">
        <v>163</v>
      </c>
      <c r="L166" s="81">
        <v>1.019705974350954</v>
      </c>
    </row>
    <row r="167" spans="1:12" ht="14.5" customHeight="1">
      <c r="A167" s="160" t="s">
        <v>78</v>
      </c>
      <c r="B167" s="609">
        <v>20289</v>
      </c>
      <c r="C167" s="11">
        <v>6587</v>
      </c>
      <c r="D167" s="481">
        <v>32.465868204445755</v>
      </c>
      <c r="E167" s="11">
        <v>5263</v>
      </c>
      <c r="F167" s="481">
        <v>25.940164621223321</v>
      </c>
      <c r="G167" s="11">
        <v>7089</v>
      </c>
      <c r="H167" s="481">
        <v>34.940115333431912</v>
      </c>
      <c r="I167" s="11">
        <v>848</v>
      </c>
      <c r="J167" s="481">
        <v>4.1796047119128588</v>
      </c>
      <c r="K167" s="11">
        <v>502</v>
      </c>
      <c r="L167" s="82">
        <v>2.4742471289861503</v>
      </c>
    </row>
    <row r="168" spans="1:12" ht="14.5" customHeight="1" thickBot="1">
      <c r="A168" s="159" t="s">
        <v>79</v>
      </c>
      <c r="B168" s="608">
        <v>15415</v>
      </c>
      <c r="C168" s="14">
        <v>5844</v>
      </c>
      <c r="D168" s="480">
        <v>37.91112552708401</v>
      </c>
      <c r="E168" s="14">
        <v>6710</v>
      </c>
      <c r="F168" s="480">
        <v>43.529030165423286</v>
      </c>
      <c r="G168" s="14">
        <v>2585</v>
      </c>
      <c r="H168" s="480">
        <v>16.769380473564709</v>
      </c>
      <c r="I168" s="14">
        <v>169</v>
      </c>
      <c r="J168" s="480">
        <v>1.0963347388906908</v>
      </c>
      <c r="K168" s="14">
        <v>107</v>
      </c>
      <c r="L168" s="13">
        <v>0.69412909503730136</v>
      </c>
    </row>
    <row r="169" spans="1:12" ht="14.5" customHeight="1">
      <c r="A169" s="161" t="s">
        <v>80</v>
      </c>
      <c r="B169" s="610">
        <v>488576</v>
      </c>
      <c r="C169" s="67">
        <v>211938</v>
      </c>
      <c r="D169" s="482">
        <v>43.378716924286088</v>
      </c>
      <c r="E169" s="57">
        <v>71466</v>
      </c>
      <c r="F169" s="482">
        <v>14.627406995022268</v>
      </c>
      <c r="G169" s="57">
        <v>158460</v>
      </c>
      <c r="H169" s="482">
        <v>32.433029866387216</v>
      </c>
      <c r="I169" s="57">
        <v>29136</v>
      </c>
      <c r="J169" s="482">
        <v>5.9634529735394288</v>
      </c>
      <c r="K169" s="57">
        <v>17576</v>
      </c>
      <c r="L169" s="16">
        <v>3.5973932407649989</v>
      </c>
    </row>
    <row r="170" spans="1:12" ht="14.5" customHeight="1">
      <c r="A170" s="162" t="s">
        <v>81</v>
      </c>
      <c r="B170" s="611">
        <v>121124</v>
      </c>
      <c r="C170" s="19">
        <v>38236</v>
      </c>
      <c r="D170" s="483">
        <v>31.567649681318315</v>
      </c>
      <c r="E170" s="19">
        <v>46459</v>
      </c>
      <c r="F170" s="483">
        <v>38.356560219279416</v>
      </c>
      <c r="G170" s="19">
        <v>32926</v>
      </c>
      <c r="H170" s="483">
        <v>27.183712559030415</v>
      </c>
      <c r="I170" s="19">
        <v>2155</v>
      </c>
      <c r="J170" s="483">
        <v>1.7791684554671245</v>
      </c>
      <c r="K170" s="19">
        <v>1348</v>
      </c>
      <c r="L170" s="83">
        <v>1.1129090849047256</v>
      </c>
    </row>
    <row r="171" spans="1:12" ht="14.5" customHeight="1">
      <c r="A171" s="164" t="s">
        <v>82</v>
      </c>
      <c r="B171" s="612">
        <v>609700</v>
      </c>
      <c r="C171" s="301">
        <v>250174</v>
      </c>
      <c r="D171" s="506">
        <v>41.03231097260948</v>
      </c>
      <c r="E171" s="301">
        <v>117925</v>
      </c>
      <c r="F171" s="506">
        <v>19.341479416106282</v>
      </c>
      <c r="G171" s="301">
        <v>191386</v>
      </c>
      <c r="H171" s="506">
        <v>31.390191897654585</v>
      </c>
      <c r="I171" s="301">
        <v>31291</v>
      </c>
      <c r="J171" s="506">
        <v>5.1321961620469088</v>
      </c>
      <c r="K171" s="301">
        <v>18924</v>
      </c>
      <c r="L171" s="325">
        <v>3.1038215515827456</v>
      </c>
    </row>
    <row r="172" spans="1:12" ht="14.5" customHeight="1">
      <c r="A172" s="1224" t="s">
        <v>561</v>
      </c>
      <c r="B172" s="1224"/>
      <c r="C172" s="1224"/>
      <c r="D172" s="1224"/>
      <c r="E172" s="1224"/>
      <c r="F172" s="1224"/>
      <c r="G172" s="1224"/>
      <c r="H172" s="1224"/>
      <c r="I172" s="1224"/>
      <c r="J172" s="1224"/>
      <c r="K172" s="1224"/>
      <c r="L172" s="1224"/>
    </row>
    <row r="173" spans="1:12" ht="27.75" customHeight="1">
      <c r="A173" s="1116" t="s">
        <v>654</v>
      </c>
      <c r="B173" s="1132"/>
      <c r="C173" s="1132"/>
      <c r="D173" s="1132"/>
      <c r="E173" s="1132"/>
      <c r="F173" s="1132"/>
      <c r="G173" s="1132"/>
      <c r="H173" s="1132"/>
      <c r="I173" s="1132"/>
      <c r="J173" s="1132"/>
      <c r="K173" s="1132"/>
      <c r="L173" s="1132"/>
    </row>
    <row r="174" spans="1:12" ht="14.5" customHeight="1"/>
    <row r="175" spans="1:12" ht="25" customHeight="1">
      <c r="A175" s="1120">
        <v>2018</v>
      </c>
      <c r="B175" s="1120"/>
      <c r="C175" s="1120"/>
      <c r="D175" s="1120"/>
      <c r="E175" s="1120"/>
      <c r="F175" s="1120"/>
      <c r="G175" s="1120"/>
      <c r="H175" s="1120"/>
      <c r="I175" s="1120"/>
      <c r="J175" s="1120"/>
      <c r="K175" s="1120"/>
      <c r="L175" s="1120"/>
    </row>
    <row r="176" spans="1:12" ht="14.5" customHeight="1"/>
    <row r="177" spans="1:12" ht="14.5" customHeight="1">
      <c r="A177" s="1287" t="s">
        <v>791</v>
      </c>
      <c r="B177" s="1287"/>
      <c r="C177" s="1287"/>
      <c r="D177" s="1287"/>
      <c r="E177" s="1287"/>
      <c r="F177" s="1287"/>
      <c r="G177" s="1287"/>
      <c r="H177" s="1287"/>
      <c r="I177" s="1287"/>
      <c r="J177" s="1287"/>
      <c r="K177" s="1287"/>
      <c r="L177" s="1287"/>
    </row>
    <row r="178" spans="1:12" ht="14.5" customHeight="1" thickBot="1">
      <c r="A178" s="1350" t="s">
        <v>273</v>
      </c>
      <c r="B178" s="1124" t="s">
        <v>274</v>
      </c>
      <c r="C178" s="1126" t="s">
        <v>276</v>
      </c>
      <c r="D178" s="1126"/>
      <c r="E178" s="1126"/>
      <c r="F178" s="1126"/>
      <c r="G178" s="1126"/>
      <c r="H178" s="1126"/>
      <c r="I178" s="1126"/>
      <c r="J178" s="1126"/>
      <c r="K178" s="1126"/>
      <c r="L178" s="1127"/>
    </row>
    <row r="179" spans="1:12" ht="31.5" customHeight="1">
      <c r="A179" s="1351"/>
      <c r="B179" s="1125"/>
      <c r="C179" s="1128" t="s">
        <v>310</v>
      </c>
      <c r="D179" s="1128"/>
      <c r="E179" s="1128" t="s">
        <v>311</v>
      </c>
      <c r="F179" s="1128"/>
      <c r="G179" s="1128" t="s">
        <v>312</v>
      </c>
      <c r="H179" s="1128"/>
      <c r="I179" s="1128" t="s">
        <v>313</v>
      </c>
      <c r="J179" s="1128"/>
      <c r="K179" s="1128" t="s">
        <v>314</v>
      </c>
      <c r="L179" s="1193"/>
    </row>
    <row r="180" spans="1:12" ht="14.5" customHeight="1" thickBot="1">
      <c r="A180" s="1192"/>
      <c r="B180" s="968" t="s">
        <v>275</v>
      </c>
      <c r="C180" s="753" t="s">
        <v>275</v>
      </c>
      <c r="D180" s="529" t="s">
        <v>279</v>
      </c>
      <c r="E180" s="753" t="s">
        <v>275</v>
      </c>
      <c r="F180" s="529" t="s">
        <v>279</v>
      </c>
      <c r="G180" s="753" t="s">
        <v>275</v>
      </c>
      <c r="H180" s="529" t="s">
        <v>279</v>
      </c>
      <c r="I180" s="750" t="s">
        <v>275</v>
      </c>
      <c r="J180" s="528" t="s">
        <v>279</v>
      </c>
      <c r="K180" s="750" t="s">
        <v>275</v>
      </c>
      <c r="L180" s="638" t="s">
        <v>279</v>
      </c>
    </row>
    <row r="181" spans="1:12" ht="14.5" customHeight="1">
      <c r="A181" s="158" t="s">
        <v>64</v>
      </c>
      <c r="B181" s="607">
        <v>89453</v>
      </c>
      <c r="C181" s="56">
        <v>44080</v>
      </c>
      <c r="D181" s="639">
        <v>49.277274099247649</v>
      </c>
      <c r="E181" s="56">
        <v>7490</v>
      </c>
      <c r="F181" s="639">
        <v>8.3731121370999286</v>
      </c>
      <c r="G181" s="56">
        <v>25384</v>
      </c>
      <c r="H181" s="639">
        <v>28.376913015773646</v>
      </c>
      <c r="I181" s="56">
        <v>7585</v>
      </c>
      <c r="J181" s="639">
        <v>8.4793131588655495</v>
      </c>
      <c r="K181" s="56">
        <v>4914</v>
      </c>
      <c r="L181" s="84">
        <v>5.4933875890132242</v>
      </c>
    </row>
    <row r="182" spans="1:12" ht="14.5" customHeight="1">
      <c r="A182" s="159" t="s">
        <v>65</v>
      </c>
      <c r="B182" s="608">
        <v>87737</v>
      </c>
      <c r="C182" s="14">
        <v>34951</v>
      </c>
      <c r="D182" s="640">
        <v>39.836101074803103</v>
      </c>
      <c r="E182" s="14">
        <v>14439</v>
      </c>
      <c r="F182" s="640">
        <v>16.457138949360019</v>
      </c>
      <c r="G182" s="14">
        <v>27053</v>
      </c>
      <c r="H182" s="640">
        <v>30.834197658912434</v>
      </c>
      <c r="I182" s="14">
        <v>6547</v>
      </c>
      <c r="J182" s="640">
        <v>7.4620741534358368</v>
      </c>
      <c r="K182" s="14">
        <v>4747</v>
      </c>
      <c r="L182" s="85">
        <v>5.4104881634886084</v>
      </c>
    </row>
    <row r="183" spans="1:12" ht="14.5" customHeight="1">
      <c r="A183" s="160" t="s">
        <v>66</v>
      </c>
      <c r="B183" s="609">
        <v>30545</v>
      </c>
      <c r="C183" s="11">
        <v>13470</v>
      </c>
      <c r="D183" s="641">
        <v>44.09887051890653</v>
      </c>
      <c r="E183" s="11">
        <v>6029</v>
      </c>
      <c r="F183" s="641">
        <v>19.738091340644949</v>
      </c>
      <c r="G183" s="11">
        <v>9999</v>
      </c>
      <c r="H183" s="641">
        <v>32.735308561139306</v>
      </c>
      <c r="I183" s="11">
        <v>649</v>
      </c>
      <c r="J183" s="641">
        <v>2.1247339990178427</v>
      </c>
      <c r="K183" s="11">
        <v>398</v>
      </c>
      <c r="L183" s="87">
        <v>1.3029955802913733</v>
      </c>
    </row>
    <row r="184" spans="1:12" ht="14.5" customHeight="1">
      <c r="A184" s="159" t="s">
        <v>67</v>
      </c>
      <c r="B184" s="608">
        <v>16761</v>
      </c>
      <c r="C184" s="14">
        <v>3695</v>
      </c>
      <c r="D184" s="640">
        <v>22.045224031979</v>
      </c>
      <c r="E184" s="14">
        <v>7981</v>
      </c>
      <c r="F184" s="640">
        <v>47.616490662848278</v>
      </c>
      <c r="G184" s="14">
        <v>4510</v>
      </c>
      <c r="H184" s="640">
        <v>26.907702404391149</v>
      </c>
      <c r="I184" s="14">
        <v>358</v>
      </c>
      <c r="J184" s="640">
        <v>2.1359107451822683</v>
      </c>
      <c r="K184" s="14">
        <v>217</v>
      </c>
      <c r="L184" s="85">
        <v>1.2946721555993079</v>
      </c>
    </row>
    <row r="185" spans="1:12" ht="14.5" customHeight="1">
      <c r="A185" s="160" t="s">
        <v>68</v>
      </c>
      <c r="B185" s="609">
        <v>4757</v>
      </c>
      <c r="C185" s="11">
        <v>1281</v>
      </c>
      <c r="D185" s="641">
        <v>26.928736598696656</v>
      </c>
      <c r="E185" s="11">
        <v>1865</v>
      </c>
      <c r="F185" s="641">
        <v>39.205381542989279</v>
      </c>
      <c r="G185" s="11">
        <v>1318</v>
      </c>
      <c r="H185" s="641">
        <v>27.706537733865883</v>
      </c>
      <c r="I185" s="11">
        <v>226</v>
      </c>
      <c r="J185" s="641">
        <v>4.7508934202228295</v>
      </c>
      <c r="K185" s="11">
        <v>67</v>
      </c>
      <c r="L185" s="87">
        <v>1.4084507042253522</v>
      </c>
    </row>
    <row r="186" spans="1:12" ht="14.5" customHeight="1">
      <c r="A186" s="159" t="s">
        <v>69</v>
      </c>
      <c r="B186" s="608">
        <v>15217</v>
      </c>
      <c r="C186" s="14">
        <v>5633</v>
      </c>
      <c r="D186" s="640">
        <v>37.017809029375044</v>
      </c>
      <c r="E186" s="14">
        <v>3181</v>
      </c>
      <c r="F186" s="640">
        <v>20.904251823618321</v>
      </c>
      <c r="G186" s="14">
        <v>5121</v>
      </c>
      <c r="H186" s="640">
        <v>33.653151081027801</v>
      </c>
      <c r="I186" s="14">
        <v>766</v>
      </c>
      <c r="J186" s="640">
        <v>5.0338437274101331</v>
      </c>
      <c r="K186" s="14">
        <v>516</v>
      </c>
      <c r="L186" s="85">
        <v>3.3909443385687061</v>
      </c>
    </row>
    <row r="187" spans="1:12" ht="14.5" customHeight="1">
      <c r="A187" s="160" t="s">
        <v>70</v>
      </c>
      <c r="B187" s="609">
        <v>47577</v>
      </c>
      <c r="C187" s="11">
        <v>18103</v>
      </c>
      <c r="D187" s="641">
        <v>38.049898059986972</v>
      </c>
      <c r="E187" s="11">
        <v>6685</v>
      </c>
      <c r="F187" s="641">
        <v>14.050906950837588</v>
      </c>
      <c r="G187" s="11">
        <v>18049</v>
      </c>
      <c r="H187" s="641">
        <v>37.936397839292098</v>
      </c>
      <c r="I187" s="11">
        <v>3407</v>
      </c>
      <c r="J187" s="641">
        <v>7.1610231834710047</v>
      </c>
      <c r="K187" s="11">
        <v>1333</v>
      </c>
      <c r="L187" s="86">
        <v>2.801773966412342</v>
      </c>
    </row>
    <row r="188" spans="1:12" ht="14.5" customHeight="1">
      <c r="A188" s="159" t="s">
        <v>71</v>
      </c>
      <c r="B188" s="608">
        <v>10582</v>
      </c>
      <c r="C188" s="14">
        <v>3798</v>
      </c>
      <c r="D188" s="640">
        <v>35.891135891135889</v>
      </c>
      <c r="E188" s="14">
        <v>3810</v>
      </c>
      <c r="F188" s="640">
        <v>36.004536004536</v>
      </c>
      <c r="G188" s="14">
        <v>2575</v>
      </c>
      <c r="H188" s="640">
        <v>24.333774333774333</v>
      </c>
      <c r="I188" s="14">
        <v>228</v>
      </c>
      <c r="J188" s="640">
        <v>2.1546021546021548</v>
      </c>
      <c r="K188" s="14">
        <v>171</v>
      </c>
      <c r="L188" s="85">
        <v>1.6159516159516158</v>
      </c>
    </row>
    <row r="189" spans="1:12" ht="14.5" customHeight="1">
      <c r="A189" s="160" t="s">
        <v>72</v>
      </c>
      <c r="B189" s="609">
        <v>52425</v>
      </c>
      <c r="C189" s="11">
        <v>15033</v>
      </c>
      <c r="D189" s="641">
        <v>28.675250357653791</v>
      </c>
      <c r="E189" s="11">
        <v>14207</v>
      </c>
      <c r="F189" s="641">
        <v>27.099666189794945</v>
      </c>
      <c r="G189" s="11">
        <v>19979</v>
      </c>
      <c r="H189" s="641">
        <v>38.109680495946591</v>
      </c>
      <c r="I189" s="11">
        <v>1952</v>
      </c>
      <c r="J189" s="641">
        <v>3.7234144015259893</v>
      </c>
      <c r="K189" s="11">
        <v>1254</v>
      </c>
      <c r="L189" s="86">
        <v>2.3919885550786839</v>
      </c>
    </row>
    <row r="190" spans="1:12" ht="14.5" customHeight="1">
      <c r="A190" s="159" t="s">
        <v>73</v>
      </c>
      <c r="B190" s="608">
        <v>114224</v>
      </c>
      <c r="C190" s="14">
        <v>60779</v>
      </c>
      <c r="D190" s="640">
        <v>53.210358593640564</v>
      </c>
      <c r="E190" s="14">
        <v>10985</v>
      </c>
      <c r="F190" s="640">
        <v>9.617068216837092</v>
      </c>
      <c r="G190" s="14">
        <v>34261</v>
      </c>
      <c r="H190" s="640">
        <v>29.994572068917215</v>
      </c>
      <c r="I190" s="14">
        <v>5400</v>
      </c>
      <c r="J190" s="640">
        <v>4.7275528785544196</v>
      </c>
      <c r="K190" s="14">
        <v>2799</v>
      </c>
      <c r="L190" s="85">
        <v>2.4504482420507077</v>
      </c>
    </row>
    <row r="191" spans="1:12" ht="14.5" customHeight="1">
      <c r="A191" s="160" t="s">
        <v>74</v>
      </c>
      <c r="B191" s="609">
        <v>30674</v>
      </c>
      <c r="C191" s="11">
        <v>13989</v>
      </c>
      <c r="D191" s="641">
        <v>45.605398709004369</v>
      </c>
      <c r="E191" s="11">
        <v>2265</v>
      </c>
      <c r="F191" s="641">
        <v>7.3841038012649145</v>
      </c>
      <c r="G191" s="11">
        <v>12993</v>
      </c>
      <c r="H191" s="641">
        <v>42.358349090434892</v>
      </c>
      <c r="I191" s="11">
        <v>920</v>
      </c>
      <c r="J191" s="641">
        <v>2.9992827802047337</v>
      </c>
      <c r="K191" s="11">
        <v>507</v>
      </c>
      <c r="L191" s="86">
        <v>1.6528656190910869</v>
      </c>
    </row>
    <row r="192" spans="1:12" ht="14.5" customHeight="1">
      <c r="A192" s="159" t="s">
        <v>75</v>
      </c>
      <c r="B192" s="608">
        <v>6396</v>
      </c>
      <c r="C192" s="14">
        <v>3091</v>
      </c>
      <c r="D192" s="640">
        <v>48.327079424640402</v>
      </c>
      <c r="E192" s="14">
        <v>695</v>
      </c>
      <c r="F192" s="640">
        <v>10.866166353971233</v>
      </c>
      <c r="G192" s="14">
        <v>2239</v>
      </c>
      <c r="H192" s="640">
        <v>35.006253908692933</v>
      </c>
      <c r="I192" s="14">
        <v>189</v>
      </c>
      <c r="J192" s="640">
        <v>2.9549718574108819</v>
      </c>
      <c r="K192" s="14">
        <v>182</v>
      </c>
      <c r="L192" s="85">
        <v>2.8455284552845526</v>
      </c>
    </row>
    <row r="193" spans="1:12" ht="14.5" customHeight="1">
      <c r="A193" s="160" t="s">
        <v>76</v>
      </c>
      <c r="B193" s="609">
        <v>27455</v>
      </c>
      <c r="C193" s="11">
        <v>6744</v>
      </c>
      <c r="D193" s="641">
        <v>24.56383172464032</v>
      </c>
      <c r="E193" s="11">
        <v>13348</v>
      </c>
      <c r="F193" s="641">
        <v>48.617738116918595</v>
      </c>
      <c r="G193" s="11">
        <v>6725</v>
      </c>
      <c r="H193" s="641">
        <v>24.494627572391188</v>
      </c>
      <c r="I193" s="11">
        <v>390</v>
      </c>
      <c r="J193" s="641">
        <v>1.4205062830085595</v>
      </c>
      <c r="K193" s="11">
        <v>248</v>
      </c>
      <c r="L193" s="87">
        <v>0.90329630304134045</v>
      </c>
    </row>
    <row r="194" spans="1:12" ht="14.5" customHeight="1">
      <c r="A194" s="159" t="s">
        <v>77</v>
      </c>
      <c r="B194" s="608">
        <v>15665</v>
      </c>
      <c r="C194" s="14">
        <v>3810</v>
      </c>
      <c r="D194" s="640">
        <v>24.321736354931375</v>
      </c>
      <c r="E194" s="14">
        <v>6663</v>
      </c>
      <c r="F194" s="640">
        <v>42.534312160868176</v>
      </c>
      <c r="G194" s="14">
        <v>4685</v>
      </c>
      <c r="H194" s="640">
        <v>29.90743696137887</v>
      </c>
      <c r="I194" s="14">
        <v>334</v>
      </c>
      <c r="J194" s="640">
        <v>2.1321417172039578</v>
      </c>
      <c r="K194" s="14">
        <v>173</v>
      </c>
      <c r="L194" s="85">
        <v>1.104372805617619</v>
      </c>
    </row>
    <row r="195" spans="1:12" ht="14.5" customHeight="1">
      <c r="A195" s="160" t="s">
        <v>78</v>
      </c>
      <c r="B195" s="609">
        <v>19310</v>
      </c>
      <c r="C195" s="11">
        <v>6253</v>
      </c>
      <c r="D195" s="641">
        <v>32.382185396167792</v>
      </c>
      <c r="E195" s="11">
        <v>4976</v>
      </c>
      <c r="F195" s="641">
        <v>25.769031589849817</v>
      </c>
      <c r="G195" s="11">
        <v>6757</v>
      </c>
      <c r="H195" s="641">
        <v>34.992232004142934</v>
      </c>
      <c r="I195" s="11">
        <v>848</v>
      </c>
      <c r="J195" s="641">
        <v>4.3915069911962714</v>
      </c>
      <c r="K195" s="11">
        <v>476</v>
      </c>
      <c r="L195" s="86">
        <v>2.4650440186431899</v>
      </c>
    </row>
    <row r="196" spans="1:12" ht="14.5" customHeight="1" thickBot="1">
      <c r="A196" s="159" t="s">
        <v>79</v>
      </c>
      <c r="B196" s="608">
        <v>15199</v>
      </c>
      <c r="C196" s="14">
        <v>5774</v>
      </c>
      <c r="D196" s="640">
        <v>37.989341404039742</v>
      </c>
      <c r="E196" s="14">
        <v>6524</v>
      </c>
      <c r="F196" s="640">
        <v>42.923876570827026</v>
      </c>
      <c r="G196" s="14">
        <v>2603</v>
      </c>
      <c r="H196" s="640">
        <v>17.126126718863084</v>
      </c>
      <c r="I196" s="14">
        <v>172</v>
      </c>
      <c r="J196" s="640">
        <v>1.1316533982498849</v>
      </c>
      <c r="K196" s="14">
        <v>126</v>
      </c>
      <c r="L196" s="88">
        <v>0.82900190802026463</v>
      </c>
    </row>
    <row r="197" spans="1:12" ht="14.5" customHeight="1">
      <c r="A197" s="161" t="s">
        <v>80</v>
      </c>
      <c r="B197" s="610">
        <v>467770</v>
      </c>
      <c r="C197" s="57">
        <v>203193</v>
      </c>
      <c r="D197" s="642">
        <v>43.438655749620544</v>
      </c>
      <c r="E197" s="57">
        <v>66788</v>
      </c>
      <c r="F197" s="642">
        <v>14.277957115676507</v>
      </c>
      <c r="G197" s="57">
        <v>153154</v>
      </c>
      <c r="H197" s="642">
        <v>32.741304487248009</v>
      </c>
      <c r="I197" s="57">
        <v>27840</v>
      </c>
      <c r="J197" s="642">
        <v>5.9516429014259149</v>
      </c>
      <c r="K197" s="57">
        <v>16795</v>
      </c>
      <c r="L197" s="89">
        <v>3.5904397460290309</v>
      </c>
    </row>
    <row r="198" spans="1:12" ht="14.5" customHeight="1">
      <c r="A198" s="162" t="s">
        <v>81</v>
      </c>
      <c r="B198" s="611">
        <v>116207</v>
      </c>
      <c r="C198" s="768">
        <v>37291</v>
      </c>
      <c r="D198" s="643">
        <v>32.090149474644384</v>
      </c>
      <c r="E198" s="19">
        <v>44355</v>
      </c>
      <c r="F198" s="643">
        <v>38.168957119622746</v>
      </c>
      <c r="G198" s="19">
        <v>31097</v>
      </c>
      <c r="H198" s="643">
        <v>26.76000585162684</v>
      </c>
      <c r="I198" s="19">
        <v>2131</v>
      </c>
      <c r="J198" s="643">
        <v>1.8337965871247</v>
      </c>
      <c r="K198" s="19">
        <v>1333</v>
      </c>
      <c r="L198" s="90">
        <v>1.1470909669813349</v>
      </c>
    </row>
    <row r="199" spans="1:12" ht="14.5" customHeight="1">
      <c r="A199" s="164" t="s">
        <v>82</v>
      </c>
      <c r="B199" s="612">
        <v>583977</v>
      </c>
      <c r="C199" s="301">
        <v>240484</v>
      </c>
      <c r="D199" s="644">
        <v>41.180388953674544</v>
      </c>
      <c r="E199" s="301">
        <v>111143</v>
      </c>
      <c r="F199" s="644">
        <v>19.032085167737769</v>
      </c>
      <c r="G199" s="301">
        <v>184251</v>
      </c>
      <c r="H199" s="644">
        <v>31.55107136068715</v>
      </c>
      <c r="I199" s="301">
        <v>29971</v>
      </c>
      <c r="J199" s="644">
        <v>5.1322226731532234</v>
      </c>
      <c r="K199" s="301">
        <v>18128</v>
      </c>
      <c r="L199" s="326">
        <v>3.1042318447473103</v>
      </c>
    </row>
    <row r="200" spans="1:12" ht="14.5" customHeight="1">
      <c r="A200" s="1195" t="s">
        <v>523</v>
      </c>
      <c r="B200" s="1195"/>
      <c r="C200" s="1195"/>
      <c r="D200" s="1195"/>
      <c r="E200" s="1195"/>
      <c r="F200" s="1195"/>
      <c r="G200" s="1195"/>
      <c r="H200" s="1195"/>
      <c r="I200" s="1195"/>
      <c r="J200" s="1195"/>
      <c r="K200" s="1195"/>
      <c r="L200" s="1195"/>
    </row>
    <row r="201" spans="1:12" ht="29.25" customHeight="1">
      <c r="A201" s="1116" t="s">
        <v>656</v>
      </c>
      <c r="B201" s="1116"/>
      <c r="C201" s="1116"/>
      <c r="D201" s="1116"/>
      <c r="E201" s="1116"/>
      <c r="F201" s="1116"/>
      <c r="G201" s="1116"/>
      <c r="H201" s="1116"/>
      <c r="I201" s="1116"/>
      <c r="J201" s="1116"/>
      <c r="K201" s="1116"/>
      <c r="L201" s="1116"/>
    </row>
  </sheetData>
  <mergeCells count="88">
    <mergeCell ref="A119:L119"/>
    <mergeCell ref="A122:A124"/>
    <mergeCell ref="A121:L121"/>
    <mergeCell ref="A150:A152"/>
    <mergeCell ref="B150:B151"/>
    <mergeCell ref="C150:L150"/>
    <mergeCell ref="B122:B123"/>
    <mergeCell ref="C122:L122"/>
    <mergeCell ref="C123:D123"/>
    <mergeCell ref="E123:F123"/>
    <mergeCell ref="G123:H123"/>
    <mergeCell ref="I123:J123"/>
    <mergeCell ref="K123:L123"/>
    <mergeCell ref="A173:L173"/>
    <mergeCell ref="G151:H151"/>
    <mergeCell ref="I151:J151"/>
    <mergeCell ref="K151:L151"/>
    <mergeCell ref="A144:L144"/>
    <mergeCell ref="A145:L145"/>
    <mergeCell ref="A147:L147"/>
    <mergeCell ref="A172:L172"/>
    <mergeCell ref="C151:D151"/>
    <mergeCell ref="E151:F151"/>
    <mergeCell ref="A149:L149"/>
    <mergeCell ref="A200:L200"/>
    <mergeCell ref="A201:L201"/>
    <mergeCell ref="A175:L175"/>
    <mergeCell ref="A178:A180"/>
    <mergeCell ref="B178:B179"/>
    <mergeCell ref="C178:L178"/>
    <mergeCell ref="C179:D179"/>
    <mergeCell ref="E179:F179"/>
    <mergeCell ref="G179:H179"/>
    <mergeCell ref="I179:J179"/>
    <mergeCell ref="K179:L179"/>
    <mergeCell ref="A177:L177"/>
    <mergeCell ref="A117:L117"/>
    <mergeCell ref="A86:L86"/>
    <mergeCell ref="A88:L88"/>
    <mergeCell ref="A90:L90"/>
    <mergeCell ref="A93:A95"/>
    <mergeCell ref="B93:B94"/>
    <mergeCell ref="C93:L93"/>
    <mergeCell ref="C94:D94"/>
    <mergeCell ref="E94:F94"/>
    <mergeCell ref="G94:H94"/>
    <mergeCell ref="I94:J94"/>
    <mergeCell ref="K94:L94"/>
    <mergeCell ref="A115:L115"/>
    <mergeCell ref="A92:L92"/>
    <mergeCell ref="A87:L87"/>
    <mergeCell ref="A116:L116"/>
    <mergeCell ref="A61:L61"/>
    <mergeCell ref="A64:A66"/>
    <mergeCell ref="B64:B65"/>
    <mergeCell ref="C64:L64"/>
    <mergeCell ref="C65:D65"/>
    <mergeCell ref="E65:F65"/>
    <mergeCell ref="G65:H65"/>
    <mergeCell ref="I65:J65"/>
    <mergeCell ref="K65:L65"/>
    <mergeCell ref="A63:L63"/>
    <mergeCell ref="A3:L3"/>
    <mergeCell ref="A5:L5"/>
    <mergeCell ref="A6:A8"/>
    <mergeCell ref="B6:B7"/>
    <mergeCell ref="C6:L6"/>
    <mergeCell ref="C7:D7"/>
    <mergeCell ref="E7:F7"/>
    <mergeCell ref="G7:H7"/>
    <mergeCell ref="I7:J7"/>
    <mergeCell ref="K7:L7"/>
    <mergeCell ref="A28:L28"/>
    <mergeCell ref="A29:L29"/>
    <mergeCell ref="A30:L30"/>
    <mergeCell ref="A32:L32"/>
    <mergeCell ref="A34:L34"/>
    <mergeCell ref="A57:L57"/>
    <mergeCell ref="A58:L58"/>
    <mergeCell ref="A59:L59"/>
    <mergeCell ref="A35:A37"/>
    <mergeCell ref="B35:B36"/>
    <mergeCell ref="C35:L35"/>
    <mergeCell ref="C36:D36"/>
    <mergeCell ref="E36:F36"/>
    <mergeCell ref="G36:H36"/>
    <mergeCell ref="I36:J36"/>
    <mergeCell ref="K36:L36"/>
  </mergeCells>
  <hyperlinks>
    <hyperlink ref="A1" location="Inhalt!A9" display="Zurück zum Inhalt" xr:uid="{00000000-0004-0000-1C00-000000000000}"/>
  </hyperlink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F208"/>
  <sheetViews>
    <sheetView showGridLines="0" zoomScale="80" zoomScaleNormal="80" workbookViewId="0">
      <pane xSplit="1" topLeftCell="B1" activePane="topRight" state="frozen"/>
      <selection pane="topRight"/>
    </sheetView>
  </sheetViews>
  <sheetFormatPr baseColWidth="10" defaultColWidth="11" defaultRowHeight="15" customHeight="1"/>
  <cols>
    <col min="1" max="1" width="23.5" style="759" customWidth="1"/>
    <col min="2" max="4" width="11.08203125" style="759" customWidth="1"/>
    <col min="5" max="5" width="11.08203125" style="763" customWidth="1"/>
    <col min="6" max="6" width="11.08203125" style="759" customWidth="1"/>
    <col min="7" max="16384" width="11" style="759"/>
  </cols>
  <sheetData>
    <row r="1" spans="1:6" ht="14.5" customHeight="1">
      <c r="A1" s="758" t="s">
        <v>512</v>
      </c>
    </row>
    <row r="2" spans="1:6" ht="14.5" customHeight="1">
      <c r="A2" s="355"/>
    </row>
    <row r="3" spans="1:6" ht="25" customHeight="1">
      <c r="A3" s="1120">
        <v>2024</v>
      </c>
      <c r="B3" s="1120"/>
      <c r="C3" s="1120"/>
      <c r="D3" s="1120"/>
      <c r="E3" s="1120"/>
      <c r="F3" s="1120"/>
    </row>
    <row r="4" spans="1:6" ht="14.5" customHeight="1">
      <c r="A4" s="764"/>
      <c r="B4" s="760"/>
      <c r="C4" s="760"/>
      <c r="D4" s="760"/>
      <c r="E4" s="765"/>
      <c r="F4" s="760"/>
    </row>
    <row r="5" spans="1:6" ht="29.5" customHeight="1">
      <c r="A5" s="1114" t="s">
        <v>737</v>
      </c>
      <c r="B5" s="1114"/>
      <c r="C5" s="1114"/>
      <c r="D5" s="1114"/>
      <c r="E5" s="1114"/>
      <c r="F5" s="1114"/>
    </row>
    <row r="6" spans="1:6" ht="14.5" customHeight="1" thickBot="1">
      <c r="A6" s="1117" t="s">
        <v>273</v>
      </c>
      <c r="B6" s="1124" t="s">
        <v>274</v>
      </c>
      <c r="C6" s="1126" t="s">
        <v>276</v>
      </c>
      <c r="D6" s="1126"/>
      <c r="E6" s="1126"/>
      <c r="F6" s="1127"/>
    </row>
    <row r="7" spans="1:6" ht="14.5" customHeight="1" thickBot="1">
      <c r="A7" s="1118"/>
      <c r="B7" s="1125"/>
      <c r="C7" s="1128" t="s">
        <v>277</v>
      </c>
      <c r="D7" s="1128"/>
      <c r="E7" s="1126" t="s">
        <v>278</v>
      </c>
      <c r="F7" s="1127"/>
    </row>
    <row r="8" spans="1:6" ht="14.5" customHeight="1" thickBot="1">
      <c r="A8" s="1118"/>
      <c r="B8" s="968" t="s">
        <v>275</v>
      </c>
      <c r="C8" s="753" t="s">
        <v>275</v>
      </c>
      <c r="D8" s="766" t="s">
        <v>279</v>
      </c>
      <c r="E8" s="526" t="s">
        <v>275</v>
      </c>
      <c r="F8" s="680" t="s">
        <v>279</v>
      </c>
    </row>
    <row r="9" spans="1:6" ht="14.5" customHeight="1">
      <c r="A9" s="123" t="s">
        <v>64</v>
      </c>
      <c r="B9" s="3">
        <v>112631</v>
      </c>
      <c r="C9" s="767">
        <v>7419</v>
      </c>
      <c r="D9" s="479">
        <v>6.5869964752155266</v>
      </c>
      <c r="E9" s="11">
        <v>105212</v>
      </c>
      <c r="F9" s="10">
        <v>93.413003524784472</v>
      </c>
    </row>
    <row r="10" spans="1:6" ht="14.5" customHeight="1">
      <c r="A10" s="124" t="s">
        <v>65</v>
      </c>
      <c r="B10" s="4">
        <v>113724</v>
      </c>
      <c r="C10" s="168">
        <v>5378</v>
      </c>
      <c r="D10" s="480">
        <v>4.7289930005979386</v>
      </c>
      <c r="E10" s="14">
        <v>108346</v>
      </c>
      <c r="F10" s="13">
        <v>95.271006999402061</v>
      </c>
    </row>
    <row r="11" spans="1:6" ht="14.5" customHeight="1">
      <c r="A11" s="125" t="s">
        <v>66</v>
      </c>
      <c r="B11" s="5">
        <v>36648</v>
      </c>
      <c r="C11" s="767">
        <v>4827</v>
      </c>
      <c r="D11" s="481">
        <v>13.171250818598558</v>
      </c>
      <c r="E11" s="11">
        <v>31821</v>
      </c>
      <c r="F11" s="10">
        <v>86.828749181401434</v>
      </c>
    </row>
    <row r="12" spans="1:6" ht="14.5" customHeight="1">
      <c r="A12" s="124" t="s">
        <v>67</v>
      </c>
      <c r="B12" s="4">
        <v>20405</v>
      </c>
      <c r="C12" s="168">
        <v>1694</v>
      </c>
      <c r="D12" s="480">
        <v>8.3018867924528301</v>
      </c>
      <c r="E12" s="14">
        <v>18711</v>
      </c>
      <c r="F12" s="13">
        <v>91.698113207547166</v>
      </c>
    </row>
    <row r="13" spans="1:6" ht="14.5" customHeight="1">
      <c r="A13" s="125" t="s">
        <v>68</v>
      </c>
      <c r="B13" s="5">
        <v>6382</v>
      </c>
      <c r="C13" s="767">
        <v>744</v>
      </c>
      <c r="D13" s="481">
        <v>11.65778752742087</v>
      </c>
      <c r="E13" s="11">
        <v>5638</v>
      </c>
      <c r="F13" s="10">
        <v>88.342212472579135</v>
      </c>
    </row>
    <row r="14" spans="1:6" ht="14.5" customHeight="1">
      <c r="A14" s="124" t="s">
        <v>69</v>
      </c>
      <c r="B14" s="4">
        <v>19019</v>
      </c>
      <c r="C14" s="168">
        <v>2462</v>
      </c>
      <c r="D14" s="480">
        <v>12.94494978705505</v>
      </c>
      <c r="E14" s="14">
        <v>16557</v>
      </c>
      <c r="F14" s="13">
        <v>87.055050212944948</v>
      </c>
    </row>
    <row r="15" spans="1:6" ht="14.5" customHeight="1">
      <c r="A15" s="125" t="s">
        <v>70</v>
      </c>
      <c r="B15" s="5">
        <v>59522</v>
      </c>
      <c r="C15" s="767">
        <v>5396</v>
      </c>
      <c r="D15" s="481">
        <v>9.0655555928900231</v>
      </c>
      <c r="E15" s="11">
        <v>54126</v>
      </c>
      <c r="F15" s="10">
        <v>90.934444407109979</v>
      </c>
    </row>
    <row r="16" spans="1:6" ht="14.5" customHeight="1">
      <c r="A16" s="124" t="s">
        <v>71</v>
      </c>
      <c r="B16" s="4">
        <v>11947</v>
      </c>
      <c r="C16" s="168" t="s">
        <v>280</v>
      </c>
      <c r="D16" s="480" t="s">
        <v>280</v>
      </c>
      <c r="E16" s="14" t="s">
        <v>280</v>
      </c>
      <c r="F16" s="13" t="s">
        <v>280</v>
      </c>
    </row>
    <row r="17" spans="1:6" ht="14.5" customHeight="1">
      <c r="A17" s="125" t="s">
        <v>72</v>
      </c>
      <c r="B17" s="5">
        <v>69083</v>
      </c>
      <c r="C17" s="767">
        <v>5055</v>
      </c>
      <c r="D17" s="481">
        <v>7.3172850049939928</v>
      </c>
      <c r="E17" s="11">
        <v>64028</v>
      </c>
      <c r="F17" s="10">
        <v>92.682714995006009</v>
      </c>
    </row>
    <row r="18" spans="1:6" ht="14.5" customHeight="1">
      <c r="A18" s="124" t="s">
        <v>73</v>
      </c>
      <c r="B18" s="4">
        <v>143135</v>
      </c>
      <c r="C18" s="168">
        <v>10527</v>
      </c>
      <c r="D18" s="480">
        <v>7.3545953121179304</v>
      </c>
      <c r="E18" s="14">
        <v>132608</v>
      </c>
      <c r="F18" s="13">
        <v>92.645404687882063</v>
      </c>
    </row>
    <row r="19" spans="1:6" ht="14.5" customHeight="1">
      <c r="A19" s="125" t="s">
        <v>74</v>
      </c>
      <c r="B19" s="5">
        <v>37738</v>
      </c>
      <c r="C19" s="767">
        <v>2448</v>
      </c>
      <c r="D19" s="481">
        <v>6.4868302506757116</v>
      </c>
      <c r="E19" s="11">
        <v>35290</v>
      </c>
      <c r="F19" s="10">
        <v>93.513169749324291</v>
      </c>
    </row>
    <row r="20" spans="1:6" ht="14.5" customHeight="1">
      <c r="A20" s="124" t="s">
        <v>75</v>
      </c>
      <c r="B20" s="4">
        <v>7918</v>
      </c>
      <c r="C20" s="168">
        <v>557</v>
      </c>
      <c r="D20" s="480">
        <v>7.0346046981560999</v>
      </c>
      <c r="E20" s="14">
        <v>7361</v>
      </c>
      <c r="F20" s="13">
        <v>92.965395301843898</v>
      </c>
    </row>
    <row r="21" spans="1:6" ht="14.5" customHeight="1">
      <c r="A21" s="125" t="s">
        <v>76</v>
      </c>
      <c r="B21" s="5">
        <v>30651</v>
      </c>
      <c r="C21" s="767">
        <v>2522</v>
      </c>
      <c r="D21" s="481">
        <v>8.2281165377964829</v>
      </c>
      <c r="E21" s="11">
        <v>28129</v>
      </c>
      <c r="F21" s="10">
        <v>91.771883462203519</v>
      </c>
    </row>
    <row r="22" spans="1:6" ht="14.5" customHeight="1">
      <c r="A22" s="124" t="s">
        <v>77</v>
      </c>
      <c r="B22" s="4">
        <v>16277</v>
      </c>
      <c r="C22" s="168">
        <v>1025</v>
      </c>
      <c r="D22" s="480">
        <v>6.2972292191435768</v>
      </c>
      <c r="E22" s="14">
        <v>15252</v>
      </c>
      <c r="F22" s="13">
        <v>93.702770780856426</v>
      </c>
    </row>
    <row r="23" spans="1:6" ht="14.5" customHeight="1">
      <c r="A23" s="125" t="s">
        <v>78</v>
      </c>
      <c r="B23" s="5">
        <v>24828</v>
      </c>
      <c r="C23" s="767">
        <v>2600</v>
      </c>
      <c r="D23" s="481">
        <v>10.472047688094086</v>
      </c>
      <c r="E23" s="11">
        <v>22228</v>
      </c>
      <c r="F23" s="10">
        <v>89.527952311905906</v>
      </c>
    </row>
    <row r="24" spans="1:6" ht="14.5" customHeight="1" thickBot="1">
      <c r="A24" s="126" t="s">
        <v>79</v>
      </c>
      <c r="B24" s="4">
        <v>15829</v>
      </c>
      <c r="C24" s="168" t="s">
        <v>280</v>
      </c>
      <c r="D24" s="480" t="s">
        <v>280</v>
      </c>
      <c r="E24" s="14" t="s">
        <v>280</v>
      </c>
      <c r="F24" s="13" t="s">
        <v>280</v>
      </c>
    </row>
    <row r="25" spans="1:6" ht="14.5" customHeight="1">
      <c r="A25" s="127" t="s">
        <v>80</v>
      </c>
      <c r="B25" s="7">
        <v>593980</v>
      </c>
      <c r="C25" s="67">
        <v>42586</v>
      </c>
      <c r="D25" s="482">
        <v>7.1696016700899019</v>
      </c>
      <c r="E25" s="57">
        <v>551394</v>
      </c>
      <c r="F25" s="16">
        <v>92.830398329910096</v>
      </c>
    </row>
    <row r="26" spans="1:6" ht="14.5" customHeight="1">
      <c r="A26" s="128" t="s">
        <v>81</v>
      </c>
      <c r="B26" s="8">
        <v>131757</v>
      </c>
      <c r="C26" s="768">
        <v>12092</v>
      </c>
      <c r="D26" s="483">
        <v>9.1775010056391686</v>
      </c>
      <c r="E26" s="19">
        <v>119665</v>
      </c>
      <c r="F26" s="18">
        <v>90.822498994360828</v>
      </c>
    </row>
    <row r="27" spans="1:6" ht="14.5" customHeight="1">
      <c r="A27" s="129" t="s">
        <v>82</v>
      </c>
      <c r="B27" s="130">
        <v>725737</v>
      </c>
      <c r="C27" s="301">
        <v>54678</v>
      </c>
      <c r="D27" s="484">
        <v>7.5341342662700121</v>
      </c>
      <c r="E27" s="136">
        <v>671059</v>
      </c>
      <c r="F27" s="157">
        <v>92.465865733729984</v>
      </c>
    </row>
    <row r="28" spans="1:6" ht="14.5" customHeight="1">
      <c r="A28" s="1129" t="s">
        <v>480</v>
      </c>
      <c r="B28" s="1129"/>
      <c r="C28" s="1129"/>
      <c r="D28" s="1129"/>
      <c r="E28" s="1129"/>
      <c r="F28" s="1129"/>
    </row>
    <row r="29" spans="1:6" ht="69.650000000000006" customHeight="1">
      <c r="A29" s="1129" t="s">
        <v>481</v>
      </c>
      <c r="B29" s="1129"/>
      <c r="C29" s="1129"/>
      <c r="D29" s="1129"/>
      <c r="E29" s="1129"/>
      <c r="F29" s="1129"/>
    </row>
    <row r="30" spans="1:6" ht="14.5" customHeight="1">
      <c r="A30" s="1131" t="s">
        <v>521</v>
      </c>
      <c r="B30" s="1131"/>
      <c r="C30" s="1131"/>
      <c r="D30" s="1131"/>
      <c r="E30" s="1131"/>
      <c r="F30" s="1131"/>
    </row>
    <row r="31" spans="1:6" ht="34.5" customHeight="1">
      <c r="A31" s="1131" t="s">
        <v>644</v>
      </c>
      <c r="B31" s="1131"/>
      <c r="C31" s="1131"/>
      <c r="D31" s="1131"/>
      <c r="E31" s="1131"/>
      <c r="F31" s="1131"/>
    </row>
    <row r="32" spans="1:6" ht="14.5" customHeight="1">
      <c r="A32" s="355"/>
    </row>
    <row r="33" spans="1:6" ht="25" customHeight="1">
      <c r="A33" s="1120">
        <v>2023</v>
      </c>
      <c r="B33" s="1120"/>
      <c r="C33" s="1120"/>
      <c r="D33" s="1120"/>
      <c r="E33" s="1120"/>
      <c r="F33" s="1120"/>
    </row>
    <row r="34" spans="1:6" ht="14.5" customHeight="1">
      <c r="A34" s="764"/>
      <c r="B34" s="760"/>
      <c r="C34" s="760"/>
      <c r="D34" s="760"/>
      <c r="E34" s="765"/>
      <c r="F34" s="760"/>
    </row>
    <row r="35" spans="1:6" ht="28.5" customHeight="1">
      <c r="A35" s="1114" t="s">
        <v>739</v>
      </c>
      <c r="B35" s="1114"/>
      <c r="C35" s="1114"/>
      <c r="D35" s="1114"/>
      <c r="E35" s="1114"/>
      <c r="F35" s="1114"/>
    </row>
    <row r="36" spans="1:6" ht="14.5" customHeight="1" thickBot="1">
      <c r="A36" s="1117" t="s">
        <v>273</v>
      </c>
      <c r="B36" s="1124" t="s">
        <v>274</v>
      </c>
      <c r="C36" s="1126" t="s">
        <v>276</v>
      </c>
      <c r="D36" s="1126"/>
      <c r="E36" s="1126"/>
      <c r="F36" s="1127"/>
    </row>
    <row r="37" spans="1:6" ht="14.5" customHeight="1" thickBot="1">
      <c r="A37" s="1118"/>
      <c r="B37" s="1125"/>
      <c r="C37" s="1128" t="s">
        <v>277</v>
      </c>
      <c r="D37" s="1128"/>
      <c r="E37" s="1126" t="s">
        <v>278</v>
      </c>
      <c r="F37" s="1127"/>
    </row>
    <row r="38" spans="1:6" ht="14.5" customHeight="1" thickBot="1">
      <c r="A38" s="1118"/>
      <c r="B38" s="968" t="s">
        <v>275</v>
      </c>
      <c r="C38" s="753" t="s">
        <v>275</v>
      </c>
      <c r="D38" s="766" t="s">
        <v>279</v>
      </c>
      <c r="E38" s="526" t="s">
        <v>275</v>
      </c>
      <c r="F38" s="680" t="s">
        <v>279</v>
      </c>
    </row>
    <row r="39" spans="1:6" ht="14.5" customHeight="1">
      <c r="A39" s="123" t="s">
        <v>64</v>
      </c>
      <c r="B39" s="3">
        <v>107779</v>
      </c>
      <c r="C39" s="767">
        <v>6908</v>
      </c>
      <c r="D39" s="479">
        <v>6.4094118520305443</v>
      </c>
      <c r="E39" s="11">
        <v>100871</v>
      </c>
      <c r="F39" s="10">
        <v>93.590588147969456</v>
      </c>
    </row>
    <row r="40" spans="1:6" ht="14.5" customHeight="1">
      <c r="A40" s="124" t="s">
        <v>65</v>
      </c>
      <c r="B40" s="4">
        <v>109193</v>
      </c>
      <c r="C40" s="168">
        <v>5104</v>
      </c>
      <c r="D40" s="480">
        <v>4.674292308114989</v>
      </c>
      <c r="E40" s="14">
        <v>104089</v>
      </c>
      <c r="F40" s="13">
        <v>95.325707691885015</v>
      </c>
    </row>
    <row r="41" spans="1:6" ht="14.5" customHeight="1">
      <c r="A41" s="125" t="s">
        <v>66</v>
      </c>
      <c r="B41" s="5">
        <v>36204</v>
      </c>
      <c r="C41" s="767">
        <v>4713</v>
      </c>
      <c r="D41" s="481">
        <v>13.017898574743123</v>
      </c>
      <c r="E41" s="11">
        <v>31491</v>
      </c>
      <c r="F41" s="10">
        <v>86.982101425256872</v>
      </c>
    </row>
    <row r="42" spans="1:6" ht="14.5" customHeight="1">
      <c r="A42" s="124" t="s">
        <v>67</v>
      </c>
      <c r="B42" s="4">
        <v>20150</v>
      </c>
      <c r="C42" s="168">
        <v>1660</v>
      </c>
      <c r="D42" s="480">
        <v>8.2382133995037208</v>
      </c>
      <c r="E42" s="14">
        <v>18490</v>
      </c>
      <c r="F42" s="13">
        <v>91.761786600496279</v>
      </c>
    </row>
    <row r="43" spans="1:6" ht="14.5" customHeight="1">
      <c r="A43" s="125" t="s">
        <v>68</v>
      </c>
      <c r="B43" s="5">
        <v>5932</v>
      </c>
      <c r="C43" s="767">
        <v>701</v>
      </c>
      <c r="D43" s="481">
        <v>11.817262306136209</v>
      </c>
      <c r="E43" s="11">
        <v>5231</v>
      </c>
      <c r="F43" s="10">
        <v>88.182737693863785</v>
      </c>
    </row>
    <row r="44" spans="1:6" ht="14.5" customHeight="1">
      <c r="A44" s="124" t="s">
        <v>69</v>
      </c>
      <c r="B44" s="4">
        <v>18200</v>
      </c>
      <c r="C44" s="168">
        <v>2306</v>
      </c>
      <c r="D44" s="480">
        <v>12.67032967032967</v>
      </c>
      <c r="E44" s="14">
        <v>15894</v>
      </c>
      <c r="F44" s="13">
        <v>87.329670329670321</v>
      </c>
    </row>
    <row r="45" spans="1:6" ht="14.5" customHeight="1">
      <c r="A45" s="125" t="s">
        <v>70</v>
      </c>
      <c r="B45" s="5">
        <v>58111</v>
      </c>
      <c r="C45" s="767">
        <v>5189</v>
      </c>
      <c r="D45" s="481">
        <v>8.9294625802343788</v>
      </c>
      <c r="E45" s="11">
        <v>52922</v>
      </c>
      <c r="F45" s="10">
        <v>91.070537419765614</v>
      </c>
    </row>
    <row r="46" spans="1:6" ht="14.5" customHeight="1">
      <c r="A46" s="124" t="s">
        <v>71</v>
      </c>
      <c r="B46" s="4">
        <v>11835</v>
      </c>
      <c r="C46" s="168" t="s">
        <v>280</v>
      </c>
      <c r="D46" s="480" t="s">
        <v>280</v>
      </c>
      <c r="E46" s="14" t="s">
        <v>280</v>
      </c>
      <c r="F46" s="13" t="s">
        <v>280</v>
      </c>
    </row>
    <row r="47" spans="1:6" ht="14.5" customHeight="1">
      <c r="A47" s="125" t="s">
        <v>72</v>
      </c>
      <c r="B47" s="5">
        <v>66744</v>
      </c>
      <c r="C47" s="767">
        <v>4852</v>
      </c>
      <c r="D47" s="481">
        <v>7.2695673019297624</v>
      </c>
      <c r="E47" s="11">
        <v>61892</v>
      </c>
      <c r="F47" s="10">
        <v>92.730432698070246</v>
      </c>
    </row>
    <row r="48" spans="1:6" ht="14.5" customHeight="1">
      <c r="A48" s="124" t="s">
        <v>73</v>
      </c>
      <c r="B48" s="4">
        <v>139220</v>
      </c>
      <c r="C48" s="168">
        <v>9915</v>
      </c>
      <c r="D48" s="480">
        <v>7.1218215773595741</v>
      </c>
      <c r="E48" s="14">
        <v>129305</v>
      </c>
      <c r="F48" s="13">
        <v>92.878178422640417</v>
      </c>
    </row>
    <row r="49" spans="1:6" ht="14.5" customHeight="1">
      <c r="A49" s="125" t="s">
        <v>74</v>
      </c>
      <c r="B49" s="5">
        <v>36505</v>
      </c>
      <c r="C49" s="767">
        <v>2268</v>
      </c>
      <c r="D49" s="481">
        <v>6.2128475551294349</v>
      </c>
      <c r="E49" s="11">
        <v>34237</v>
      </c>
      <c r="F49" s="10">
        <v>93.787152444870571</v>
      </c>
    </row>
    <row r="50" spans="1:6" ht="14.5" customHeight="1">
      <c r="A50" s="124" t="s">
        <v>75</v>
      </c>
      <c r="B50" s="4">
        <v>7409</v>
      </c>
      <c r="C50" s="168">
        <v>504</v>
      </c>
      <c r="D50" s="480">
        <v>6.8025374544472941</v>
      </c>
      <c r="E50" s="14">
        <v>6905</v>
      </c>
      <c r="F50" s="13">
        <v>93.19746254555271</v>
      </c>
    </row>
    <row r="51" spans="1:6" ht="14.5" customHeight="1">
      <c r="A51" s="125" t="s">
        <v>76</v>
      </c>
      <c r="B51" s="5">
        <v>30946</v>
      </c>
      <c r="C51" s="767">
        <v>2501</v>
      </c>
      <c r="D51" s="481">
        <v>8.0818199444193102</v>
      </c>
      <c r="E51" s="11">
        <v>28445</v>
      </c>
      <c r="F51" s="10">
        <v>91.918180055580692</v>
      </c>
    </row>
    <row r="52" spans="1:6" ht="14.5" customHeight="1">
      <c r="A52" s="124" t="s">
        <v>77</v>
      </c>
      <c r="B52" s="4">
        <v>16364</v>
      </c>
      <c r="C52" s="168">
        <v>977</v>
      </c>
      <c r="D52" s="480">
        <v>5.9704228794915668</v>
      </c>
      <c r="E52" s="14">
        <v>15387</v>
      </c>
      <c r="F52" s="13">
        <v>94.029577120508435</v>
      </c>
    </row>
    <row r="53" spans="1:6" ht="14.5" customHeight="1">
      <c r="A53" s="125" t="s">
        <v>78</v>
      </c>
      <c r="B53" s="5">
        <v>23865</v>
      </c>
      <c r="C53" s="767">
        <v>2399</v>
      </c>
      <c r="D53" s="481">
        <v>10.052377959354704</v>
      </c>
      <c r="E53" s="11">
        <v>21466</v>
      </c>
      <c r="F53" s="10">
        <v>89.947622040645285</v>
      </c>
    </row>
    <row r="54" spans="1:6" ht="14.5" customHeight="1" thickBot="1">
      <c r="A54" s="126" t="s">
        <v>79</v>
      </c>
      <c r="B54" s="4">
        <v>16134</v>
      </c>
      <c r="C54" s="168" t="s">
        <v>280</v>
      </c>
      <c r="D54" s="480" t="s">
        <v>280</v>
      </c>
      <c r="E54" s="14" t="s">
        <v>280</v>
      </c>
      <c r="F54" s="13" t="s">
        <v>280</v>
      </c>
    </row>
    <row r="55" spans="1:6" ht="14.5" customHeight="1">
      <c r="A55" s="127" t="s">
        <v>80</v>
      </c>
      <c r="B55" s="7">
        <v>572958</v>
      </c>
      <c r="C55" s="67">
        <v>40146</v>
      </c>
      <c r="D55" s="482">
        <v>7.0067963096771493</v>
      </c>
      <c r="E55" s="57">
        <v>532812</v>
      </c>
      <c r="F55" s="16">
        <v>92.993203690322844</v>
      </c>
    </row>
    <row r="56" spans="1:6" ht="14.5" customHeight="1">
      <c r="A56" s="128" t="s">
        <v>81</v>
      </c>
      <c r="B56" s="8">
        <v>131633</v>
      </c>
      <c r="C56" s="768">
        <v>11820</v>
      </c>
      <c r="D56" s="483">
        <v>8.979511216792142</v>
      </c>
      <c r="E56" s="19">
        <v>119813</v>
      </c>
      <c r="F56" s="18">
        <v>91.020488783207853</v>
      </c>
    </row>
    <row r="57" spans="1:6" ht="14.5" customHeight="1">
      <c r="A57" s="129" t="s">
        <v>82</v>
      </c>
      <c r="B57" s="130">
        <v>704591</v>
      </c>
      <c r="C57" s="301">
        <v>51966</v>
      </c>
      <c r="D57" s="484">
        <v>7.3753425746284016</v>
      </c>
      <c r="E57" s="136">
        <v>652625</v>
      </c>
      <c r="F57" s="157">
        <v>92.624657425371609</v>
      </c>
    </row>
    <row r="58" spans="1:6" ht="14.5" customHeight="1">
      <c r="A58" s="1129" t="s">
        <v>480</v>
      </c>
      <c r="B58" s="1129"/>
      <c r="C58" s="1129"/>
      <c r="D58" s="1129"/>
      <c r="E58" s="1129"/>
      <c r="F58" s="1129"/>
    </row>
    <row r="59" spans="1:6" ht="67.5" customHeight="1">
      <c r="A59" s="1129" t="s">
        <v>481</v>
      </c>
      <c r="B59" s="1129"/>
      <c r="C59" s="1129"/>
      <c r="D59" s="1129"/>
      <c r="E59" s="1129"/>
      <c r="F59" s="1129"/>
    </row>
    <row r="60" spans="1:6" ht="14.5" customHeight="1">
      <c r="A60" s="1131" t="s">
        <v>521</v>
      </c>
      <c r="B60" s="1131"/>
      <c r="C60" s="1131"/>
      <c r="D60" s="1131"/>
      <c r="E60" s="1131"/>
      <c r="F60" s="1131"/>
    </row>
    <row r="61" spans="1:6" ht="33.65" customHeight="1">
      <c r="A61" s="1131" t="s">
        <v>646</v>
      </c>
      <c r="B61" s="1131"/>
      <c r="C61" s="1131"/>
      <c r="D61" s="1131"/>
      <c r="E61" s="1131"/>
      <c r="F61" s="1131"/>
    </row>
    <row r="62" spans="1:6" ht="14.5" customHeight="1">
      <c r="A62" s="355"/>
    </row>
    <row r="63" spans="1:6" ht="25" customHeight="1">
      <c r="A63" s="1120">
        <v>2022</v>
      </c>
      <c r="B63" s="1120"/>
      <c r="C63" s="1120"/>
      <c r="D63" s="1120"/>
      <c r="E63" s="1120"/>
      <c r="F63" s="1120"/>
    </row>
    <row r="64" spans="1:6" ht="14.5" customHeight="1"/>
    <row r="65" spans="1:6" ht="30" customHeight="1">
      <c r="A65" s="1114" t="s">
        <v>738</v>
      </c>
      <c r="B65" s="1114"/>
      <c r="C65" s="1114"/>
      <c r="D65" s="1114"/>
      <c r="E65" s="1114"/>
      <c r="F65" s="1114"/>
    </row>
    <row r="66" spans="1:6" ht="14.5" customHeight="1" thickBot="1">
      <c r="A66" s="1117" t="s">
        <v>273</v>
      </c>
      <c r="B66" s="1124" t="s">
        <v>274</v>
      </c>
      <c r="C66" s="1126" t="s">
        <v>276</v>
      </c>
      <c r="D66" s="1126"/>
      <c r="E66" s="1126"/>
      <c r="F66" s="1127"/>
    </row>
    <row r="67" spans="1:6" ht="14.5" customHeight="1" thickBot="1">
      <c r="A67" s="1118"/>
      <c r="B67" s="1125"/>
      <c r="C67" s="1128" t="s">
        <v>277</v>
      </c>
      <c r="D67" s="1128"/>
      <c r="E67" s="1126" t="s">
        <v>278</v>
      </c>
      <c r="F67" s="1127"/>
    </row>
    <row r="68" spans="1:6" ht="14.5" customHeight="1" thickBot="1">
      <c r="A68" s="1118"/>
      <c r="B68" s="968" t="s">
        <v>275</v>
      </c>
      <c r="C68" s="753" t="s">
        <v>275</v>
      </c>
      <c r="D68" s="766" t="s">
        <v>279</v>
      </c>
      <c r="E68" s="526" t="s">
        <v>275</v>
      </c>
      <c r="F68" s="680" t="s">
        <v>279</v>
      </c>
    </row>
    <row r="69" spans="1:6" ht="14.5" customHeight="1">
      <c r="A69" s="123" t="s">
        <v>64</v>
      </c>
      <c r="B69" s="3">
        <v>103129</v>
      </c>
      <c r="C69" s="767">
        <v>6479</v>
      </c>
      <c r="D69" s="479">
        <f>C69/B69*100</f>
        <v>6.2824229848054376</v>
      </c>
      <c r="E69" s="11">
        <v>96650</v>
      </c>
      <c r="F69" s="10">
        <f>E69/B69*100</f>
        <v>93.717577015194564</v>
      </c>
    </row>
    <row r="70" spans="1:6" ht="14.5" customHeight="1">
      <c r="A70" s="124" t="s">
        <v>65</v>
      </c>
      <c r="B70" s="4">
        <v>105010</v>
      </c>
      <c r="C70" s="168">
        <v>4773</v>
      </c>
      <c r="D70" s="480">
        <f t="shared" ref="D70:D87" si="0">C70/B70*100</f>
        <v>4.5452814017712599</v>
      </c>
      <c r="E70" s="14">
        <v>100237</v>
      </c>
      <c r="F70" s="13">
        <f t="shared" ref="F70:F87" si="1">E70/B70*100</f>
        <v>95.454718598228737</v>
      </c>
    </row>
    <row r="71" spans="1:6" ht="14.5" customHeight="1">
      <c r="A71" s="125" t="s">
        <v>66</v>
      </c>
      <c r="B71" s="5">
        <v>35692</v>
      </c>
      <c r="C71" s="767">
        <v>4564</v>
      </c>
      <c r="D71" s="481">
        <f t="shared" si="0"/>
        <v>12.78717919982069</v>
      </c>
      <c r="E71" s="11">
        <v>31128</v>
      </c>
      <c r="F71" s="10">
        <f t="shared" si="1"/>
        <v>87.212820800179315</v>
      </c>
    </row>
    <row r="72" spans="1:6" ht="14.5" customHeight="1">
      <c r="A72" s="124" t="s">
        <v>67</v>
      </c>
      <c r="B72" s="4">
        <v>19398</v>
      </c>
      <c r="C72" s="168">
        <v>1532</v>
      </c>
      <c r="D72" s="480">
        <f t="shared" si="0"/>
        <v>7.8977214145788217</v>
      </c>
      <c r="E72" s="14">
        <v>17866</v>
      </c>
      <c r="F72" s="13">
        <f t="shared" si="1"/>
        <v>92.102278585421189</v>
      </c>
    </row>
    <row r="73" spans="1:6" ht="14.5" customHeight="1">
      <c r="A73" s="125" t="s">
        <v>68</v>
      </c>
      <c r="B73" s="5">
        <v>5853</v>
      </c>
      <c r="C73" s="767">
        <v>659</v>
      </c>
      <c r="D73" s="481">
        <f t="shared" si="0"/>
        <v>11.259183324790706</v>
      </c>
      <c r="E73" s="11">
        <v>5194</v>
      </c>
      <c r="F73" s="10">
        <f t="shared" si="1"/>
        <v>88.740816675209302</v>
      </c>
    </row>
    <row r="74" spans="1:6" ht="14.5" customHeight="1">
      <c r="A74" s="124" t="s">
        <v>69</v>
      </c>
      <c r="B74" s="4">
        <v>18456</v>
      </c>
      <c r="C74" s="168">
        <v>2314</v>
      </c>
      <c r="D74" s="480">
        <f t="shared" si="0"/>
        <v>12.537928045080191</v>
      </c>
      <c r="E74" s="14">
        <v>16142</v>
      </c>
      <c r="F74" s="13">
        <f t="shared" si="1"/>
        <v>87.462071954919807</v>
      </c>
    </row>
    <row r="75" spans="1:6" ht="14.5" customHeight="1">
      <c r="A75" s="125" t="s">
        <v>70</v>
      </c>
      <c r="B75" s="5">
        <v>55939</v>
      </c>
      <c r="C75" s="767">
        <v>4898</v>
      </c>
      <c r="D75" s="481">
        <f t="shared" si="0"/>
        <v>8.7559663204562117</v>
      </c>
      <c r="E75" s="11">
        <v>51041</v>
      </c>
      <c r="F75" s="10">
        <f t="shared" si="1"/>
        <v>91.24403367954379</v>
      </c>
    </row>
    <row r="76" spans="1:6" ht="14.5" customHeight="1">
      <c r="A76" s="124" t="s">
        <v>71</v>
      </c>
      <c r="B76" s="4">
        <v>11599</v>
      </c>
      <c r="C76" s="168" t="s">
        <v>280</v>
      </c>
      <c r="D76" s="480" t="s">
        <v>280</v>
      </c>
      <c r="E76" s="14" t="s">
        <v>280</v>
      </c>
      <c r="F76" s="13" t="s">
        <v>280</v>
      </c>
    </row>
    <row r="77" spans="1:6" ht="14.5" customHeight="1">
      <c r="A77" s="125" t="s">
        <v>72</v>
      </c>
      <c r="B77" s="5">
        <v>64329</v>
      </c>
      <c r="C77" s="767">
        <v>4456</v>
      </c>
      <c r="D77" s="481">
        <f t="shared" si="0"/>
        <v>6.926891448646801</v>
      </c>
      <c r="E77" s="11">
        <v>59873</v>
      </c>
      <c r="F77" s="10">
        <f t="shared" si="1"/>
        <v>93.073108551353201</v>
      </c>
    </row>
    <row r="78" spans="1:6" ht="14.5" customHeight="1">
      <c r="A78" s="124" t="s">
        <v>73</v>
      </c>
      <c r="B78" s="4">
        <v>135114</v>
      </c>
      <c r="C78" s="168">
        <v>9338</v>
      </c>
      <c r="D78" s="480">
        <f t="shared" si="0"/>
        <v>6.9112009118226085</v>
      </c>
      <c r="E78" s="14">
        <v>125776</v>
      </c>
      <c r="F78" s="13">
        <f t="shared" si="1"/>
        <v>93.088799088177382</v>
      </c>
    </row>
    <row r="79" spans="1:6" ht="14.5" customHeight="1">
      <c r="A79" s="125" t="s">
        <v>74</v>
      </c>
      <c r="B79" s="5">
        <v>35121</v>
      </c>
      <c r="C79" s="767">
        <v>2122</v>
      </c>
      <c r="D79" s="481">
        <f t="shared" si="0"/>
        <v>6.0419691922211785</v>
      </c>
      <c r="E79" s="11">
        <v>32999</v>
      </c>
      <c r="F79" s="10">
        <f t="shared" si="1"/>
        <v>93.958030807778826</v>
      </c>
    </row>
    <row r="80" spans="1:6" ht="14.5" customHeight="1">
      <c r="A80" s="124" t="s">
        <v>75</v>
      </c>
      <c r="B80" s="4">
        <v>7075</v>
      </c>
      <c r="C80" s="168">
        <v>425</v>
      </c>
      <c r="D80" s="480">
        <f t="shared" si="0"/>
        <v>6.0070671378091873</v>
      </c>
      <c r="E80" s="14">
        <v>6650</v>
      </c>
      <c r="F80" s="13">
        <f t="shared" si="1"/>
        <v>93.992932862190813</v>
      </c>
    </row>
    <row r="81" spans="1:6" ht="14.5" customHeight="1">
      <c r="A81" s="125" t="s">
        <v>76</v>
      </c>
      <c r="B81" s="5">
        <v>30886</v>
      </c>
      <c r="C81" s="767">
        <v>2430</v>
      </c>
      <c r="D81" s="481">
        <f t="shared" si="0"/>
        <v>7.8676422974810585</v>
      </c>
      <c r="E81" s="11">
        <v>28456</v>
      </c>
      <c r="F81" s="10">
        <f t="shared" si="1"/>
        <v>92.132357702518945</v>
      </c>
    </row>
    <row r="82" spans="1:6" ht="14.5" customHeight="1">
      <c r="A82" s="124" t="s">
        <v>77</v>
      </c>
      <c r="B82" s="4">
        <v>16279</v>
      </c>
      <c r="C82" s="168">
        <v>891</v>
      </c>
      <c r="D82" s="480">
        <f t="shared" si="0"/>
        <v>5.4733091713250204</v>
      </c>
      <c r="E82" s="14">
        <v>15388</v>
      </c>
      <c r="F82" s="13">
        <f t="shared" si="1"/>
        <v>94.526690828674973</v>
      </c>
    </row>
    <row r="83" spans="1:6" ht="14.5" customHeight="1">
      <c r="A83" s="125" t="s">
        <v>78</v>
      </c>
      <c r="B83" s="5">
        <v>23230</v>
      </c>
      <c r="C83" s="767">
        <v>2262</v>
      </c>
      <c r="D83" s="481">
        <f t="shared" si="0"/>
        <v>9.7374085234610419</v>
      </c>
      <c r="E83" s="11">
        <v>20968</v>
      </c>
      <c r="F83" s="10">
        <f t="shared" si="1"/>
        <v>90.262591476538958</v>
      </c>
    </row>
    <row r="84" spans="1:6" ht="14.5" customHeight="1" thickBot="1">
      <c r="A84" s="126" t="s">
        <v>79</v>
      </c>
      <c r="B84" s="4">
        <v>16001</v>
      </c>
      <c r="C84" s="168" t="s">
        <v>280</v>
      </c>
      <c r="D84" s="480" t="s">
        <v>280</v>
      </c>
      <c r="E84" s="14" t="s">
        <v>280</v>
      </c>
      <c r="F84" s="13" t="s">
        <v>280</v>
      </c>
    </row>
    <row r="85" spans="1:6" ht="14.5" customHeight="1">
      <c r="A85" s="127" t="s">
        <v>80</v>
      </c>
      <c r="B85" s="7">
        <v>553256</v>
      </c>
      <c r="C85" s="67">
        <v>37726</v>
      </c>
      <c r="D85" s="482">
        <f t="shared" si="0"/>
        <v>6.8189048107928336</v>
      </c>
      <c r="E85" s="57">
        <v>515530</v>
      </c>
      <c r="F85" s="16">
        <f t="shared" si="1"/>
        <v>93.18109518920717</v>
      </c>
    </row>
    <row r="86" spans="1:6" ht="14.5" customHeight="1">
      <c r="A86" s="128" t="s">
        <v>81</v>
      </c>
      <c r="B86" s="8">
        <v>129855</v>
      </c>
      <c r="C86" s="768">
        <v>11294</v>
      </c>
      <c r="D86" s="483">
        <f t="shared" si="0"/>
        <v>8.6973932463131955</v>
      </c>
      <c r="E86" s="19">
        <v>118561</v>
      </c>
      <c r="F86" s="18">
        <f t="shared" si="1"/>
        <v>91.302606753686803</v>
      </c>
    </row>
    <row r="87" spans="1:6" ht="14.5" customHeight="1">
      <c r="A87" s="129" t="s">
        <v>82</v>
      </c>
      <c r="B87" s="130">
        <v>683111</v>
      </c>
      <c r="C87" s="301">
        <v>49020</v>
      </c>
      <c r="D87" s="484">
        <f t="shared" si="0"/>
        <v>7.1759933597907217</v>
      </c>
      <c r="E87" s="136">
        <v>634091</v>
      </c>
      <c r="F87" s="157">
        <f t="shared" si="1"/>
        <v>92.824006640209276</v>
      </c>
    </row>
    <row r="88" spans="1:6" ht="14.5" customHeight="1">
      <c r="A88" s="1129" t="s">
        <v>480</v>
      </c>
      <c r="B88" s="1129"/>
      <c r="C88" s="1129"/>
      <c r="D88" s="1129"/>
      <c r="E88" s="1129"/>
      <c r="F88" s="1129"/>
    </row>
    <row r="89" spans="1:6" ht="70" customHeight="1">
      <c r="A89" s="1129" t="s">
        <v>481</v>
      </c>
      <c r="B89" s="1129"/>
      <c r="C89" s="1129"/>
      <c r="D89" s="1129"/>
      <c r="E89" s="1129"/>
      <c r="F89" s="1129"/>
    </row>
    <row r="90" spans="1:6" ht="14.5" customHeight="1">
      <c r="A90" s="1131" t="s">
        <v>521</v>
      </c>
      <c r="B90" s="1131"/>
      <c r="C90" s="1131"/>
      <c r="D90" s="1131"/>
      <c r="E90" s="1131"/>
      <c r="F90" s="1131"/>
    </row>
    <row r="91" spans="1:6" ht="29.15" customHeight="1">
      <c r="A91" s="1130" t="s">
        <v>648</v>
      </c>
      <c r="B91" s="1130"/>
      <c r="C91" s="1130"/>
      <c r="D91" s="1130"/>
      <c r="E91" s="1130"/>
      <c r="F91" s="1130"/>
    </row>
    <row r="92" spans="1:6" ht="14.5" customHeight="1">
      <c r="A92" s="746"/>
      <c r="B92" s="746"/>
      <c r="C92" s="746"/>
      <c r="D92" s="746"/>
      <c r="E92" s="746"/>
      <c r="F92" s="746"/>
    </row>
    <row r="93" spans="1:6" ht="25" customHeight="1">
      <c r="A93" s="1120">
        <v>2021</v>
      </c>
      <c r="B93" s="1120"/>
      <c r="C93" s="1120"/>
      <c r="D93" s="1120"/>
      <c r="E93" s="1120"/>
      <c r="F93" s="1120"/>
    </row>
    <row r="94" spans="1:6" ht="14.5" customHeight="1">
      <c r="A94" s="119"/>
    </row>
    <row r="95" spans="1:6" ht="31" customHeight="1">
      <c r="A95" s="1114" t="s">
        <v>740</v>
      </c>
      <c r="B95" s="1114"/>
      <c r="C95" s="1114"/>
      <c r="D95" s="1114"/>
      <c r="E95" s="1114"/>
      <c r="F95" s="1114"/>
    </row>
    <row r="96" spans="1:6" ht="14.5" customHeight="1" thickBot="1">
      <c r="A96" s="1117" t="s">
        <v>273</v>
      </c>
      <c r="B96" s="1124" t="s">
        <v>274</v>
      </c>
      <c r="C96" s="1126" t="s">
        <v>276</v>
      </c>
      <c r="D96" s="1126"/>
      <c r="E96" s="1126"/>
      <c r="F96" s="1127"/>
    </row>
    <row r="97" spans="1:6" ht="14.5" customHeight="1" thickBot="1">
      <c r="A97" s="1118"/>
      <c r="B97" s="1125"/>
      <c r="C97" s="1128" t="s">
        <v>277</v>
      </c>
      <c r="D97" s="1128"/>
      <c r="E97" s="1126" t="s">
        <v>278</v>
      </c>
      <c r="F97" s="1127"/>
    </row>
    <row r="98" spans="1:6" ht="14.5" customHeight="1" thickBot="1">
      <c r="A98" s="1118"/>
      <c r="B98" s="968" t="s">
        <v>275</v>
      </c>
      <c r="C98" s="753" t="s">
        <v>275</v>
      </c>
      <c r="D98" s="766" t="s">
        <v>279</v>
      </c>
      <c r="E98" s="526" t="s">
        <v>275</v>
      </c>
      <c r="F98" s="680" t="s">
        <v>279</v>
      </c>
    </row>
    <row r="99" spans="1:6" ht="14.5" customHeight="1">
      <c r="A99" s="123" t="s">
        <v>64</v>
      </c>
      <c r="B99" s="3">
        <v>99803</v>
      </c>
      <c r="C99" s="767">
        <v>5984</v>
      </c>
      <c r="D99" s="479">
        <v>5.9958117491458198</v>
      </c>
      <c r="E99" s="11">
        <v>93819</v>
      </c>
      <c r="F99" s="10">
        <f>E99/B99*100</f>
        <v>94.004188250854185</v>
      </c>
    </row>
    <row r="100" spans="1:6" ht="14.5" customHeight="1">
      <c r="A100" s="124" t="s">
        <v>65</v>
      </c>
      <c r="B100" s="4">
        <v>100886</v>
      </c>
      <c r="C100" s="168">
        <v>4312</v>
      </c>
      <c r="D100" s="480">
        <f>C100/B100*100</f>
        <v>4.2741311975893588</v>
      </c>
      <c r="E100" s="14">
        <v>96574</v>
      </c>
      <c r="F100" s="13">
        <f>E100/B100*100</f>
        <v>95.725868802410645</v>
      </c>
    </row>
    <row r="101" spans="1:6" ht="14.5" customHeight="1">
      <c r="A101" s="125" t="s">
        <v>66</v>
      </c>
      <c r="B101" s="5">
        <v>35076</v>
      </c>
      <c r="C101" s="767">
        <v>4411</v>
      </c>
      <c r="D101" s="481">
        <f>C101/B101*100</f>
        <v>12.575550233778083</v>
      </c>
      <c r="E101" s="11">
        <v>30665</v>
      </c>
      <c r="F101" s="10">
        <f>E101/B101*100</f>
        <v>87.424449766221926</v>
      </c>
    </row>
    <row r="102" spans="1:6" ht="14.5" customHeight="1">
      <c r="A102" s="124" t="s">
        <v>67</v>
      </c>
      <c r="B102" s="4">
        <v>19178</v>
      </c>
      <c r="C102" s="168">
        <v>1456</v>
      </c>
      <c r="D102" s="480">
        <f>C102/B102*100</f>
        <v>7.5920325372823037</v>
      </c>
      <c r="E102" s="14">
        <v>17722</v>
      </c>
      <c r="F102" s="13">
        <f>E102/B102*100</f>
        <v>92.407967462717693</v>
      </c>
    </row>
    <row r="103" spans="1:6" ht="14.5" customHeight="1">
      <c r="A103" s="125" t="s">
        <v>68</v>
      </c>
      <c r="B103" s="5">
        <v>5843</v>
      </c>
      <c r="C103" s="767" t="s">
        <v>280</v>
      </c>
      <c r="D103" s="481" t="s">
        <v>280</v>
      </c>
      <c r="E103" s="11" t="s">
        <v>280</v>
      </c>
      <c r="F103" s="10" t="s">
        <v>280</v>
      </c>
    </row>
    <row r="104" spans="1:6" ht="14.5" customHeight="1">
      <c r="A104" s="124" t="s">
        <v>69</v>
      </c>
      <c r="B104" s="4">
        <v>17982</v>
      </c>
      <c r="C104" s="168" t="s">
        <v>280</v>
      </c>
      <c r="D104" s="480" t="s">
        <v>280</v>
      </c>
      <c r="E104" s="14" t="s">
        <v>280</v>
      </c>
      <c r="F104" s="13" t="s">
        <v>280</v>
      </c>
    </row>
    <row r="105" spans="1:6" ht="14.5" customHeight="1">
      <c r="A105" s="125" t="s">
        <v>70</v>
      </c>
      <c r="B105" s="5">
        <v>53738</v>
      </c>
      <c r="C105" s="767">
        <v>4512</v>
      </c>
      <c r="D105" s="481">
        <f>C105/B105*100</f>
        <v>8.3962931259071798</v>
      </c>
      <c r="E105" s="11">
        <v>49226</v>
      </c>
      <c r="F105" s="10">
        <f>E105/B105*100</f>
        <v>91.603706874092822</v>
      </c>
    </row>
    <row r="106" spans="1:6" ht="14.5" customHeight="1">
      <c r="A106" s="124" t="s">
        <v>71</v>
      </c>
      <c r="B106" s="4">
        <v>11288</v>
      </c>
      <c r="C106" s="168" t="s">
        <v>280</v>
      </c>
      <c r="D106" s="480" t="s">
        <v>280</v>
      </c>
      <c r="E106" s="14" t="s">
        <v>280</v>
      </c>
      <c r="F106" s="13" t="s">
        <v>280</v>
      </c>
    </row>
    <row r="107" spans="1:6" ht="14.5" customHeight="1">
      <c r="A107" s="125" t="s">
        <v>72</v>
      </c>
      <c r="B107" s="5">
        <v>61661</v>
      </c>
      <c r="C107" s="767">
        <v>4028</v>
      </c>
      <c r="D107" s="481">
        <f t="shared" ref="D107:D113" si="2">C107/B107*100</f>
        <v>6.5324921749566185</v>
      </c>
      <c r="E107" s="11">
        <v>57633</v>
      </c>
      <c r="F107" s="10">
        <f t="shared" ref="F107:F113" si="3">E107/B107*100</f>
        <v>93.467507825043384</v>
      </c>
    </row>
    <row r="108" spans="1:6" ht="14.5" customHeight="1">
      <c r="A108" s="124" t="s">
        <v>73</v>
      </c>
      <c r="B108" s="4">
        <v>130477</v>
      </c>
      <c r="C108" s="168">
        <v>8413</v>
      </c>
      <c r="D108" s="480">
        <f t="shared" si="2"/>
        <v>6.4478797029361488</v>
      </c>
      <c r="E108" s="14">
        <v>122064</v>
      </c>
      <c r="F108" s="13">
        <f t="shared" si="3"/>
        <v>93.552120297063851</v>
      </c>
    </row>
    <row r="109" spans="1:6" ht="14.5" customHeight="1">
      <c r="A109" s="125" t="s">
        <v>74</v>
      </c>
      <c r="B109" s="5">
        <v>33813</v>
      </c>
      <c r="C109" s="767">
        <v>1938</v>
      </c>
      <c r="D109" s="481">
        <f t="shared" si="2"/>
        <v>5.7315233785822022</v>
      </c>
      <c r="E109" s="11">
        <v>31875</v>
      </c>
      <c r="F109" s="10">
        <f t="shared" si="3"/>
        <v>94.26847662141779</v>
      </c>
    </row>
    <row r="110" spans="1:6" ht="14.5" customHeight="1">
      <c r="A110" s="124" t="s">
        <v>75</v>
      </c>
      <c r="B110" s="4">
        <v>6927</v>
      </c>
      <c r="C110" s="168">
        <v>387</v>
      </c>
      <c r="D110" s="480">
        <f t="shared" si="2"/>
        <v>5.5868341273278475</v>
      </c>
      <c r="E110" s="14">
        <v>6540</v>
      </c>
      <c r="F110" s="13">
        <f t="shared" si="3"/>
        <v>94.413165872672153</v>
      </c>
    </row>
    <row r="111" spans="1:6" ht="14.5" customHeight="1">
      <c r="A111" s="125" t="s">
        <v>76</v>
      </c>
      <c r="B111" s="5">
        <v>30774</v>
      </c>
      <c r="C111" s="767">
        <v>2396</v>
      </c>
      <c r="D111" s="481">
        <f t="shared" si="2"/>
        <v>7.7857932020536813</v>
      </c>
      <c r="E111" s="11">
        <v>28378</v>
      </c>
      <c r="F111" s="10">
        <f t="shared" si="3"/>
        <v>92.214206797946318</v>
      </c>
    </row>
    <row r="112" spans="1:6" ht="14.5" customHeight="1">
      <c r="A112" s="124" t="s">
        <v>77</v>
      </c>
      <c r="B112" s="4">
        <v>16136</v>
      </c>
      <c r="C112" s="168">
        <v>850</v>
      </c>
      <c r="D112" s="480">
        <f t="shared" si="2"/>
        <v>5.2677243430837875</v>
      </c>
      <c r="E112" s="14">
        <v>15286</v>
      </c>
      <c r="F112" s="13">
        <f t="shared" si="3"/>
        <v>94.732275656916215</v>
      </c>
    </row>
    <row r="113" spans="1:6" ht="14.5" customHeight="1">
      <c r="A113" s="125" t="s">
        <v>78</v>
      </c>
      <c r="B113" s="5">
        <v>22071</v>
      </c>
      <c r="C113" s="767">
        <v>2035</v>
      </c>
      <c r="D113" s="481">
        <f t="shared" si="2"/>
        <v>9.2202437587784871</v>
      </c>
      <c r="E113" s="11">
        <v>20036</v>
      </c>
      <c r="F113" s="10">
        <f t="shared" si="3"/>
        <v>90.779756241221506</v>
      </c>
    </row>
    <row r="114" spans="1:6" ht="14.5" customHeight="1" thickBot="1">
      <c r="A114" s="126" t="s">
        <v>79</v>
      </c>
      <c r="B114" s="4">
        <v>15895</v>
      </c>
      <c r="C114" s="168" t="s">
        <v>280</v>
      </c>
      <c r="D114" s="480" t="s">
        <v>280</v>
      </c>
      <c r="E114" s="14" t="s">
        <v>280</v>
      </c>
      <c r="F114" s="13" t="s">
        <v>280</v>
      </c>
    </row>
    <row r="115" spans="1:6" ht="14.5" customHeight="1">
      <c r="A115" s="127" t="s">
        <v>80</v>
      </c>
      <c r="B115" s="7">
        <v>533201</v>
      </c>
      <c r="C115" s="67">
        <v>34519</v>
      </c>
      <c r="D115" s="482">
        <f>C115/B115*100</f>
        <v>6.4739188411124511</v>
      </c>
      <c r="E115" s="57">
        <v>498682</v>
      </c>
      <c r="F115" s="16">
        <f>E115/B115*100</f>
        <v>93.52608115888755</v>
      </c>
    </row>
    <row r="116" spans="1:6" ht="14.5" customHeight="1">
      <c r="A116" s="128" t="s">
        <v>81</v>
      </c>
      <c r="B116" s="8">
        <v>128347</v>
      </c>
      <c r="C116" s="768">
        <v>10803</v>
      </c>
      <c r="D116" s="483">
        <f>C116/B116*100</f>
        <v>8.4170257193389784</v>
      </c>
      <c r="E116" s="19">
        <v>117544</v>
      </c>
      <c r="F116" s="18">
        <f>E116/B116*100</f>
        <v>91.58297428066102</v>
      </c>
    </row>
    <row r="117" spans="1:6" ht="14.5" customHeight="1">
      <c r="A117" s="129" t="s">
        <v>82</v>
      </c>
      <c r="B117" s="130">
        <v>661548</v>
      </c>
      <c r="C117" s="301">
        <v>45322</v>
      </c>
      <c r="D117" s="484">
        <f>C117/B117*100</f>
        <v>6.850901219563811</v>
      </c>
      <c r="E117" s="136">
        <v>616226</v>
      </c>
      <c r="F117" s="157">
        <f>E117/B117*100</f>
        <v>93.149098780436191</v>
      </c>
    </row>
    <row r="118" spans="1:6" ht="14.5" customHeight="1">
      <c r="A118" s="1129" t="s">
        <v>480</v>
      </c>
      <c r="B118" s="1129"/>
      <c r="C118" s="1129"/>
      <c r="D118" s="1129"/>
      <c r="E118" s="1129"/>
      <c r="F118" s="1129"/>
    </row>
    <row r="119" spans="1:6" ht="69.650000000000006" customHeight="1">
      <c r="A119" s="1129" t="s">
        <v>481</v>
      </c>
      <c r="B119" s="1129"/>
      <c r="C119" s="1129"/>
      <c r="D119" s="1129"/>
      <c r="E119" s="1129"/>
      <c r="F119" s="1129"/>
    </row>
    <row r="120" spans="1:6" ht="14.5" customHeight="1">
      <c r="A120" s="1131" t="s">
        <v>521</v>
      </c>
      <c r="B120" s="1131"/>
      <c r="C120" s="1131"/>
      <c r="D120" s="1131"/>
      <c r="E120" s="1131"/>
      <c r="F120" s="1131"/>
    </row>
    <row r="121" spans="1:6" ht="30" customHeight="1">
      <c r="A121" s="1130" t="s">
        <v>650</v>
      </c>
      <c r="B121" s="1130"/>
      <c r="C121" s="1130"/>
      <c r="D121" s="1130"/>
      <c r="E121" s="1130"/>
      <c r="F121" s="1130"/>
    </row>
    <row r="122" spans="1:6" ht="14.5" customHeight="1">
      <c r="A122" s="746"/>
      <c r="B122" s="746"/>
      <c r="C122" s="746"/>
      <c r="D122" s="746"/>
      <c r="E122" s="746"/>
      <c r="F122" s="746"/>
    </row>
    <row r="123" spans="1:6" ht="25" customHeight="1">
      <c r="A123" s="1120">
        <v>2020</v>
      </c>
      <c r="B123" s="1120"/>
      <c r="C123" s="1120"/>
      <c r="D123" s="1120"/>
      <c r="E123" s="1120"/>
      <c r="F123" s="1120"/>
    </row>
    <row r="124" spans="1:6" ht="14.5" customHeight="1">
      <c r="A124" s="119"/>
    </row>
    <row r="125" spans="1:6" ht="29.15" customHeight="1">
      <c r="A125" s="1114" t="s">
        <v>741</v>
      </c>
      <c r="B125" s="1114"/>
      <c r="C125" s="1114"/>
      <c r="D125" s="1114"/>
      <c r="E125" s="1114"/>
      <c r="F125" s="1114"/>
    </row>
    <row r="126" spans="1:6" ht="14.5" customHeight="1" thickBot="1">
      <c r="A126" s="1117" t="s">
        <v>273</v>
      </c>
      <c r="B126" s="1124" t="s">
        <v>274</v>
      </c>
      <c r="C126" s="1126" t="s">
        <v>276</v>
      </c>
      <c r="D126" s="1126"/>
      <c r="E126" s="1126"/>
      <c r="F126" s="1127"/>
    </row>
    <row r="127" spans="1:6" ht="14.5" customHeight="1" thickBot="1">
      <c r="A127" s="1118"/>
      <c r="B127" s="1125"/>
      <c r="C127" s="1128" t="s">
        <v>277</v>
      </c>
      <c r="D127" s="1128"/>
      <c r="E127" s="1126" t="s">
        <v>278</v>
      </c>
      <c r="F127" s="1127"/>
    </row>
    <row r="128" spans="1:6" ht="14.5" customHeight="1" thickBot="1">
      <c r="A128" s="1118"/>
      <c r="B128" s="968" t="s">
        <v>275</v>
      </c>
      <c r="C128" s="753" t="s">
        <v>275</v>
      </c>
      <c r="D128" s="766" t="s">
        <v>279</v>
      </c>
      <c r="E128" s="526" t="s">
        <v>275</v>
      </c>
      <c r="F128" s="680" t="s">
        <v>279</v>
      </c>
    </row>
    <row r="129" spans="1:6" ht="14.5" customHeight="1">
      <c r="A129" s="123" t="s">
        <v>64</v>
      </c>
      <c r="B129" s="3">
        <v>96434</v>
      </c>
      <c r="C129" s="767">
        <v>5292</v>
      </c>
      <c r="D129" s="479">
        <v>5.487691063317917</v>
      </c>
      <c r="E129" s="11">
        <v>91142</v>
      </c>
      <c r="F129" s="10">
        <v>94.512308936682089</v>
      </c>
    </row>
    <row r="130" spans="1:6" ht="14.5" customHeight="1">
      <c r="A130" s="124" t="s">
        <v>65</v>
      </c>
      <c r="B130" s="4">
        <v>97317</v>
      </c>
      <c r="C130" s="168">
        <v>3908</v>
      </c>
      <c r="D130" s="480">
        <v>4.0157423677260908</v>
      </c>
      <c r="E130" s="14">
        <v>93409</v>
      </c>
      <c r="F130" s="13">
        <v>95.984257632273909</v>
      </c>
    </row>
    <row r="131" spans="1:6" ht="14.5" customHeight="1">
      <c r="A131" s="125" t="s">
        <v>66</v>
      </c>
      <c r="B131" s="5">
        <v>34098</v>
      </c>
      <c r="C131" s="767">
        <v>4044</v>
      </c>
      <c r="D131" s="481">
        <v>11.859933133908147</v>
      </c>
      <c r="E131" s="11">
        <v>30054</v>
      </c>
      <c r="F131" s="10">
        <v>88.140066866091843</v>
      </c>
    </row>
    <row r="132" spans="1:6" ht="14.5" customHeight="1">
      <c r="A132" s="124" t="s">
        <v>67</v>
      </c>
      <c r="B132" s="4">
        <v>18500</v>
      </c>
      <c r="C132" s="168">
        <v>1312</v>
      </c>
      <c r="D132" s="480">
        <v>7.0918918918918923</v>
      </c>
      <c r="E132" s="14">
        <v>17188</v>
      </c>
      <c r="F132" s="13">
        <v>92.908108108108109</v>
      </c>
    </row>
    <row r="133" spans="1:6" ht="14.5" customHeight="1">
      <c r="A133" s="125" t="s">
        <v>68</v>
      </c>
      <c r="B133" s="5">
        <v>5714</v>
      </c>
      <c r="C133" s="767">
        <v>565</v>
      </c>
      <c r="D133" s="481">
        <v>9.8879943997199859</v>
      </c>
      <c r="E133" s="11">
        <v>5149</v>
      </c>
      <c r="F133" s="10">
        <v>90.112005600280014</v>
      </c>
    </row>
    <row r="134" spans="1:6" ht="14.5" customHeight="1">
      <c r="A134" s="124" t="s">
        <v>69</v>
      </c>
      <c r="B134" s="4">
        <v>17629</v>
      </c>
      <c r="C134" s="168">
        <v>2238</v>
      </c>
      <c r="D134" s="480">
        <v>12.694991207669181</v>
      </c>
      <c r="E134" s="14">
        <v>15391</v>
      </c>
      <c r="F134" s="13">
        <v>87.305008792330824</v>
      </c>
    </row>
    <row r="135" spans="1:6" ht="14.5" customHeight="1">
      <c r="A135" s="125" t="s">
        <v>70</v>
      </c>
      <c r="B135" s="5">
        <v>51302</v>
      </c>
      <c r="C135" s="767">
        <v>4015</v>
      </c>
      <c r="D135" s="481">
        <v>7.8262056060192586</v>
      </c>
      <c r="E135" s="11">
        <v>47287</v>
      </c>
      <c r="F135" s="10">
        <v>92.173794393980742</v>
      </c>
    </row>
    <row r="136" spans="1:6" ht="14.5" customHeight="1">
      <c r="A136" s="124" t="s">
        <v>71</v>
      </c>
      <c r="B136" s="4">
        <v>11206</v>
      </c>
      <c r="C136" s="168">
        <v>664</v>
      </c>
      <c r="D136" s="480">
        <v>5.9253971086917723</v>
      </c>
      <c r="E136" s="14">
        <v>10542</v>
      </c>
      <c r="F136" s="13">
        <v>94.074602891308217</v>
      </c>
    </row>
    <row r="137" spans="1:6" ht="14.5" customHeight="1">
      <c r="A137" s="125" t="s">
        <v>72</v>
      </c>
      <c r="B137" s="5">
        <v>58547</v>
      </c>
      <c r="C137" s="767">
        <v>3629</v>
      </c>
      <c r="D137" s="481">
        <v>6.1984388610859646</v>
      </c>
      <c r="E137" s="11">
        <v>54918</v>
      </c>
      <c r="F137" s="10">
        <v>93.801561138914039</v>
      </c>
    </row>
    <row r="138" spans="1:6" ht="14.5" customHeight="1">
      <c r="A138" s="124" t="s">
        <v>73</v>
      </c>
      <c r="B138" s="4">
        <v>124265</v>
      </c>
      <c r="C138" s="168">
        <v>7147</v>
      </c>
      <c r="D138" s="480">
        <v>5.7514183398382492</v>
      </c>
      <c r="E138" s="14">
        <v>117118</v>
      </c>
      <c r="F138" s="13">
        <v>94.248581660161761</v>
      </c>
    </row>
    <row r="139" spans="1:6" ht="14.5" customHeight="1">
      <c r="A139" s="125" t="s">
        <v>74</v>
      </c>
      <c r="B139" s="5">
        <v>32960</v>
      </c>
      <c r="C139" s="767">
        <v>1805</v>
      </c>
      <c r="D139" s="481">
        <v>5.4763349514563107</v>
      </c>
      <c r="E139" s="11">
        <v>31155</v>
      </c>
      <c r="F139" s="10">
        <v>94.523665048543691</v>
      </c>
    </row>
    <row r="140" spans="1:6" ht="14.5" customHeight="1">
      <c r="A140" s="124" t="s">
        <v>75</v>
      </c>
      <c r="B140" s="4">
        <v>6708</v>
      </c>
      <c r="C140" s="168">
        <v>339</v>
      </c>
      <c r="D140" s="480">
        <v>5.0536672629695882</v>
      </c>
      <c r="E140" s="14">
        <v>6369</v>
      </c>
      <c r="F140" s="13">
        <v>94.946332737030417</v>
      </c>
    </row>
    <row r="141" spans="1:6" ht="14.5" customHeight="1">
      <c r="A141" s="125" t="s">
        <v>76</v>
      </c>
      <c r="B141" s="5">
        <v>30191</v>
      </c>
      <c r="C141" s="767">
        <v>2238</v>
      </c>
      <c r="D141" s="481">
        <v>7.4128051406048154</v>
      </c>
      <c r="E141" s="11">
        <v>27953</v>
      </c>
      <c r="F141" s="10">
        <v>92.587194859395183</v>
      </c>
    </row>
    <row r="142" spans="1:6" ht="14.5" customHeight="1">
      <c r="A142" s="124" t="s">
        <v>77</v>
      </c>
      <c r="B142" s="4">
        <v>16111</v>
      </c>
      <c r="C142" s="168">
        <v>775</v>
      </c>
      <c r="D142" s="480">
        <v>4.8103780026069147</v>
      </c>
      <c r="E142" s="14">
        <v>15336</v>
      </c>
      <c r="F142" s="13">
        <v>95.189621997393076</v>
      </c>
    </row>
    <row r="143" spans="1:6" ht="14.5" customHeight="1">
      <c r="A143" s="125" t="s">
        <v>78</v>
      </c>
      <c r="B143" s="5">
        <v>21039</v>
      </c>
      <c r="C143" s="767">
        <v>1895</v>
      </c>
      <c r="D143" s="481">
        <v>9.0070820856504579</v>
      </c>
      <c r="E143" s="11">
        <v>19144</v>
      </c>
      <c r="F143" s="10">
        <v>90.992917914349533</v>
      </c>
    </row>
    <row r="144" spans="1:6" ht="14.5" customHeight="1" thickBot="1">
      <c r="A144" s="126" t="s">
        <v>79</v>
      </c>
      <c r="B144" s="4">
        <v>15609</v>
      </c>
      <c r="C144" s="168">
        <v>884</v>
      </c>
      <c r="D144" s="480">
        <v>5.663399320904607</v>
      </c>
      <c r="E144" s="14">
        <v>14725</v>
      </c>
      <c r="F144" s="13">
        <v>94.336600679095397</v>
      </c>
    </row>
    <row r="145" spans="1:6" ht="14.5" customHeight="1">
      <c r="A145" s="127" t="s">
        <v>80</v>
      </c>
      <c r="B145" s="7">
        <v>511915</v>
      </c>
      <c r="C145" s="67">
        <v>30833</v>
      </c>
      <c r="D145" s="482">
        <v>6.0230702362696933</v>
      </c>
      <c r="E145" s="57">
        <v>481082</v>
      </c>
      <c r="F145" s="16">
        <v>93.976929763730311</v>
      </c>
    </row>
    <row r="146" spans="1:6" ht="14.5" customHeight="1">
      <c r="A146" s="128" t="s">
        <v>81</v>
      </c>
      <c r="B146" s="8">
        <v>125715</v>
      </c>
      <c r="C146" s="768">
        <v>9917</v>
      </c>
      <c r="D146" s="483">
        <v>7.8884779063755319</v>
      </c>
      <c r="E146" s="19">
        <v>115798</v>
      </c>
      <c r="F146" s="18">
        <v>92.111522093624458</v>
      </c>
    </row>
    <row r="147" spans="1:6" ht="14.5" customHeight="1">
      <c r="A147" s="129" t="s">
        <v>82</v>
      </c>
      <c r="B147" s="130">
        <v>637630</v>
      </c>
      <c r="C147" s="301">
        <v>40750</v>
      </c>
      <c r="D147" s="484">
        <v>6.3908536298480314</v>
      </c>
      <c r="E147" s="136">
        <v>596880</v>
      </c>
      <c r="F147" s="157">
        <v>93.609146370151976</v>
      </c>
    </row>
    <row r="148" spans="1:6" ht="14.5" customHeight="1">
      <c r="A148" s="1129" t="s">
        <v>480</v>
      </c>
      <c r="B148" s="1129"/>
      <c r="C148" s="1129"/>
      <c r="D148" s="1129"/>
      <c r="E148" s="1129"/>
      <c r="F148" s="1129"/>
    </row>
    <row r="149" spans="1:6" ht="69" customHeight="1">
      <c r="A149" s="1129" t="s">
        <v>481</v>
      </c>
      <c r="B149" s="1129"/>
      <c r="C149" s="1129"/>
      <c r="D149" s="1129"/>
      <c r="E149" s="1129"/>
      <c r="F149" s="1129"/>
    </row>
    <row r="150" spans="1:6" ht="33" customHeight="1">
      <c r="A150" s="1130" t="s">
        <v>652</v>
      </c>
      <c r="B150" s="1130"/>
      <c r="C150" s="1130"/>
      <c r="D150" s="1130"/>
      <c r="E150" s="1130"/>
      <c r="F150" s="1130"/>
    </row>
    <row r="151" spans="1:6" ht="14.5" customHeight="1">
      <c r="A151" s="746"/>
      <c r="B151" s="746"/>
      <c r="C151" s="746"/>
      <c r="D151" s="746"/>
      <c r="E151" s="746"/>
      <c r="F151" s="746"/>
    </row>
    <row r="152" spans="1:6" ht="25" customHeight="1">
      <c r="A152" s="1120">
        <v>2019</v>
      </c>
      <c r="B152" s="1120"/>
      <c r="C152" s="1120"/>
      <c r="D152" s="1120"/>
      <c r="E152" s="1120"/>
      <c r="F152" s="1120"/>
    </row>
    <row r="153" spans="1:6" ht="14.5" customHeight="1"/>
    <row r="154" spans="1:6" ht="29.15" customHeight="1">
      <c r="A154" s="1114" t="s">
        <v>742</v>
      </c>
      <c r="B154" s="1114"/>
      <c r="C154" s="1114"/>
      <c r="D154" s="1114"/>
      <c r="E154" s="1114"/>
      <c r="F154" s="1114"/>
    </row>
    <row r="155" spans="1:6" ht="14.5" customHeight="1" thickBot="1">
      <c r="A155" s="1117" t="s">
        <v>273</v>
      </c>
      <c r="B155" s="1124" t="s">
        <v>274</v>
      </c>
      <c r="C155" s="1126" t="s">
        <v>276</v>
      </c>
      <c r="D155" s="1126"/>
      <c r="E155" s="1126"/>
      <c r="F155" s="1127"/>
    </row>
    <row r="156" spans="1:6" ht="14.5" customHeight="1" thickBot="1">
      <c r="A156" s="1118"/>
      <c r="B156" s="1125"/>
      <c r="C156" s="1128" t="s">
        <v>277</v>
      </c>
      <c r="D156" s="1128"/>
      <c r="E156" s="1126" t="s">
        <v>278</v>
      </c>
      <c r="F156" s="1127"/>
    </row>
    <row r="157" spans="1:6" ht="14.5" customHeight="1" thickBot="1">
      <c r="A157" s="1118"/>
      <c r="B157" s="968" t="s">
        <v>275</v>
      </c>
      <c r="C157" s="753" t="s">
        <v>275</v>
      </c>
      <c r="D157" s="766" t="s">
        <v>279</v>
      </c>
      <c r="E157" s="526" t="s">
        <v>275</v>
      </c>
      <c r="F157" s="680" t="s">
        <v>279</v>
      </c>
    </row>
    <row r="158" spans="1:6" ht="14.5" customHeight="1">
      <c r="A158" s="123" t="s">
        <v>64</v>
      </c>
      <c r="B158" s="3">
        <v>92336</v>
      </c>
      <c r="C158" s="767">
        <v>4780</v>
      </c>
      <c r="D158" s="479">
        <v>5.1767457979552933</v>
      </c>
      <c r="E158" s="11">
        <v>87556</v>
      </c>
      <c r="F158" s="10">
        <v>94.823254202044708</v>
      </c>
    </row>
    <row r="159" spans="1:6" ht="14.5" customHeight="1">
      <c r="A159" s="124" t="s">
        <v>65</v>
      </c>
      <c r="B159" s="4">
        <v>91903</v>
      </c>
      <c r="C159" s="168">
        <v>3391</v>
      </c>
      <c r="D159" s="480">
        <v>3.6897598554998203</v>
      </c>
      <c r="E159" s="14">
        <v>88512</v>
      </c>
      <c r="F159" s="13">
        <v>96.310240144500185</v>
      </c>
    </row>
    <row r="160" spans="1:6" ht="14.5" customHeight="1">
      <c r="A160" s="125" t="s">
        <v>66</v>
      </c>
      <c r="B160" s="5">
        <v>32558</v>
      </c>
      <c r="C160" s="767">
        <v>3722</v>
      </c>
      <c r="D160" s="481">
        <v>11.431906136740585</v>
      </c>
      <c r="E160" s="11">
        <v>28836</v>
      </c>
      <c r="F160" s="10">
        <v>88.568093863259406</v>
      </c>
    </row>
    <row r="161" spans="1:6" ht="14.5" customHeight="1">
      <c r="A161" s="124" t="s">
        <v>67</v>
      </c>
      <c r="B161" s="4">
        <v>17494</v>
      </c>
      <c r="C161" s="168">
        <v>1104</v>
      </c>
      <c r="D161" s="480">
        <v>6.3107351091802908</v>
      </c>
      <c r="E161" s="14">
        <v>16390</v>
      </c>
      <c r="F161" s="13">
        <v>93.689264890819715</v>
      </c>
    </row>
    <row r="162" spans="1:6" ht="14.5" customHeight="1">
      <c r="A162" s="125" t="s">
        <v>68</v>
      </c>
      <c r="B162" s="5">
        <v>5314</v>
      </c>
      <c r="C162" s="767">
        <v>531</v>
      </c>
      <c r="D162" s="481">
        <v>9.9924727135867517</v>
      </c>
      <c r="E162" s="11">
        <v>4783</v>
      </c>
      <c r="F162" s="10">
        <v>90.00752728641325</v>
      </c>
    </row>
    <row r="163" spans="1:6" ht="14.5" customHeight="1">
      <c r="A163" s="124" t="s">
        <v>69</v>
      </c>
      <c r="B163" s="4">
        <v>16590</v>
      </c>
      <c r="C163" s="168">
        <v>2038</v>
      </c>
      <c r="D163" s="480">
        <v>12.284508740204943</v>
      </c>
      <c r="E163" s="14">
        <v>14552</v>
      </c>
      <c r="F163" s="13">
        <v>87.715491259795058</v>
      </c>
    </row>
    <row r="164" spans="1:6" ht="14.5" customHeight="1">
      <c r="A164" s="125" t="s">
        <v>70</v>
      </c>
      <c r="B164" s="5">
        <v>49481</v>
      </c>
      <c r="C164" s="767">
        <v>3678</v>
      </c>
      <c r="D164" s="481">
        <v>7.4331561609506682</v>
      </c>
      <c r="E164" s="11">
        <v>45803</v>
      </c>
      <c r="F164" s="10">
        <v>92.566843839049326</v>
      </c>
    </row>
    <row r="165" spans="1:6" ht="14.5" customHeight="1">
      <c r="A165" s="124" t="s">
        <v>71</v>
      </c>
      <c r="B165" s="4">
        <v>10852</v>
      </c>
      <c r="C165" s="168">
        <v>609</v>
      </c>
      <c r="D165" s="480">
        <v>5.6118687799483968</v>
      </c>
      <c r="E165" s="14">
        <v>10243</v>
      </c>
      <c r="F165" s="13">
        <v>94.388131220051605</v>
      </c>
    </row>
    <row r="166" spans="1:6" ht="14.5" customHeight="1">
      <c r="A166" s="125" t="s">
        <v>72</v>
      </c>
      <c r="B166" s="5">
        <v>55097</v>
      </c>
      <c r="C166" s="767">
        <v>3128</v>
      </c>
      <c r="D166" s="481">
        <v>5.6772601049058933</v>
      </c>
      <c r="E166" s="11">
        <v>51969</v>
      </c>
      <c r="F166" s="10">
        <v>94.322739895094116</v>
      </c>
    </row>
    <row r="167" spans="1:6" ht="14.5" customHeight="1">
      <c r="A167" s="124" t="s">
        <v>73</v>
      </c>
      <c r="B167" s="4">
        <v>119264</v>
      </c>
      <c r="C167" s="168">
        <v>6323</v>
      </c>
      <c r="D167" s="480">
        <v>5.3016836597799841</v>
      </c>
      <c r="E167" s="14">
        <v>112941</v>
      </c>
      <c r="F167" s="13">
        <v>94.698316340220018</v>
      </c>
    </row>
    <row r="168" spans="1:6" ht="14.5" customHeight="1">
      <c r="A168" s="125" t="s">
        <v>74</v>
      </c>
      <c r="B168" s="5">
        <v>31758</v>
      </c>
      <c r="C168" s="767">
        <v>1674</v>
      </c>
      <c r="D168" s="481">
        <v>5.2711127904779902</v>
      </c>
      <c r="E168" s="11">
        <v>30084</v>
      </c>
      <c r="F168" s="10">
        <v>94.728887209522</v>
      </c>
    </row>
    <row r="169" spans="1:6" ht="14.5" customHeight="1">
      <c r="A169" s="124" t="s">
        <v>75</v>
      </c>
      <c r="B169" s="4">
        <v>6544</v>
      </c>
      <c r="C169" s="168">
        <v>319</v>
      </c>
      <c r="D169" s="480">
        <v>4.874694376528117</v>
      </c>
      <c r="E169" s="14">
        <v>6225</v>
      </c>
      <c r="F169" s="13">
        <v>95.125305623471874</v>
      </c>
    </row>
    <row r="170" spans="1:6" ht="14.5" customHeight="1">
      <c r="A170" s="125" t="s">
        <v>76</v>
      </c>
      <c r="B170" s="5">
        <v>28820</v>
      </c>
      <c r="C170" s="767">
        <v>2016</v>
      </c>
      <c r="D170" s="481">
        <v>6.9951422623178345</v>
      </c>
      <c r="E170" s="11">
        <v>26804</v>
      </c>
      <c r="F170" s="10">
        <v>93.004857737682173</v>
      </c>
    </row>
    <row r="171" spans="1:6" ht="14.5" customHeight="1">
      <c r="A171" s="124" t="s">
        <v>77</v>
      </c>
      <c r="B171" s="4">
        <v>15985</v>
      </c>
      <c r="C171" s="168">
        <v>740</v>
      </c>
      <c r="D171" s="480">
        <v>4.6293400062558652</v>
      </c>
      <c r="E171" s="14">
        <v>15245</v>
      </c>
      <c r="F171" s="13">
        <v>95.370659993744127</v>
      </c>
    </row>
    <row r="172" spans="1:6" ht="14.5" customHeight="1">
      <c r="A172" s="125" t="s">
        <v>78</v>
      </c>
      <c r="B172" s="5">
        <v>20289</v>
      </c>
      <c r="C172" s="767">
        <v>1738</v>
      </c>
      <c r="D172" s="481">
        <v>8.5662181477647987</v>
      </c>
      <c r="E172" s="11">
        <v>18551</v>
      </c>
      <c r="F172" s="10">
        <v>91.433781852235199</v>
      </c>
    </row>
    <row r="173" spans="1:6" ht="14.5" customHeight="1" thickBot="1">
      <c r="A173" s="126" t="s">
        <v>79</v>
      </c>
      <c r="B173" s="4">
        <v>15415</v>
      </c>
      <c r="C173" s="168">
        <v>829</v>
      </c>
      <c r="D173" s="480">
        <v>5.3778786895880639</v>
      </c>
      <c r="E173" s="14">
        <v>14586</v>
      </c>
      <c r="F173" s="13">
        <v>94.622121310411927</v>
      </c>
    </row>
    <row r="174" spans="1:6" ht="14.5" customHeight="1">
      <c r="A174" s="127" t="s">
        <v>80</v>
      </c>
      <c r="B174" s="7">
        <v>488576</v>
      </c>
      <c r="C174" s="67">
        <v>27600</v>
      </c>
      <c r="D174" s="482">
        <v>5.649069950222688</v>
      </c>
      <c r="E174" s="57">
        <v>460976</v>
      </c>
      <c r="F174" s="16">
        <v>94.350930049777318</v>
      </c>
    </row>
    <row r="175" spans="1:6" ht="14.5" customHeight="1">
      <c r="A175" s="128" t="s">
        <v>81</v>
      </c>
      <c r="B175" s="8">
        <v>121124</v>
      </c>
      <c r="C175" s="768">
        <v>9020</v>
      </c>
      <c r="D175" s="483">
        <v>7.4469139064099608</v>
      </c>
      <c r="E175" s="19">
        <v>112104</v>
      </c>
      <c r="F175" s="18">
        <v>92.553086093590039</v>
      </c>
    </row>
    <row r="176" spans="1:6" ht="14.5" customHeight="1">
      <c r="A176" s="129" t="s">
        <v>82</v>
      </c>
      <c r="B176" s="130">
        <v>609700</v>
      </c>
      <c r="C176" s="301">
        <v>36620</v>
      </c>
      <c r="D176" s="484">
        <v>6.006232573396753</v>
      </c>
      <c r="E176" s="136">
        <v>573080</v>
      </c>
      <c r="F176" s="157">
        <v>93.993767426603242</v>
      </c>
    </row>
    <row r="177" spans="1:6" ht="14.5" customHeight="1">
      <c r="A177" s="1129" t="s">
        <v>480</v>
      </c>
      <c r="B177" s="1129"/>
      <c r="C177" s="1129"/>
      <c r="D177" s="1129"/>
      <c r="E177" s="1129"/>
      <c r="F177" s="1129"/>
    </row>
    <row r="178" spans="1:6" ht="35.15" customHeight="1">
      <c r="A178" s="1132" t="s">
        <v>654</v>
      </c>
      <c r="B178" s="1132"/>
      <c r="C178" s="1132"/>
      <c r="D178" s="1132"/>
      <c r="E178" s="1132"/>
      <c r="F178" s="1132"/>
    </row>
    <row r="179" spans="1:6" ht="14.5" customHeight="1">
      <c r="A179" s="746"/>
      <c r="B179" s="746"/>
      <c r="C179" s="746"/>
      <c r="D179" s="746"/>
      <c r="E179" s="746"/>
      <c r="F179" s="746"/>
    </row>
    <row r="180" spans="1:6" ht="25" customHeight="1">
      <c r="A180" s="1120">
        <v>2018</v>
      </c>
      <c r="B180" s="1120"/>
      <c r="C180" s="1120"/>
      <c r="D180" s="1120"/>
      <c r="E180" s="1120"/>
      <c r="F180" s="1120"/>
    </row>
    <row r="181" spans="1:6" ht="14.5" customHeight="1"/>
    <row r="182" spans="1:6" ht="29.5" customHeight="1">
      <c r="A182" s="1114" t="s">
        <v>743</v>
      </c>
      <c r="B182" s="1114"/>
      <c r="C182" s="1114"/>
      <c r="D182" s="1114"/>
      <c r="E182" s="1114"/>
      <c r="F182" s="1114"/>
    </row>
    <row r="183" spans="1:6" ht="14.5" customHeight="1" thickBot="1">
      <c r="A183" s="1117" t="s">
        <v>273</v>
      </c>
      <c r="B183" s="1124" t="s">
        <v>274</v>
      </c>
      <c r="C183" s="1126" t="s">
        <v>276</v>
      </c>
      <c r="D183" s="1126"/>
      <c r="E183" s="1126"/>
      <c r="F183" s="1127"/>
    </row>
    <row r="184" spans="1:6" ht="14.5" customHeight="1" thickBot="1">
      <c r="A184" s="1118"/>
      <c r="B184" s="1125"/>
      <c r="C184" s="1128" t="s">
        <v>277</v>
      </c>
      <c r="D184" s="1128"/>
      <c r="E184" s="1126" t="s">
        <v>278</v>
      </c>
      <c r="F184" s="1127"/>
    </row>
    <row r="185" spans="1:6" ht="14.5" customHeight="1" thickBot="1">
      <c r="A185" s="1118"/>
      <c r="B185" s="968" t="s">
        <v>275</v>
      </c>
      <c r="C185" s="753" t="s">
        <v>275</v>
      </c>
      <c r="D185" s="766" t="s">
        <v>279</v>
      </c>
      <c r="E185" s="526" t="s">
        <v>275</v>
      </c>
      <c r="F185" s="680" t="s">
        <v>279</v>
      </c>
    </row>
    <row r="186" spans="1:6" ht="14.5" customHeight="1">
      <c r="A186" s="123" t="s">
        <v>64</v>
      </c>
      <c r="B186" s="3">
        <v>89453</v>
      </c>
      <c r="C186" s="767">
        <v>4001</v>
      </c>
      <c r="D186" s="479">
        <v>4.4727398745710039</v>
      </c>
      <c r="E186" s="767">
        <v>85452</v>
      </c>
      <c r="F186" s="10">
        <v>95.527260125428995</v>
      </c>
    </row>
    <row r="187" spans="1:6" ht="14.5" customHeight="1">
      <c r="A187" s="124" t="s">
        <v>65</v>
      </c>
      <c r="B187" s="4">
        <v>87737</v>
      </c>
      <c r="C187" s="168">
        <v>2991</v>
      </c>
      <c r="D187" s="480">
        <v>3.4090520532956448</v>
      </c>
      <c r="E187" s="168">
        <v>84746</v>
      </c>
      <c r="F187" s="13">
        <v>96.590947946704347</v>
      </c>
    </row>
    <row r="188" spans="1:6" ht="14.5" customHeight="1">
      <c r="A188" s="125" t="s">
        <v>66</v>
      </c>
      <c r="B188" s="5">
        <v>30545</v>
      </c>
      <c r="C188" s="767">
        <v>3367</v>
      </c>
      <c r="D188" s="481">
        <v>11.023080700605664</v>
      </c>
      <c r="E188" s="767">
        <v>27178</v>
      </c>
      <c r="F188" s="10">
        <v>88.976919299394339</v>
      </c>
    </row>
    <row r="189" spans="1:6" ht="14.5" customHeight="1">
      <c r="A189" s="124" t="s">
        <v>67</v>
      </c>
      <c r="B189" s="4">
        <v>16761</v>
      </c>
      <c r="C189" s="168">
        <v>984</v>
      </c>
      <c r="D189" s="480">
        <v>5.8707714336853405</v>
      </c>
      <c r="E189" s="168">
        <v>15777</v>
      </c>
      <c r="F189" s="13">
        <v>94.129228566314666</v>
      </c>
    </row>
    <row r="190" spans="1:6" ht="14.5" customHeight="1">
      <c r="A190" s="125" t="s">
        <v>68</v>
      </c>
      <c r="B190" s="5">
        <v>4757</v>
      </c>
      <c r="C190" s="767">
        <v>418</v>
      </c>
      <c r="D190" s="481">
        <v>8.7870506621820468</v>
      </c>
      <c r="E190" s="767">
        <v>4339</v>
      </c>
      <c r="F190" s="10">
        <v>91.212949337817946</v>
      </c>
    </row>
    <row r="191" spans="1:6" ht="14.5" customHeight="1">
      <c r="A191" s="124" t="s">
        <v>69</v>
      </c>
      <c r="B191" s="4">
        <v>15217</v>
      </c>
      <c r="C191" s="168">
        <v>1768</v>
      </c>
      <c r="D191" s="480">
        <v>11.618584477886575</v>
      </c>
      <c r="E191" s="168">
        <v>13449</v>
      </c>
      <c r="F191" s="13">
        <v>88.381415522113429</v>
      </c>
    </row>
    <row r="192" spans="1:6" ht="14.5" customHeight="1">
      <c r="A192" s="125" t="s">
        <v>70</v>
      </c>
      <c r="B192" s="5">
        <v>47577</v>
      </c>
      <c r="C192" s="767">
        <v>3362</v>
      </c>
      <c r="D192" s="481">
        <v>7.0664396662252766</v>
      </c>
      <c r="E192" s="767">
        <v>44215</v>
      </c>
      <c r="F192" s="10">
        <v>92.933560333774722</v>
      </c>
    </row>
    <row r="193" spans="1:6" ht="14.5" customHeight="1">
      <c r="A193" s="124" t="s">
        <v>71</v>
      </c>
      <c r="B193" s="4">
        <v>10582</v>
      </c>
      <c r="C193" s="168">
        <v>548</v>
      </c>
      <c r="D193" s="480">
        <v>5.1786051786051788</v>
      </c>
      <c r="E193" s="168">
        <v>10034</v>
      </c>
      <c r="F193" s="13">
        <v>94.821394821394819</v>
      </c>
    </row>
    <row r="194" spans="1:6" ht="14.5" customHeight="1">
      <c r="A194" s="125" t="s">
        <v>72</v>
      </c>
      <c r="B194" s="5">
        <v>52425</v>
      </c>
      <c r="C194" s="767">
        <v>2760</v>
      </c>
      <c r="D194" s="481">
        <v>5.2646638054363377</v>
      </c>
      <c r="E194" s="767">
        <v>49665</v>
      </c>
      <c r="F194" s="10">
        <v>94.735336194563658</v>
      </c>
    </row>
    <row r="195" spans="1:6" ht="14.5" customHeight="1">
      <c r="A195" s="124" t="s">
        <v>73</v>
      </c>
      <c r="B195" s="4">
        <v>114224</v>
      </c>
      <c r="C195" s="168">
        <v>5604</v>
      </c>
      <c r="D195" s="480">
        <v>4.9061493206331424</v>
      </c>
      <c r="E195" s="168">
        <v>108620</v>
      </c>
      <c r="F195" s="13">
        <v>95.093850679366852</v>
      </c>
    </row>
    <row r="196" spans="1:6" ht="14.5" customHeight="1">
      <c r="A196" s="125" t="s">
        <v>74</v>
      </c>
      <c r="B196" s="5">
        <v>30674</v>
      </c>
      <c r="C196" s="767">
        <v>1458</v>
      </c>
      <c r="D196" s="481">
        <v>4.7532111886288062</v>
      </c>
      <c r="E196" s="767">
        <v>29216</v>
      </c>
      <c r="F196" s="10">
        <v>95.246788811371204</v>
      </c>
    </row>
    <row r="197" spans="1:6" ht="14.5" customHeight="1">
      <c r="A197" s="124" t="s">
        <v>75</v>
      </c>
      <c r="B197" s="4">
        <v>6396</v>
      </c>
      <c r="C197" s="168">
        <v>289</v>
      </c>
      <c r="D197" s="480">
        <v>4.5184490306441525</v>
      </c>
      <c r="E197" s="168">
        <v>6107</v>
      </c>
      <c r="F197" s="13">
        <v>95.481550969355851</v>
      </c>
    </row>
    <row r="198" spans="1:6" ht="14.5" customHeight="1">
      <c r="A198" s="125" t="s">
        <v>76</v>
      </c>
      <c r="B198" s="5">
        <v>27455</v>
      </c>
      <c r="C198" s="767">
        <v>1786</v>
      </c>
      <c r="D198" s="481">
        <v>6.5051903114186853</v>
      </c>
      <c r="E198" s="767">
        <v>25669</v>
      </c>
      <c r="F198" s="10">
        <v>93.494809688581313</v>
      </c>
    </row>
    <row r="199" spans="1:6" ht="14.5" customHeight="1">
      <c r="A199" s="124" t="s">
        <v>77</v>
      </c>
      <c r="B199" s="4">
        <v>15665</v>
      </c>
      <c r="C199" s="168">
        <v>673</v>
      </c>
      <c r="D199" s="480">
        <v>4.2962017235876155</v>
      </c>
      <c r="E199" s="168">
        <v>14992</v>
      </c>
      <c r="F199" s="13">
        <v>95.703798276412385</v>
      </c>
    </row>
    <row r="200" spans="1:6" ht="14.5" customHeight="1">
      <c r="A200" s="125" t="s">
        <v>78</v>
      </c>
      <c r="B200" s="5">
        <v>19310</v>
      </c>
      <c r="C200" s="767">
        <v>1538</v>
      </c>
      <c r="D200" s="481">
        <v>7.9647850854479545</v>
      </c>
      <c r="E200" s="767">
        <v>17772</v>
      </c>
      <c r="F200" s="10">
        <v>92.035214914552043</v>
      </c>
    </row>
    <row r="201" spans="1:6" ht="14.5" customHeight="1" thickBot="1">
      <c r="A201" s="126" t="s">
        <v>79</v>
      </c>
      <c r="B201" s="4">
        <v>15199</v>
      </c>
      <c r="C201" s="168">
        <v>779</v>
      </c>
      <c r="D201" s="480">
        <v>5.1253371932363967</v>
      </c>
      <c r="E201" s="168">
        <v>14420</v>
      </c>
      <c r="F201" s="13">
        <v>94.874662806763595</v>
      </c>
    </row>
    <row r="202" spans="1:6" ht="14.5" customHeight="1">
      <c r="A202" s="127" t="s">
        <v>80</v>
      </c>
      <c r="B202" s="7">
        <v>467770</v>
      </c>
      <c r="C202" s="67">
        <v>24189</v>
      </c>
      <c r="D202" s="482">
        <v>5.1711311114436578</v>
      </c>
      <c r="E202" s="67">
        <v>443581</v>
      </c>
      <c r="F202" s="16">
        <v>94.828868888556343</v>
      </c>
    </row>
    <row r="203" spans="1:6" ht="14.5" customHeight="1">
      <c r="A203" s="128" t="s">
        <v>81</v>
      </c>
      <c r="B203" s="8">
        <v>116207</v>
      </c>
      <c r="C203" s="768">
        <v>8137</v>
      </c>
      <c r="D203" s="483">
        <v>7.0021599387300251</v>
      </c>
      <c r="E203" s="768">
        <v>108070</v>
      </c>
      <c r="F203" s="18">
        <v>92.997840061269983</v>
      </c>
    </row>
    <row r="204" spans="1:6" ht="14.5" customHeight="1">
      <c r="A204" s="129" t="s">
        <v>82</v>
      </c>
      <c r="B204" s="130">
        <v>583977</v>
      </c>
      <c r="C204" s="301">
        <v>32326</v>
      </c>
      <c r="D204" s="484">
        <v>5.5354919799923632</v>
      </c>
      <c r="E204" s="301">
        <v>551651</v>
      </c>
      <c r="F204" s="157">
        <v>94.464508020007642</v>
      </c>
    </row>
    <row r="205" spans="1:6" ht="14.5" customHeight="1">
      <c r="A205" s="1129" t="s">
        <v>480</v>
      </c>
      <c r="B205" s="1129"/>
      <c r="C205" s="1129"/>
      <c r="D205" s="1129"/>
      <c r="E205" s="1129"/>
      <c r="F205" s="1129"/>
    </row>
    <row r="206" spans="1:6" ht="32.5" customHeight="1">
      <c r="A206" s="1132" t="s">
        <v>656</v>
      </c>
      <c r="B206" s="1132"/>
      <c r="C206" s="1132"/>
      <c r="D206" s="1132"/>
      <c r="E206" s="1132"/>
      <c r="F206" s="1132"/>
    </row>
    <row r="207" spans="1:6" ht="15" customHeight="1">
      <c r="A207" s="746"/>
      <c r="B207" s="746"/>
      <c r="C207" s="746"/>
      <c r="D207" s="746"/>
      <c r="E207" s="746"/>
      <c r="F207" s="746"/>
    </row>
    <row r="208" spans="1:6" ht="15" customHeight="1">
      <c r="A208" s="746"/>
      <c r="B208" s="746"/>
      <c r="C208" s="746"/>
      <c r="D208" s="746"/>
      <c r="E208" s="746"/>
      <c r="F208" s="746"/>
    </row>
  </sheetData>
  <mergeCells count="72">
    <mergeCell ref="A58:F58"/>
    <mergeCell ref="A59:F59"/>
    <mergeCell ref="A60:F60"/>
    <mergeCell ref="A61:F61"/>
    <mergeCell ref="A3:F3"/>
    <mergeCell ref="A5:F5"/>
    <mergeCell ref="A6:A8"/>
    <mergeCell ref="B6:B7"/>
    <mergeCell ref="C6:F6"/>
    <mergeCell ref="C7:D7"/>
    <mergeCell ref="E7:F7"/>
    <mergeCell ref="A28:F28"/>
    <mergeCell ref="A29:F29"/>
    <mergeCell ref="A30:F30"/>
    <mergeCell ref="A31:F31"/>
    <mergeCell ref="A33:F33"/>
    <mergeCell ref="A35:F35"/>
    <mergeCell ref="A36:A38"/>
    <mergeCell ref="B36:B37"/>
    <mergeCell ref="C36:F36"/>
    <mergeCell ref="C37:D37"/>
    <mergeCell ref="E37:F37"/>
    <mergeCell ref="B183:B184"/>
    <mergeCell ref="C183:F183"/>
    <mergeCell ref="C184:D184"/>
    <mergeCell ref="E184:F184"/>
    <mergeCell ref="A183:A185"/>
    <mergeCell ref="A206:F206"/>
    <mergeCell ref="A148:F148"/>
    <mergeCell ref="A149:F149"/>
    <mergeCell ref="A152:F152"/>
    <mergeCell ref="A155:A157"/>
    <mergeCell ref="B155:B156"/>
    <mergeCell ref="C155:F155"/>
    <mergeCell ref="C156:D156"/>
    <mergeCell ref="E156:F156"/>
    <mergeCell ref="A154:F154"/>
    <mergeCell ref="A150:F150"/>
    <mergeCell ref="A205:F205"/>
    <mergeCell ref="A177:F177"/>
    <mergeCell ref="A180:F180"/>
    <mergeCell ref="A182:F182"/>
    <mergeCell ref="A178:F178"/>
    <mergeCell ref="A118:F118"/>
    <mergeCell ref="A119:F119"/>
    <mergeCell ref="A123:F123"/>
    <mergeCell ref="A126:A128"/>
    <mergeCell ref="B126:B127"/>
    <mergeCell ref="C126:F126"/>
    <mergeCell ref="C127:D127"/>
    <mergeCell ref="E127:F127"/>
    <mergeCell ref="A125:F125"/>
    <mergeCell ref="A121:F121"/>
    <mergeCell ref="A120:F120"/>
    <mergeCell ref="A88:F88"/>
    <mergeCell ref="A89:F89"/>
    <mergeCell ref="A93:F93"/>
    <mergeCell ref="A96:A98"/>
    <mergeCell ref="B96:B97"/>
    <mergeCell ref="C96:F96"/>
    <mergeCell ref="C97:D97"/>
    <mergeCell ref="E97:F97"/>
    <mergeCell ref="A95:F95"/>
    <mergeCell ref="A91:F91"/>
    <mergeCell ref="A90:F90"/>
    <mergeCell ref="A63:F63"/>
    <mergeCell ref="A66:A68"/>
    <mergeCell ref="B66:B67"/>
    <mergeCell ref="C66:F66"/>
    <mergeCell ref="C67:D67"/>
    <mergeCell ref="E67:F67"/>
    <mergeCell ref="A65:F65"/>
  </mergeCells>
  <hyperlinks>
    <hyperlink ref="A1" location="Inhalt!A9" display="Zurück zum Inhalt" xr:uid="{00000000-0004-0000-0200-000000000000}"/>
  </hyperlinks>
  <pageMargins left="0.7" right="0.7" top="0.78740157499999996" bottom="0.78740157499999996"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Tabelle28"/>
  <dimension ref="A1:I208"/>
  <sheetViews>
    <sheetView showGridLines="0" zoomScale="80" zoomScaleNormal="80" workbookViewId="0">
      <pane xSplit="1" topLeftCell="B1" activePane="topRight" state="frozen"/>
      <selection activeCell="A184" sqref="A184"/>
      <selection pane="topRight"/>
    </sheetView>
  </sheetViews>
  <sheetFormatPr baseColWidth="10" defaultColWidth="11.5" defaultRowHeight="14.5"/>
  <cols>
    <col min="1" max="1" width="23.5" style="837" customWidth="1"/>
    <col min="2" max="6" width="11.08203125" style="837" customWidth="1"/>
    <col min="7" max="16384" width="11.5" style="837"/>
  </cols>
  <sheetData>
    <row r="1" spans="1:9" ht="14.5" customHeight="1">
      <c r="A1" s="758" t="s">
        <v>512</v>
      </c>
      <c r="D1" s="838"/>
      <c r="F1" s="838"/>
    </row>
    <row r="2" spans="1:9" ht="14.5" customHeight="1">
      <c r="A2" s="355"/>
      <c r="D2" s="838"/>
      <c r="F2" s="838"/>
    </row>
    <row r="3" spans="1:9" s="839" customFormat="1" ht="25" customHeight="1">
      <c r="A3" s="1362">
        <v>2024</v>
      </c>
      <c r="B3" s="1362"/>
      <c r="C3" s="1362"/>
      <c r="D3" s="1362"/>
      <c r="E3" s="1362"/>
      <c r="F3" s="1362"/>
    </row>
    <row r="4" spans="1:9" s="839" customFormat="1" ht="14.5" customHeight="1">
      <c r="A4" s="764"/>
      <c r="D4" s="840"/>
      <c r="F4" s="840"/>
    </row>
    <row r="5" spans="1:9" s="839" customFormat="1" ht="34.5" customHeight="1">
      <c r="A5" s="1353" t="s">
        <v>792</v>
      </c>
      <c r="B5" s="1353"/>
      <c r="C5" s="1353"/>
      <c r="D5" s="1353"/>
      <c r="E5" s="1353"/>
      <c r="F5" s="1353"/>
    </row>
    <row r="6" spans="1:9" s="839" customFormat="1" ht="14.5" customHeight="1" thickBot="1">
      <c r="A6" s="1354" t="s">
        <v>273</v>
      </c>
      <c r="B6" s="1356" t="s">
        <v>274</v>
      </c>
      <c r="C6" s="1358" t="s">
        <v>276</v>
      </c>
      <c r="D6" s="1358"/>
      <c r="E6" s="1358"/>
      <c r="F6" s="1359"/>
    </row>
    <row r="7" spans="1:9" s="839" customFormat="1" ht="14.5" customHeight="1">
      <c r="A7" s="1354"/>
      <c r="B7" s="1357"/>
      <c r="C7" s="1360" t="s">
        <v>315</v>
      </c>
      <c r="D7" s="1360"/>
      <c r="E7" s="1360" t="s">
        <v>316</v>
      </c>
      <c r="F7" s="1361"/>
    </row>
    <row r="8" spans="1:9" s="839" customFormat="1" ht="14.5" customHeight="1" thickBot="1">
      <c r="A8" s="1355"/>
      <c r="B8" s="991" t="s">
        <v>275</v>
      </c>
      <c r="C8" s="992" t="s">
        <v>275</v>
      </c>
      <c r="D8" s="645" t="s">
        <v>279</v>
      </c>
      <c r="E8" s="646" t="s">
        <v>275</v>
      </c>
      <c r="F8" s="647" t="s">
        <v>279</v>
      </c>
      <c r="H8" s="841"/>
      <c r="I8" s="841"/>
    </row>
    <row r="9" spans="1:9" s="839" customFormat="1" ht="14.5" customHeight="1">
      <c r="A9" s="123" t="s">
        <v>64</v>
      </c>
      <c r="B9" s="3">
        <v>105317</v>
      </c>
      <c r="C9" s="648">
        <v>92414</v>
      </c>
      <c r="D9" s="656">
        <v>87.748416684865688</v>
      </c>
      <c r="E9" s="655">
        <v>12903</v>
      </c>
      <c r="F9" s="327">
        <v>12.251583315134308</v>
      </c>
      <c r="H9" s="841"/>
      <c r="I9" s="841"/>
    </row>
    <row r="10" spans="1:9" s="839" customFormat="1" ht="14.5" customHeight="1">
      <c r="A10" s="124" t="s">
        <v>65</v>
      </c>
      <c r="B10" s="4">
        <v>110481</v>
      </c>
      <c r="C10" s="92">
        <v>93409</v>
      </c>
      <c r="D10" s="657">
        <v>84.547569265303537</v>
      </c>
      <c r="E10" s="92">
        <v>17072</v>
      </c>
      <c r="F10" s="328">
        <v>15.452430734696463</v>
      </c>
      <c r="H10" s="841"/>
      <c r="I10" s="841"/>
    </row>
    <row r="11" spans="1:9" s="839" customFormat="1" ht="14.5" customHeight="1">
      <c r="A11" s="125" t="s">
        <v>66</v>
      </c>
      <c r="B11" s="5">
        <v>35398</v>
      </c>
      <c r="C11" s="649">
        <v>29206</v>
      </c>
      <c r="D11" s="658">
        <v>82.507486298660936</v>
      </c>
      <c r="E11" s="649">
        <v>6192</v>
      </c>
      <c r="F11" s="329">
        <v>17.49251370133906</v>
      </c>
      <c r="H11" s="841"/>
      <c r="I11" s="841"/>
    </row>
    <row r="12" spans="1:9" s="839" customFormat="1" ht="14.5" customHeight="1">
      <c r="A12" s="124" t="s">
        <v>67</v>
      </c>
      <c r="B12" s="4">
        <v>19841</v>
      </c>
      <c r="C12" s="92">
        <v>18218</v>
      </c>
      <c r="D12" s="657">
        <v>91.819968751575018</v>
      </c>
      <c r="E12" s="92">
        <v>1623</v>
      </c>
      <c r="F12" s="328">
        <v>8.180031248424978</v>
      </c>
      <c r="H12" s="841"/>
      <c r="I12" s="841"/>
    </row>
    <row r="13" spans="1:9" s="839" customFormat="1" ht="14.5" customHeight="1">
      <c r="A13" s="125" t="s">
        <v>68</v>
      </c>
      <c r="B13" s="5">
        <v>5983</v>
      </c>
      <c r="C13" s="649">
        <v>5512</v>
      </c>
      <c r="D13" s="658">
        <v>92.127695136219288</v>
      </c>
      <c r="E13" s="649">
        <v>471</v>
      </c>
      <c r="F13" s="329">
        <v>7.8723048637807116</v>
      </c>
      <c r="H13" s="841"/>
      <c r="I13" s="841"/>
    </row>
    <row r="14" spans="1:9" s="839" customFormat="1" ht="14.5" customHeight="1">
      <c r="A14" s="124" t="s">
        <v>69</v>
      </c>
      <c r="B14" s="654">
        <v>18062</v>
      </c>
      <c r="C14" s="92">
        <v>16301</v>
      </c>
      <c r="D14" s="657">
        <v>90.250249141844762</v>
      </c>
      <c r="E14" s="92">
        <v>1761</v>
      </c>
      <c r="F14" s="328">
        <v>9.7497508581552434</v>
      </c>
      <c r="H14" s="841"/>
      <c r="I14" s="841"/>
    </row>
    <row r="15" spans="1:9" s="839" customFormat="1" ht="14.5" customHeight="1">
      <c r="A15" s="125" t="s">
        <v>70</v>
      </c>
      <c r="B15" s="5">
        <v>54686</v>
      </c>
      <c r="C15" s="649">
        <v>46703</v>
      </c>
      <c r="D15" s="658">
        <v>85.402113886552314</v>
      </c>
      <c r="E15" s="649">
        <v>7983</v>
      </c>
      <c r="F15" s="329">
        <v>14.597886113447682</v>
      </c>
      <c r="H15" s="841"/>
      <c r="I15" s="841"/>
    </row>
    <row r="16" spans="1:9" s="839" customFormat="1" ht="14.5" customHeight="1">
      <c r="A16" s="124" t="s">
        <v>71</v>
      </c>
      <c r="B16" s="654">
        <v>11725</v>
      </c>
      <c r="C16" s="92" t="s">
        <v>280</v>
      </c>
      <c r="D16" s="657" t="s">
        <v>280</v>
      </c>
      <c r="E16" s="92" t="s">
        <v>280</v>
      </c>
      <c r="F16" s="328" t="s">
        <v>280</v>
      </c>
      <c r="H16" s="841"/>
      <c r="I16" s="841"/>
    </row>
    <row r="17" spans="1:9" s="839" customFormat="1" ht="14.5" customHeight="1">
      <c r="A17" s="125" t="s">
        <v>72</v>
      </c>
      <c r="B17" s="5">
        <v>66995</v>
      </c>
      <c r="C17" s="649">
        <v>61307</v>
      </c>
      <c r="D17" s="658">
        <v>91.509814165236207</v>
      </c>
      <c r="E17" s="649">
        <v>5688</v>
      </c>
      <c r="F17" s="329">
        <v>8.4901858347637891</v>
      </c>
      <c r="H17" s="841"/>
      <c r="I17" s="841"/>
    </row>
    <row r="18" spans="1:9" s="839" customFormat="1" ht="14.5" customHeight="1">
      <c r="A18" s="124" t="s">
        <v>73</v>
      </c>
      <c r="B18" s="4">
        <v>129518</v>
      </c>
      <c r="C18" s="92">
        <v>113010</v>
      </c>
      <c r="D18" s="657">
        <v>87.254281258203491</v>
      </c>
      <c r="E18" s="92">
        <v>16508</v>
      </c>
      <c r="F18" s="328">
        <v>12.745718741796507</v>
      </c>
      <c r="H18" s="841"/>
      <c r="I18" s="841"/>
    </row>
    <row r="19" spans="1:9" s="839" customFormat="1" ht="14.5" customHeight="1">
      <c r="A19" s="125" t="s">
        <v>74</v>
      </c>
      <c r="B19" s="5">
        <v>34286</v>
      </c>
      <c r="C19" s="649">
        <v>28114</v>
      </c>
      <c r="D19" s="658">
        <v>81.998483345972119</v>
      </c>
      <c r="E19" s="649">
        <v>6172</v>
      </c>
      <c r="F19" s="329">
        <v>18.001516654027885</v>
      </c>
      <c r="H19" s="841"/>
      <c r="I19" s="841"/>
    </row>
    <row r="20" spans="1:9" s="839" customFormat="1" ht="14.5" customHeight="1">
      <c r="A20" s="124" t="s">
        <v>75</v>
      </c>
      <c r="B20" s="4">
        <v>7197</v>
      </c>
      <c r="C20" s="92">
        <v>6276</v>
      </c>
      <c r="D20" s="657">
        <v>87.203001250521055</v>
      </c>
      <c r="E20" s="92">
        <v>921</v>
      </c>
      <c r="F20" s="328">
        <v>12.79699874947895</v>
      </c>
      <c r="H20" s="841"/>
      <c r="I20" s="841"/>
    </row>
    <row r="21" spans="1:9" s="839" customFormat="1" ht="14.5" customHeight="1">
      <c r="A21" s="125" t="s">
        <v>76</v>
      </c>
      <c r="B21" s="5">
        <v>29849</v>
      </c>
      <c r="C21" s="649">
        <v>26989</v>
      </c>
      <c r="D21" s="658">
        <v>90.418439478709502</v>
      </c>
      <c r="E21" s="649">
        <v>2860</v>
      </c>
      <c r="F21" s="329">
        <v>9.5815605212904948</v>
      </c>
      <c r="H21" s="841"/>
      <c r="I21" s="841"/>
    </row>
    <row r="22" spans="1:9" s="839" customFormat="1" ht="14.5" customHeight="1">
      <c r="A22" s="124" t="s">
        <v>77</v>
      </c>
      <c r="B22" s="4">
        <v>15739</v>
      </c>
      <c r="C22" s="92">
        <v>14491</v>
      </c>
      <c r="D22" s="657">
        <v>92.070652519219777</v>
      </c>
      <c r="E22" s="92">
        <v>1248</v>
      </c>
      <c r="F22" s="328">
        <v>7.9293474807802271</v>
      </c>
      <c r="H22" s="841"/>
      <c r="I22" s="841"/>
    </row>
    <row r="23" spans="1:9" s="839" customFormat="1" ht="14.5" customHeight="1">
      <c r="A23" s="125" t="s">
        <v>78</v>
      </c>
      <c r="B23" s="5">
        <v>23740</v>
      </c>
      <c r="C23" s="649">
        <v>21213</v>
      </c>
      <c r="D23" s="658">
        <v>89.355518112889641</v>
      </c>
      <c r="E23" s="649">
        <v>2527</v>
      </c>
      <c r="F23" s="329">
        <v>10.644481887110363</v>
      </c>
      <c r="H23" s="841"/>
      <c r="I23" s="841"/>
    </row>
    <row r="24" spans="1:9" s="839" customFormat="1" ht="14.5" customHeight="1" thickBot="1">
      <c r="A24" s="126" t="s">
        <v>79</v>
      </c>
      <c r="B24" s="654">
        <v>15411</v>
      </c>
      <c r="C24" s="650" t="s">
        <v>280</v>
      </c>
      <c r="D24" s="659" t="s">
        <v>280</v>
      </c>
      <c r="E24" s="650" t="s">
        <v>280</v>
      </c>
      <c r="F24" s="330" t="s">
        <v>280</v>
      </c>
      <c r="H24" s="841"/>
      <c r="I24" s="841"/>
    </row>
    <row r="25" spans="1:9" s="839" customFormat="1" ht="14.5" customHeight="1">
      <c r="A25" s="138" t="s">
        <v>80</v>
      </c>
      <c r="B25" s="7">
        <v>556265</v>
      </c>
      <c r="C25" s="651">
        <v>484259</v>
      </c>
      <c r="D25" s="660">
        <v>87.055450190107237</v>
      </c>
      <c r="E25" s="651">
        <v>72006</v>
      </c>
      <c r="F25" s="331">
        <v>12.944549809892766</v>
      </c>
      <c r="H25" s="841"/>
      <c r="I25" s="841"/>
    </row>
    <row r="26" spans="1:9" s="839" customFormat="1" ht="14.5" customHeight="1">
      <c r="A26" s="138" t="s">
        <v>81</v>
      </c>
      <c r="B26" s="8">
        <v>127963</v>
      </c>
      <c r="C26" s="652">
        <v>113595</v>
      </c>
      <c r="D26" s="661">
        <v>88.771754335237532</v>
      </c>
      <c r="E26" s="652">
        <v>14368</v>
      </c>
      <c r="F26" s="331">
        <v>11.22824566476247</v>
      </c>
      <c r="H26" s="841"/>
      <c r="I26" s="841"/>
    </row>
    <row r="27" spans="1:9" s="839" customFormat="1" ht="14.5" customHeight="1">
      <c r="A27" s="139" t="s">
        <v>82</v>
      </c>
      <c r="B27" s="130">
        <v>684228</v>
      </c>
      <c r="C27" s="653">
        <v>597854</v>
      </c>
      <c r="D27" s="662">
        <v>87.376430078862597</v>
      </c>
      <c r="E27" s="653">
        <v>86374</v>
      </c>
      <c r="F27" s="332">
        <v>12.623569921137399</v>
      </c>
      <c r="H27" s="841"/>
      <c r="I27" s="841"/>
    </row>
    <row r="28" spans="1:9" s="839" customFormat="1" ht="14.5" customHeight="1">
      <c r="A28" s="1352" t="s">
        <v>562</v>
      </c>
      <c r="B28" s="1352"/>
      <c r="C28" s="1352"/>
      <c r="D28" s="1352"/>
      <c r="E28" s="1352"/>
      <c r="F28" s="1352"/>
    </row>
    <row r="29" spans="1:9" s="839" customFormat="1" ht="24.65" customHeight="1">
      <c r="A29" s="1352" t="s">
        <v>563</v>
      </c>
      <c r="B29" s="1352"/>
      <c r="C29" s="1352"/>
      <c r="D29" s="1352"/>
      <c r="E29" s="1352"/>
      <c r="F29" s="1352"/>
    </row>
    <row r="30" spans="1:9" s="839" customFormat="1" ht="14.5" customHeight="1">
      <c r="A30" s="1352" t="s">
        <v>521</v>
      </c>
      <c r="B30" s="1352"/>
      <c r="C30" s="1352"/>
      <c r="D30" s="1352"/>
      <c r="E30" s="1352"/>
      <c r="F30" s="1352"/>
    </row>
    <row r="31" spans="1:9" s="839" customFormat="1" ht="38.25" customHeight="1">
      <c r="A31" s="1352" t="s">
        <v>644</v>
      </c>
      <c r="B31" s="1352"/>
      <c r="C31" s="1352"/>
      <c r="D31" s="1352"/>
      <c r="E31" s="1352"/>
      <c r="F31" s="1352"/>
    </row>
    <row r="32" spans="1:9" ht="14.5" customHeight="1">
      <c r="A32" s="355"/>
      <c r="D32" s="838"/>
      <c r="F32" s="838"/>
    </row>
    <row r="33" spans="1:9" s="839" customFormat="1" ht="25" customHeight="1">
      <c r="A33" s="1362">
        <v>2023</v>
      </c>
      <c r="B33" s="1362"/>
      <c r="C33" s="1362"/>
      <c r="D33" s="1362"/>
      <c r="E33" s="1362"/>
      <c r="F33" s="1362"/>
    </row>
    <row r="34" spans="1:9" s="839" customFormat="1" ht="14.5" customHeight="1">
      <c r="A34" s="764"/>
      <c r="D34" s="840"/>
      <c r="F34" s="840"/>
    </row>
    <row r="35" spans="1:9" s="839" customFormat="1" ht="34.5" customHeight="1">
      <c r="A35" s="1353" t="s">
        <v>793</v>
      </c>
      <c r="B35" s="1353"/>
      <c r="C35" s="1353"/>
      <c r="D35" s="1353"/>
      <c r="E35" s="1353"/>
      <c r="F35" s="1353"/>
    </row>
    <row r="36" spans="1:9" s="839" customFormat="1" ht="14.5" customHeight="1" thickBot="1">
      <c r="A36" s="1354" t="s">
        <v>273</v>
      </c>
      <c r="B36" s="1356" t="s">
        <v>274</v>
      </c>
      <c r="C36" s="1358" t="s">
        <v>276</v>
      </c>
      <c r="D36" s="1358"/>
      <c r="E36" s="1358"/>
      <c r="F36" s="1359"/>
    </row>
    <row r="37" spans="1:9" s="839" customFormat="1" ht="14.5" customHeight="1">
      <c r="A37" s="1354"/>
      <c r="B37" s="1357"/>
      <c r="C37" s="1360" t="s">
        <v>315</v>
      </c>
      <c r="D37" s="1360"/>
      <c r="E37" s="1360" t="s">
        <v>316</v>
      </c>
      <c r="F37" s="1361"/>
    </row>
    <row r="38" spans="1:9" s="839" customFormat="1" ht="14.5" customHeight="1" thickBot="1">
      <c r="A38" s="1355"/>
      <c r="B38" s="991" t="s">
        <v>275</v>
      </c>
      <c r="C38" s="992" t="s">
        <v>275</v>
      </c>
      <c r="D38" s="645" t="s">
        <v>279</v>
      </c>
      <c r="E38" s="646" t="s">
        <v>275</v>
      </c>
      <c r="F38" s="647" t="s">
        <v>279</v>
      </c>
      <c r="H38" s="841"/>
      <c r="I38" s="841"/>
    </row>
    <row r="39" spans="1:9" s="839" customFormat="1" ht="14.5" customHeight="1">
      <c r="A39" s="123" t="s">
        <v>64</v>
      </c>
      <c r="B39" s="3">
        <v>101238</v>
      </c>
      <c r="C39" s="648">
        <v>88834</v>
      </c>
      <c r="D39" s="656">
        <v>87.747683676090006</v>
      </c>
      <c r="E39" s="655">
        <v>12404</v>
      </c>
      <c r="F39" s="327">
        <v>12.252316323909994</v>
      </c>
      <c r="H39" s="841"/>
      <c r="I39" s="841"/>
    </row>
    <row r="40" spans="1:9" s="839" customFormat="1" ht="14.5" customHeight="1">
      <c r="A40" s="124" t="s">
        <v>65</v>
      </c>
      <c r="B40" s="4">
        <v>100122</v>
      </c>
      <c r="C40" s="92">
        <v>88289</v>
      </c>
      <c r="D40" s="657">
        <v>88.181418669223547</v>
      </c>
      <c r="E40" s="92">
        <v>11833</v>
      </c>
      <c r="F40" s="328">
        <v>11.818581330776452</v>
      </c>
      <c r="H40" s="841"/>
      <c r="I40" s="841"/>
    </row>
    <row r="41" spans="1:9" s="839" customFormat="1" ht="14.5" customHeight="1">
      <c r="A41" s="125" t="s">
        <v>66</v>
      </c>
      <c r="B41" s="5">
        <v>35037</v>
      </c>
      <c r="C41" s="649">
        <v>28806</v>
      </c>
      <c r="D41" s="658">
        <v>82.215943145817278</v>
      </c>
      <c r="E41" s="649">
        <v>6231</v>
      </c>
      <c r="F41" s="329">
        <v>17.784056854182719</v>
      </c>
      <c r="H41" s="841"/>
      <c r="I41" s="841"/>
    </row>
    <row r="42" spans="1:9" s="839" customFormat="1" ht="14.5" customHeight="1">
      <c r="A42" s="124" t="s">
        <v>67</v>
      </c>
      <c r="B42" s="4">
        <v>19507</v>
      </c>
      <c r="C42" s="92">
        <v>17872</v>
      </c>
      <c r="D42" s="657">
        <v>91.618393397242016</v>
      </c>
      <c r="E42" s="92">
        <v>1635</v>
      </c>
      <c r="F42" s="328">
        <v>8.3816066027579854</v>
      </c>
      <c r="H42" s="841"/>
      <c r="I42" s="841"/>
    </row>
    <row r="43" spans="1:9" s="839" customFormat="1" ht="14.5" customHeight="1">
      <c r="A43" s="125" t="s">
        <v>68</v>
      </c>
      <c r="B43" s="5">
        <v>5586</v>
      </c>
      <c r="C43" s="649">
        <v>5134</v>
      </c>
      <c r="D43" s="658">
        <v>91.908342284282128</v>
      </c>
      <c r="E43" s="649">
        <v>452</v>
      </c>
      <c r="F43" s="329">
        <v>8.0916577157178669</v>
      </c>
      <c r="H43" s="841"/>
      <c r="I43" s="841"/>
    </row>
    <row r="44" spans="1:9" s="839" customFormat="1" ht="14.5" customHeight="1">
      <c r="A44" s="124" t="s">
        <v>69</v>
      </c>
      <c r="B44" s="654">
        <v>17230</v>
      </c>
      <c r="C44" s="92">
        <v>15536</v>
      </c>
      <c r="D44" s="657">
        <v>90.168311085316304</v>
      </c>
      <c r="E44" s="92">
        <v>1694</v>
      </c>
      <c r="F44" s="328">
        <v>9.8316889146836903</v>
      </c>
      <c r="H44" s="841"/>
      <c r="I44" s="841"/>
    </row>
    <row r="45" spans="1:9" s="839" customFormat="1" ht="14.5" customHeight="1">
      <c r="A45" s="125" t="s">
        <v>70</v>
      </c>
      <c r="B45" s="5">
        <v>52618</v>
      </c>
      <c r="C45" s="649">
        <v>44419</v>
      </c>
      <c r="D45" s="658">
        <v>84.417879812991742</v>
      </c>
      <c r="E45" s="649">
        <v>8199</v>
      </c>
      <c r="F45" s="329">
        <v>15.582120187008247</v>
      </c>
      <c r="H45" s="841"/>
      <c r="I45" s="841"/>
    </row>
    <row r="46" spans="1:9" s="839" customFormat="1" ht="14.5" customHeight="1">
      <c r="A46" s="124" t="s">
        <v>71</v>
      </c>
      <c r="B46" s="654">
        <v>11323</v>
      </c>
      <c r="C46" s="92" t="s">
        <v>280</v>
      </c>
      <c r="D46" s="657" t="s">
        <v>280</v>
      </c>
      <c r="E46" s="92" t="s">
        <v>280</v>
      </c>
      <c r="F46" s="328" t="s">
        <v>280</v>
      </c>
      <c r="H46" s="841"/>
      <c r="I46" s="841"/>
    </row>
    <row r="47" spans="1:9" s="839" customFormat="1" ht="14.5" customHeight="1">
      <c r="A47" s="125" t="s">
        <v>72</v>
      </c>
      <c r="B47" s="5">
        <v>64735</v>
      </c>
      <c r="C47" s="649">
        <v>58721</v>
      </c>
      <c r="D47" s="658">
        <v>90.709816946010662</v>
      </c>
      <c r="E47" s="649">
        <v>6014</v>
      </c>
      <c r="F47" s="329">
        <v>9.2901830539893417</v>
      </c>
      <c r="H47" s="841"/>
      <c r="I47" s="841"/>
    </row>
    <row r="48" spans="1:9" s="839" customFormat="1" ht="14.5" customHeight="1">
      <c r="A48" s="124" t="s">
        <v>73</v>
      </c>
      <c r="B48" s="4">
        <v>125733</v>
      </c>
      <c r="C48" s="92">
        <v>108865</v>
      </c>
      <c r="D48" s="657">
        <v>86.584269841648577</v>
      </c>
      <c r="E48" s="92">
        <v>16868</v>
      </c>
      <c r="F48" s="328">
        <v>13.415730158351428</v>
      </c>
      <c r="H48" s="841"/>
      <c r="I48" s="841"/>
    </row>
    <row r="49" spans="1:9" s="839" customFormat="1" ht="14.5" customHeight="1">
      <c r="A49" s="125" t="s">
        <v>74</v>
      </c>
      <c r="B49" s="5">
        <v>33031</v>
      </c>
      <c r="C49" s="649">
        <v>27396</v>
      </c>
      <c r="D49" s="658">
        <v>82.940268232872143</v>
      </c>
      <c r="E49" s="649">
        <v>5635</v>
      </c>
      <c r="F49" s="329">
        <v>17.05973176712785</v>
      </c>
      <c r="H49" s="841"/>
      <c r="I49" s="841"/>
    </row>
    <row r="50" spans="1:9" s="839" customFormat="1" ht="14.5" customHeight="1">
      <c r="A50" s="124" t="s">
        <v>75</v>
      </c>
      <c r="B50" s="4">
        <v>6748</v>
      </c>
      <c r="C50" s="92">
        <v>5860</v>
      </c>
      <c r="D50" s="657">
        <v>86.840545346769417</v>
      </c>
      <c r="E50" s="92">
        <v>888</v>
      </c>
      <c r="F50" s="328">
        <v>13.159454653230588</v>
      </c>
      <c r="H50" s="841"/>
      <c r="I50" s="841"/>
    </row>
    <row r="51" spans="1:9" s="839" customFormat="1" ht="14.5" customHeight="1">
      <c r="A51" s="125" t="s">
        <v>76</v>
      </c>
      <c r="B51" s="5">
        <v>30063</v>
      </c>
      <c r="C51" s="649">
        <v>27232</v>
      </c>
      <c r="D51" s="658">
        <v>90.583108804843164</v>
      </c>
      <c r="E51" s="649">
        <v>2831</v>
      </c>
      <c r="F51" s="329">
        <v>9.4168911951568379</v>
      </c>
      <c r="H51" s="841"/>
      <c r="I51" s="841"/>
    </row>
    <row r="52" spans="1:9" s="839" customFormat="1" ht="14.5" customHeight="1">
      <c r="A52" s="124" t="s">
        <v>77</v>
      </c>
      <c r="B52" s="4">
        <v>15856</v>
      </c>
      <c r="C52" s="92">
        <v>14549</v>
      </c>
      <c r="D52" s="657">
        <v>91.757063572149349</v>
      </c>
      <c r="E52" s="92">
        <v>1307</v>
      </c>
      <c r="F52" s="328">
        <v>8.2429364278506547</v>
      </c>
      <c r="H52" s="841"/>
      <c r="I52" s="841"/>
    </row>
    <row r="53" spans="1:9" s="839" customFormat="1" ht="14.5" customHeight="1">
      <c r="A53" s="125" t="s">
        <v>78</v>
      </c>
      <c r="B53" s="5">
        <v>22877</v>
      </c>
      <c r="C53" s="649">
        <v>20438</v>
      </c>
      <c r="D53" s="658">
        <v>89.338637059054946</v>
      </c>
      <c r="E53" s="649">
        <v>2439</v>
      </c>
      <c r="F53" s="329">
        <v>10.661362940945054</v>
      </c>
      <c r="H53" s="841"/>
      <c r="I53" s="841"/>
    </row>
    <row r="54" spans="1:9" s="839" customFormat="1" ht="14.5" customHeight="1" thickBot="1">
      <c r="A54" s="126" t="s">
        <v>79</v>
      </c>
      <c r="B54" s="654">
        <v>15595</v>
      </c>
      <c r="C54" s="650" t="s">
        <v>280</v>
      </c>
      <c r="D54" s="659" t="s">
        <v>280</v>
      </c>
      <c r="E54" s="650" t="s">
        <v>280</v>
      </c>
      <c r="F54" s="330" t="s">
        <v>280</v>
      </c>
      <c r="H54" s="841"/>
      <c r="I54" s="841"/>
    </row>
    <row r="55" spans="1:9" s="839" customFormat="1" ht="14.5" customHeight="1">
      <c r="A55" s="138" t="s">
        <v>80</v>
      </c>
      <c r="B55" s="7">
        <v>529918</v>
      </c>
      <c r="C55" s="651">
        <v>463492</v>
      </c>
      <c r="D55" s="660">
        <v>87.464853052736458</v>
      </c>
      <c r="E55" s="651">
        <v>66426</v>
      </c>
      <c r="F55" s="331">
        <v>12.53514694726354</v>
      </c>
      <c r="H55" s="841"/>
      <c r="I55" s="841"/>
    </row>
    <row r="56" spans="1:9" s="839" customFormat="1" ht="14.5" customHeight="1">
      <c r="A56" s="138" t="s">
        <v>81</v>
      </c>
      <c r="B56" s="8">
        <v>127381</v>
      </c>
      <c r="C56" s="652">
        <v>113460</v>
      </c>
      <c r="D56" s="661">
        <v>89.071368571451004</v>
      </c>
      <c r="E56" s="652">
        <v>13921</v>
      </c>
      <c r="F56" s="331">
        <v>10.928631428548998</v>
      </c>
      <c r="H56" s="841"/>
      <c r="I56" s="841"/>
    </row>
    <row r="57" spans="1:9" s="839" customFormat="1" ht="14.5" customHeight="1">
      <c r="A57" s="139" t="s">
        <v>82</v>
      </c>
      <c r="B57" s="130">
        <v>657299</v>
      </c>
      <c r="C57" s="653">
        <v>576952</v>
      </c>
      <c r="D57" s="662">
        <v>87.776187092936397</v>
      </c>
      <c r="E57" s="653">
        <v>80347</v>
      </c>
      <c r="F57" s="332">
        <v>12.223812907063603</v>
      </c>
      <c r="H57" s="841"/>
      <c r="I57" s="841"/>
    </row>
    <row r="58" spans="1:9" s="839" customFormat="1" ht="14.5" customHeight="1">
      <c r="A58" s="1352" t="s">
        <v>562</v>
      </c>
      <c r="B58" s="1352"/>
      <c r="C58" s="1352"/>
      <c r="D58" s="1352"/>
      <c r="E58" s="1352"/>
      <c r="F58" s="1352"/>
    </row>
    <row r="59" spans="1:9" s="839" customFormat="1" ht="24" customHeight="1">
      <c r="A59" s="1352" t="s">
        <v>563</v>
      </c>
      <c r="B59" s="1352"/>
      <c r="C59" s="1352"/>
      <c r="D59" s="1352"/>
      <c r="E59" s="1352"/>
      <c r="F59" s="1352"/>
    </row>
    <row r="60" spans="1:9" s="839" customFormat="1" ht="14.5" customHeight="1">
      <c r="A60" s="1352" t="s">
        <v>521</v>
      </c>
      <c r="B60" s="1352"/>
      <c r="C60" s="1352"/>
      <c r="D60" s="1352"/>
      <c r="E60" s="1352"/>
      <c r="F60" s="1352"/>
    </row>
    <row r="61" spans="1:9" s="839" customFormat="1" ht="34.5" customHeight="1">
      <c r="A61" s="1352" t="s">
        <v>646</v>
      </c>
      <c r="B61" s="1352"/>
      <c r="C61" s="1352"/>
      <c r="D61" s="1352"/>
      <c r="E61" s="1352"/>
      <c r="F61" s="1352"/>
    </row>
    <row r="62" spans="1:9" ht="14.5" customHeight="1"/>
    <row r="63" spans="1:9" ht="25" customHeight="1">
      <c r="A63" s="1362">
        <v>2022</v>
      </c>
      <c r="B63" s="1362"/>
      <c r="C63" s="1362"/>
      <c r="D63" s="1362"/>
      <c r="E63" s="1362"/>
      <c r="F63" s="1362"/>
    </row>
    <row r="64" spans="1:9" ht="14.5" customHeight="1"/>
    <row r="65" spans="1:8" ht="34.5" customHeight="1">
      <c r="A65" s="1353" t="s">
        <v>794</v>
      </c>
      <c r="B65" s="1353"/>
      <c r="C65" s="1353"/>
      <c r="D65" s="1353"/>
      <c r="E65" s="1353"/>
      <c r="F65" s="1353"/>
    </row>
    <row r="66" spans="1:8" ht="14.5" customHeight="1" thickBot="1">
      <c r="A66" s="1354" t="s">
        <v>273</v>
      </c>
      <c r="B66" s="1356" t="s">
        <v>274</v>
      </c>
      <c r="C66" s="1358" t="s">
        <v>276</v>
      </c>
      <c r="D66" s="1358"/>
      <c r="E66" s="1358"/>
      <c r="F66" s="1359"/>
    </row>
    <row r="67" spans="1:8" ht="14.5" customHeight="1">
      <c r="A67" s="1354"/>
      <c r="B67" s="1357"/>
      <c r="C67" s="1360" t="s">
        <v>315</v>
      </c>
      <c r="D67" s="1360"/>
      <c r="E67" s="1360" t="s">
        <v>316</v>
      </c>
      <c r="F67" s="1361"/>
    </row>
    <row r="68" spans="1:8" ht="14.5" customHeight="1" thickBot="1">
      <c r="A68" s="1355"/>
      <c r="B68" s="991" t="s">
        <v>275</v>
      </c>
      <c r="C68" s="992" t="s">
        <v>275</v>
      </c>
      <c r="D68" s="645" t="s">
        <v>279</v>
      </c>
      <c r="E68" s="646" t="s">
        <v>275</v>
      </c>
      <c r="F68" s="647" t="s">
        <v>279</v>
      </c>
    </row>
    <row r="69" spans="1:8" ht="14.5" customHeight="1">
      <c r="A69" s="123" t="s">
        <v>64</v>
      </c>
      <c r="B69" s="842">
        <v>96788</v>
      </c>
      <c r="C69" s="648">
        <v>84839</v>
      </c>
      <c r="D69" s="656">
        <v>87.654461296854976</v>
      </c>
      <c r="E69" s="655">
        <v>11949</v>
      </c>
      <c r="F69" s="327">
        <v>12.345538703145017</v>
      </c>
      <c r="G69" s="843"/>
      <c r="H69" s="844"/>
    </row>
    <row r="70" spans="1:8" ht="14.5" customHeight="1">
      <c r="A70" s="124" t="s">
        <v>65</v>
      </c>
      <c r="B70" s="345">
        <v>95294</v>
      </c>
      <c r="C70" s="92">
        <v>82402</v>
      </c>
      <c r="D70" s="657">
        <v>86.47134132264361</v>
      </c>
      <c r="E70" s="92">
        <v>12892</v>
      </c>
      <c r="F70" s="328">
        <v>13.528658677356391</v>
      </c>
      <c r="G70" s="843"/>
      <c r="H70" s="844"/>
    </row>
    <row r="71" spans="1:8" ht="14.5" customHeight="1">
      <c r="A71" s="125" t="s">
        <v>66</v>
      </c>
      <c r="B71" s="344">
        <v>34392</v>
      </c>
      <c r="C71" s="649">
        <v>28422</v>
      </c>
      <c r="D71" s="658">
        <v>82.641311933007671</v>
      </c>
      <c r="E71" s="649">
        <v>5970</v>
      </c>
      <c r="F71" s="329">
        <v>17.358688066992325</v>
      </c>
      <c r="G71" s="843"/>
      <c r="H71" s="844"/>
    </row>
    <row r="72" spans="1:8" ht="14.5" customHeight="1">
      <c r="A72" s="124" t="s">
        <v>67</v>
      </c>
      <c r="B72" s="345">
        <v>18793</v>
      </c>
      <c r="C72" s="92">
        <v>17127</v>
      </c>
      <c r="D72" s="657">
        <v>91.134997073378386</v>
      </c>
      <c r="E72" s="92">
        <v>1666</v>
      </c>
      <c r="F72" s="328">
        <v>8.8650029266216137</v>
      </c>
      <c r="G72" s="843"/>
      <c r="H72" s="844"/>
    </row>
    <row r="73" spans="1:8" ht="14.5" customHeight="1">
      <c r="A73" s="125" t="s">
        <v>68</v>
      </c>
      <c r="B73" s="344">
        <v>5460</v>
      </c>
      <c r="C73" s="649">
        <v>5002</v>
      </c>
      <c r="D73" s="658">
        <v>91.611721611721606</v>
      </c>
      <c r="E73" s="649">
        <v>458</v>
      </c>
      <c r="F73" s="329">
        <v>8.3882783882783887</v>
      </c>
      <c r="G73" s="843"/>
      <c r="H73" s="844"/>
    </row>
    <row r="74" spans="1:8" ht="14.5" customHeight="1">
      <c r="A74" s="124" t="s">
        <v>69</v>
      </c>
      <c r="B74" s="845">
        <v>17403</v>
      </c>
      <c r="C74" s="92">
        <v>15453</v>
      </c>
      <c r="D74" s="657">
        <v>88.795035338734706</v>
      </c>
      <c r="E74" s="92">
        <v>1950</v>
      </c>
      <c r="F74" s="328">
        <v>11.204964661265299</v>
      </c>
      <c r="G74" s="843"/>
      <c r="H74" s="844"/>
    </row>
    <row r="75" spans="1:8" ht="14.5" customHeight="1">
      <c r="A75" s="125" t="s">
        <v>70</v>
      </c>
      <c r="B75" s="344">
        <v>50503</v>
      </c>
      <c r="C75" s="649">
        <v>42520</v>
      </c>
      <c r="D75" s="658">
        <v>84.193018236540397</v>
      </c>
      <c r="E75" s="649">
        <v>7983</v>
      </c>
      <c r="F75" s="329">
        <v>15.806981763459596</v>
      </c>
      <c r="G75" s="843"/>
      <c r="H75" s="844"/>
    </row>
    <row r="76" spans="1:8" ht="14.5" customHeight="1">
      <c r="A76" s="124" t="s">
        <v>71</v>
      </c>
      <c r="B76" s="845">
        <v>11015</v>
      </c>
      <c r="C76" s="92" t="s">
        <v>280</v>
      </c>
      <c r="D76" s="657" t="s">
        <v>280</v>
      </c>
      <c r="E76" s="92" t="s">
        <v>280</v>
      </c>
      <c r="F76" s="328" t="s">
        <v>280</v>
      </c>
      <c r="G76" s="843"/>
      <c r="H76" s="844"/>
    </row>
    <row r="77" spans="1:8" ht="14.5" customHeight="1">
      <c r="A77" s="125" t="s">
        <v>72</v>
      </c>
      <c r="B77" s="344">
        <v>62186</v>
      </c>
      <c r="C77" s="649">
        <v>55941</v>
      </c>
      <c r="D77" s="658">
        <v>89.957546714694629</v>
      </c>
      <c r="E77" s="649">
        <v>6245</v>
      </c>
      <c r="F77" s="329">
        <v>10.042453285305374</v>
      </c>
      <c r="G77" s="843"/>
      <c r="H77" s="844"/>
    </row>
    <row r="78" spans="1:8" ht="14.5" customHeight="1">
      <c r="A78" s="124" t="s">
        <v>73</v>
      </c>
      <c r="B78" s="345">
        <v>122758</v>
      </c>
      <c r="C78" s="92">
        <v>105271</v>
      </c>
      <c r="D78" s="657">
        <v>85.754899884325255</v>
      </c>
      <c r="E78" s="92">
        <v>17487</v>
      </c>
      <c r="F78" s="328">
        <v>14.245100115674742</v>
      </c>
      <c r="G78" s="843"/>
      <c r="H78" s="844"/>
    </row>
    <row r="79" spans="1:8" ht="14.5" customHeight="1">
      <c r="A79" s="125" t="s">
        <v>74</v>
      </c>
      <c r="B79" s="344">
        <v>31338</v>
      </c>
      <c r="C79" s="649">
        <v>26501</v>
      </c>
      <c r="D79" s="658">
        <v>84.565064777586315</v>
      </c>
      <c r="E79" s="649">
        <v>4837</v>
      </c>
      <c r="F79" s="329">
        <v>15.434935222413685</v>
      </c>
      <c r="G79" s="843"/>
      <c r="H79" s="844"/>
    </row>
    <row r="80" spans="1:8" ht="14.5" customHeight="1">
      <c r="A80" s="124" t="s">
        <v>75</v>
      </c>
      <c r="B80" s="345">
        <v>6443</v>
      </c>
      <c r="C80" s="92">
        <v>5625</v>
      </c>
      <c r="D80" s="657">
        <v>87.304050907962136</v>
      </c>
      <c r="E80" s="92">
        <v>818</v>
      </c>
      <c r="F80" s="328">
        <v>12.695949092037873</v>
      </c>
      <c r="G80" s="843"/>
      <c r="H80" s="844"/>
    </row>
    <row r="81" spans="1:8" ht="14.5" customHeight="1">
      <c r="A81" s="125" t="s">
        <v>76</v>
      </c>
      <c r="B81" s="344">
        <v>29928</v>
      </c>
      <c r="C81" s="649">
        <v>27066</v>
      </c>
      <c r="D81" s="658">
        <v>90.437048917401768</v>
      </c>
      <c r="E81" s="649">
        <v>2862</v>
      </c>
      <c r="F81" s="329">
        <v>9.5629510825982358</v>
      </c>
      <c r="G81" s="843"/>
      <c r="H81" s="844"/>
    </row>
    <row r="82" spans="1:8" ht="14.5" customHeight="1">
      <c r="A82" s="124" t="s">
        <v>77</v>
      </c>
      <c r="B82" s="345">
        <v>15756</v>
      </c>
      <c r="C82" s="92">
        <v>14495</v>
      </c>
      <c r="D82" s="657">
        <v>91.996699669967001</v>
      </c>
      <c r="E82" s="92">
        <v>1261</v>
      </c>
      <c r="F82" s="328">
        <v>8.003300330033003</v>
      </c>
      <c r="G82" s="843"/>
      <c r="H82" s="844"/>
    </row>
    <row r="83" spans="1:8" ht="14.5" customHeight="1">
      <c r="A83" s="125" t="s">
        <v>78</v>
      </c>
      <c r="B83" s="344">
        <v>22231</v>
      </c>
      <c r="C83" s="649">
        <v>19994</v>
      </c>
      <c r="D83" s="658">
        <v>89.937474697494494</v>
      </c>
      <c r="E83" s="649">
        <v>2237</v>
      </c>
      <c r="F83" s="329">
        <v>10.062525302505509</v>
      </c>
      <c r="G83" s="843"/>
      <c r="H83" s="844"/>
    </row>
    <row r="84" spans="1:8" ht="14.5" customHeight="1" thickBot="1">
      <c r="A84" s="126" t="s">
        <v>79</v>
      </c>
      <c r="B84" s="845">
        <v>15448</v>
      </c>
      <c r="C84" s="650" t="s">
        <v>280</v>
      </c>
      <c r="D84" s="659" t="s">
        <v>280</v>
      </c>
      <c r="E84" s="650" t="s">
        <v>280</v>
      </c>
      <c r="F84" s="330" t="s">
        <v>280</v>
      </c>
      <c r="G84" s="843"/>
      <c r="H84" s="844"/>
    </row>
    <row r="85" spans="1:8" ht="14.5" customHeight="1">
      <c r="A85" s="138" t="s">
        <v>80</v>
      </c>
      <c r="B85" s="7">
        <v>510404</v>
      </c>
      <c r="C85" s="651">
        <v>443548</v>
      </c>
      <c r="D85" s="660">
        <v>86.901356572440662</v>
      </c>
      <c r="E85" s="651">
        <v>66856</v>
      </c>
      <c r="F85" s="331">
        <v>13.098643427559345</v>
      </c>
      <c r="G85" s="843"/>
      <c r="H85" s="844"/>
    </row>
    <row r="86" spans="1:8" ht="14.5" customHeight="1">
      <c r="A86" s="138" t="s">
        <v>81</v>
      </c>
      <c r="B86" s="8">
        <v>125332</v>
      </c>
      <c r="C86" s="652">
        <v>111745</v>
      </c>
      <c r="D86" s="661">
        <v>89.159193182906208</v>
      </c>
      <c r="E86" s="652">
        <v>13587</v>
      </c>
      <c r="F86" s="331">
        <v>10.840806817093799</v>
      </c>
      <c r="G86" s="843"/>
      <c r="H86" s="844"/>
    </row>
    <row r="87" spans="1:8" ht="14.5" customHeight="1">
      <c r="A87" s="139" t="s">
        <v>82</v>
      </c>
      <c r="B87" s="130">
        <v>635736</v>
      </c>
      <c r="C87" s="653">
        <v>555293</v>
      </c>
      <c r="D87" s="662">
        <v>87.34647715403878</v>
      </c>
      <c r="E87" s="653">
        <v>80443</v>
      </c>
      <c r="F87" s="332">
        <v>12.653522845961215</v>
      </c>
      <c r="G87" s="843"/>
      <c r="H87" s="844"/>
    </row>
    <row r="88" spans="1:8" ht="14.5" customHeight="1">
      <c r="A88" s="1352" t="s">
        <v>562</v>
      </c>
      <c r="B88" s="1352"/>
      <c r="C88" s="1352"/>
      <c r="D88" s="1352"/>
      <c r="E88" s="1352"/>
      <c r="F88" s="1352"/>
    </row>
    <row r="89" spans="1:8" ht="24" customHeight="1">
      <c r="A89" s="1352" t="s">
        <v>563</v>
      </c>
      <c r="B89" s="1352"/>
      <c r="C89" s="1352"/>
      <c r="D89" s="1352"/>
      <c r="E89" s="1352"/>
      <c r="F89" s="1352"/>
    </row>
    <row r="90" spans="1:8" ht="14.5" customHeight="1">
      <c r="A90" s="1352" t="s">
        <v>521</v>
      </c>
      <c r="B90" s="1352"/>
      <c r="C90" s="1352"/>
      <c r="D90" s="1352"/>
      <c r="E90" s="1352"/>
      <c r="F90" s="1352"/>
    </row>
    <row r="91" spans="1:8" ht="38.25" customHeight="1">
      <c r="A91" s="1352" t="s">
        <v>648</v>
      </c>
      <c r="B91" s="1352"/>
      <c r="C91" s="1352"/>
      <c r="D91" s="1352"/>
      <c r="E91" s="1352"/>
      <c r="F91" s="1352"/>
      <c r="G91" s="846"/>
    </row>
    <row r="92" spans="1:8" ht="14.5" customHeight="1">
      <c r="A92" s="755"/>
      <c r="B92" s="755"/>
      <c r="C92" s="755"/>
      <c r="D92" s="755"/>
      <c r="E92" s="755"/>
      <c r="F92" s="755"/>
      <c r="G92" s="846"/>
    </row>
    <row r="93" spans="1:8" ht="25" customHeight="1">
      <c r="A93" s="1362">
        <v>2021</v>
      </c>
      <c r="B93" s="1362"/>
      <c r="C93" s="1362"/>
      <c r="D93" s="1362"/>
      <c r="E93" s="1362"/>
      <c r="F93" s="1362"/>
    </row>
    <row r="94" spans="1:8" ht="14.5" customHeight="1">
      <c r="A94" s="119"/>
      <c r="D94" s="838"/>
      <c r="F94" s="838"/>
    </row>
    <row r="95" spans="1:8" ht="33" customHeight="1">
      <c r="A95" s="1353" t="s">
        <v>795</v>
      </c>
      <c r="B95" s="1353"/>
      <c r="C95" s="1353"/>
      <c r="D95" s="1353"/>
      <c r="E95" s="1353"/>
      <c r="F95" s="1353"/>
    </row>
    <row r="96" spans="1:8" ht="14.5" customHeight="1" thickBot="1">
      <c r="A96" s="1354" t="s">
        <v>273</v>
      </c>
      <c r="B96" s="1356" t="s">
        <v>274</v>
      </c>
      <c r="C96" s="1358" t="s">
        <v>276</v>
      </c>
      <c r="D96" s="1358"/>
      <c r="E96" s="1358"/>
      <c r="F96" s="1359"/>
    </row>
    <row r="97" spans="1:7" ht="14.5" customHeight="1">
      <c r="A97" s="1354"/>
      <c r="B97" s="1357"/>
      <c r="C97" s="1360" t="s">
        <v>315</v>
      </c>
      <c r="D97" s="1360"/>
      <c r="E97" s="1360" t="s">
        <v>316</v>
      </c>
      <c r="F97" s="1361"/>
    </row>
    <row r="98" spans="1:7" ht="14.5" customHeight="1" thickBot="1">
      <c r="A98" s="1355"/>
      <c r="B98" s="991" t="s">
        <v>275</v>
      </c>
      <c r="C98" s="992" t="s">
        <v>275</v>
      </c>
      <c r="D98" s="645" t="s">
        <v>279</v>
      </c>
      <c r="E98" s="646" t="s">
        <v>275</v>
      </c>
      <c r="F98" s="647" t="s">
        <v>279</v>
      </c>
    </row>
    <row r="99" spans="1:7" ht="14.5" customHeight="1">
      <c r="A99" s="123" t="s">
        <v>64</v>
      </c>
      <c r="B99" s="842">
        <v>92613</v>
      </c>
      <c r="C99" s="648">
        <v>80244</v>
      </c>
      <c r="D99" s="656">
        <v>86.644423569045387</v>
      </c>
      <c r="E99" s="655">
        <v>12369</v>
      </c>
      <c r="F99" s="327">
        <v>13.355576430954619</v>
      </c>
    </row>
    <row r="100" spans="1:7" ht="14.5" customHeight="1">
      <c r="A100" s="124" t="s">
        <v>65</v>
      </c>
      <c r="B100" s="345">
        <v>91218</v>
      </c>
      <c r="C100" s="92">
        <v>78154</v>
      </c>
      <c r="D100" s="657">
        <v>85.678265254664652</v>
      </c>
      <c r="E100" s="92">
        <v>13064</v>
      </c>
      <c r="F100" s="328">
        <v>14.321734745335352</v>
      </c>
      <c r="G100" s="843"/>
    </row>
    <row r="101" spans="1:7" ht="14.5" customHeight="1">
      <c r="A101" s="125" t="s">
        <v>66</v>
      </c>
      <c r="B101" s="344">
        <v>33809</v>
      </c>
      <c r="C101" s="649">
        <v>27817</v>
      </c>
      <c r="D101" s="658">
        <v>82.276908515484038</v>
      </c>
      <c r="E101" s="649">
        <v>5992</v>
      </c>
      <c r="F101" s="329">
        <v>17.723091484515958</v>
      </c>
      <c r="G101" s="843"/>
    </row>
    <row r="102" spans="1:7" ht="14.5" customHeight="1">
      <c r="A102" s="124" t="s">
        <v>67</v>
      </c>
      <c r="B102" s="345">
        <v>18504</v>
      </c>
      <c r="C102" s="92">
        <v>16687</v>
      </c>
      <c r="D102" s="657">
        <v>90.180501513186343</v>
      </c>
      <c r="E102" s="92">
        <v>1817</v>
      </c>
      <c r="F102" s="328">
        <v>9.8194984868136626</v>
      </c>
      <c r="G102" s="843"/>
    </row>
    <row r="103" spans="1:7" ht="14.5" customHeight="1">
      <c r="A103" s="125" t="s">
        <v>68</v>
      </c>
      <c r="B103" s="344" t="s">
        <v>280</v>
      </c>
      <c r="C103" s="649" t="s">
        <v>280</v>
      </c>
      <c r="D103" s="658" t="s">
        <v>280</v>
      </c>
      <c r="E103" s="649" t="s">
        <v>280</v>
      </c>
      <c r="F103" s="329" t="s">
        <v>280</v>
      </c>
      <c r="G103" s="843"/>
    </row>
    <row r="104" spans="1:7" ht="14.5" customHeight="1">
      <c r="A104" s="124" t="s">
        <v>69</v>
      </c>
      <c r="B104" s="845" t="s">
        <v>280</v>
      </c>
      <c r="C104" s="92" t="s">
        <v>280</v>
      </c>
      <c r="D104" s="657" t="s">
        <v>280</v>
      </c>
      <c r="E104" s="92" t="s">
        <v>280</v>
      </c>
      <c r="F104" s="328" t="s">
        <v>280</v>
      </c>
      <c r="G104" s="843"/>
    </row>
    <row r="105" spans="1:7" ht="14.5" customHeight="1">
      <c r="A105" s="125" t="s">
        <v>70</v>
      </c>
      <c r="B105" s="344">
        <v>48635</v>
      </c>
      <c r="C105" s="649">
        <v>41061</v>
      </c>
      <c r="D105" s="658">
        <v>84.426853089338948</v>
      </c>
      <c r="E105" s="649">
        <v>7574</v>
      </c>
      <c r="F105" s="329">
        <v>15.573146910661045</v>
      </c>
      <c r="G105" s="843"/>
    </row>
    <row r="106" spans="1:7" ht="14.5" customHeight="1">
      <c r="A106" s="124" t="s">
        <v>71</v>
      </c>
      <c r="B106" s="845" t="s">
        <v>280</v>
      </c>
      <c r="C106" s="92" t="s">
        <v>280</v>
      </c>
      <c r="D106" s="657" t="s">
        <v>280</v>
      </c>
      <c r="E106" s="92" t="s">
        <v>280</v>
      </c>
      <c r="F106" s="328" t="s">
        <v>280</v>
      </c>
      <c r="G106" s="843"/>
    </row>
    <row r="107" spans="1:7" ht="14.5" customHeight="1">
      <c r="A107" s="125" t="s">
        <v>72</v>
      </c>
      <c r="B107" s="344">
        <v>59545</v>
      </c>
      <c r="C107" s="649">
        <v>53124</v>
      </c>
      <c r="D107" s="658">
        <v>89.216558905029814</v>
      </c>
      <c r="E107" s="649">
        <v>6421</v>
      </c>
      <c r="F107" s="329">
        <v>10.78344109497019</v>
      </c>
      <c r="G107" s="843"/>
    </row>
    <row r="108" spans="1:7" ht="14.5" customHeight="1">
      <c r="A108" s="124" t="s">
        <v>73</v>
      </c>
      <c r="B108" s="345">
        <v>119274</v>
      </c>
      <c r="C108" s="92">
        <v>101180</v>
      </c>
      <c r="D108" s="657">
        <v>84.829887485956704</v>
      </c>
      <c r="E108" s="92">
        <v>18094</v>
      </c>
      <c r="F108" s="328">
        <v>15.170112514043296</v>
      </c>
      <c r="G108" s="843"/>
    </row>
    <row r="109" spans="1:7" ht="14.5" customHeight="1">
      <c r="A109" s="125" t="s">
        <v>74</v>
      </c>
      <c r="B109" s="344">
        <v>30317</v>
      </c>
      <c r="C109" s="649">
        <v>25212</v>
      </c>
      <c r="D109" s="658">
        <v>83.161262657914705</v>
      </c>
      <c r="E109" s="649">
        <v>5105</v>
      </c>
      <c r="F109" s="329">
        <v>16.838737342085299</v>
      </c>
      <c r="G109" s="843"/>
    </row>
    <row r="110" spans="1:7" ht="14.5" customHeight="1">
      <c r="A110" s="124" t="s">
        <v>75</v>
      </c>
      <c r="B110" s="345">
        <v>6326</v>
      </c>
      <c r="C110" s="92">
        <v>5497</v>
      </c>
      <c r="D110" s="657">
        <v>86.895352513436606</v>
      </c>
      <c r="E110" s="92">
        <v>829</v>
      </c>
      <c r="F110" s="328">
        <v>13.104647486563389</v>
      </c>
      <c r="G110" s="843"/>
    </row>
    <row r="111" spans="1:7" ht="14.5" customHeight="1">
      <c r="A111" s="125" t="s">
        <v>76</v>
      </c>
      <c r="B111" s="344">
        <v>29725</v>
      </c>
      <c r="C111" s="649">
        <v>27023</v>
      </c>
      <c r="D111" s="658">
        <v>90.910008410428929</v>
      </c>
      <c r="E111" s="649">
        <v>2702</v>
      </c>
      <c r="F111" s="329">
        <v>9.0899915895710688</v>
      </c>
      <c r="G111" s="843"/>
    </row>
    <row r="112" spans="1:7" ht="14.5" customHeight="1">
      <c r="A112" s="124" t="s">
        <v>77</v>
      </c>
      <c r="B112" s="345">
        <v>15616</v>
      </c>
      <c r="C112" s="92">
        <v>14424</v>
      </c>
      <c r="D112" s="657">
        <v>92.366803278688522</v>
      </c>
      <c r="E112" s="92">
        <v>1192</v>
      </c>
      <c r="F112" s="328">
        <v>7.6331967213114744</v>
      </c>
      <c r="G112" s="843"/>
    </row>
    <row r="113" spans="1:7" ht="14.5" customHeight="1">
      <c r="A113" s="125" t="s">
        <v>78</v>
      </c>
      <c r="B113" s="344">
        <v>21148</v>
      </c>
      <c r="C113" s="649">
        <v>19097</v>
      </c>
      <c r="D113" s="658">
        <v>90.301683374314351</v>
      </c>
      <c r="E113" s="649">
        <v>2051</v>
      </c>
      <c r="F113" s="329">
        <v>9.6983166256856439</v>
      </c>
      <c r="G113" s="843"/>
    </row>
    <row r="114" spans="1:7" ht="14.5" customHeight="1" thickBot="1">
      <c r="A114" s="126" t="s">
        <v>79</v>
      </c>
      <c r="B114" s="845" t="s">
        <v>280</v>
      </c>
      <c r="C114" s="650" t="s">
        <v>280</v>
      </c>
      <c r="D114" s="659" t="s">
        <v>280</v>
      </c>
      <c r="E114" s="650" t="s">
        <v>280</v>
      </c>
      <c r="F114" s="330" t="s">
        <v>280</v>
      </c>
      <c r="G114" s="843"/>
    </row>
    <row r="115" spans="1:7" ht="14.5" customHeight="1">
      <c r="A115" s="138" t="s">
        <v>80</v>
      </c>
      <c r="B115" s="7">
        <v>491490</v>
      </c>
      <c r="C115" s="651">
        <v>423555</v>
      </c>
      <c r="D115" s="660">
        <v>86.177745223707504</v>
      </c>
      <c r="E115" s="651">
        <v>67935</v>
      </c>
      <c r="F115" s="331">
        <v>13.822254776292498</v>
      </c>
      <c r="G115" s="843"/>
    </row>
    <row r="116" spans="1:7" ht="14.5" customHeight="1">
      <c r="A116" s="138" t="s">
        <v>81</v>
      </c>
      <c r="B116" s="8">
        <v>123850</v>
      </c>
      <c r="C116" s="652">
        <v>110250</v>
      </c>
      <c r="D116" s="661">
        <v>89.018974566007273</v>
      </c>
      <c r="E116" s="652">
        <v>13600</v>
      </c>
      <c r="F116" s="331">
        <v>10.981025433992734</v>
      </c>
      <c r="G116" s="843"/>
    </row>
    <row r="117" spans="1:7" ht="14.5" customHeight="1">
      <c r="A117" s="139" t="s">
        <v>82</v>
      </c>
      <c r="B117" s="130">
        <v>615340</v>
      </c>
      <c r="C117" s="653">
        <v>533805</v>
      </c>
      <c r="D117" s="662">
        <v>86.749601846133842</v>
      </c>
      <c r="E117" s="653">
        <v>81535</v>
      </c>
      <c r="F117" s="332">
        <v>13.250398153866156</v>
      </c>
      <c r="G117" s="843"/>
    </row>
    <row r="118" spans="1:7" ht="14.5" customHeight="1">
      <c r="A118" s="1352" t="s">
        <v>562</v>
      </c>
      <c r="B118" s="1352"/>
      <c r="C118" s="1352"/>
      <c r="D118" s="1352"/>
      <c r="E118" s="1352"/>
      <c r="F118" s="1352"/>
      <c r="G118" s="843"/>
    </row>
    <row r="119" spans="1:7" ht="24.65" customHeight="1">
      <c r="A119" s="1352" t="s">
        <v>563</v>
      </c>
      <c r="B119" s="1352"/>
      <c r="C119" s="1352"/>
      <c r="D119" s="1352"/>
      <c r="E119" s="1352"/>
      <c r="F119" s="1352"/>
    </row>
    <row r="120" spans="1:7" ht="14.5" customHeight="1">
      <c r="A120" s="1352" t="s">
        <v>521</v>
      </c>
      <c r="B120" s="1352"/>
      <c r="C120" s="1352"/>
      <c r="D120" s="1352"/>
      <c r="E120" s="1352"/>
      <c r="F120" s="1352"/>
    </row>
    <row r="121" spans="1:7" ht="38.25" customHeight="1">
      <c r="A121" s="1352" t="s">
        <v>650</v>
      </c>
      <c r="B121" s="1352"/>
      <c r="C121" s="1352"/>
      <c r="D121" s="1352"/>
      <c r="E121" s="1352"/>
      <c r="F121" s="1352"/>
    </row>
    <row r="122" spans="1:7" ht="14.5" customHeight="1">
      <c r="A122" s="755"/>
      <c r="B122" s="755"/>
      <c r="C122" s="755"/>
      <c r="D122" s="755"/>
      <c r="E122" s="755"/>
      <c r="F122" s="755"/>
    </row>
    <row r="123" spans="1:7" ht="25" customHeight="1">
      <c r="A123" s="1362">
        <v>2020</v>
      </c>
      <c r="B123" s="1362"/>
      <c r="C123" s="1362"/>
      <c r="D123" s="1362"/>
      <c r="E123" s="1362"/>
      <c r="F123" s="1362"/>
    </row>
    <row r="124" spans="1:7" ht="14.5" customHeight="1">
      <c r="A124" s="119"/>
      <c r="D124" s="838"/>
      <c r="F124" s="838"/>
    </row>
    <row r="125" spans="1:7" ht="33" customHeight="1">
      <c r="A125" s="1353" t="s">
        <v>796</v>
      </c>
      <c r="B125" s="1353"/>
      <c r="C125" s="1353"/>
      <c r="D125" s="1353"/>
      <c r="E125" s="1353"/>
      <c r="F125" s="1353"/>
    </row>
    <row r="126" spans="1:7" ht="14.5" customHeight="1" thickBot="1">
      <c r="A126" s="1354" t="s">
        <v>273</v>
      </c>
      <c r="B126" s="1356" t="s">
        <v>274</v>
      </c>
      <c r="C126" s="1358" t="s">
        <v>276</v>
      </c>
      <c r="D126" s="1358"/>
      <c r="E126" s="1358"/>
      <c r="F126" s="1359"/>
    </row>
    <row r="127" spans="1:7" ht="14.5" customHeight="1">
      <c r="A127" s="1354"/>
      <c r="B127" s="1357"/>
      <c r="C127" s="1360" t="s">
        <v>315</v>
      </c>
      <c r="D127" s="1360"/>
      <c r="E127" s="1360" t="s">
        <v>316</v>
      </c>
      <c r="F127" s="1361"/>
    </row>
    <row r="128" spans="1:7" ht="14.5" customHeight="1" thickBot="1">
      <c r="A128" s="1355"/>
      <c r="B128" s="991" t="s">
        <v>275</v>
      </c>
      <c r="C128" s="992" t="s">
        <v>275</v>
      </c>
      <c r="D128" s="645" t="s">
        <v>279</v>
      </c>
      <c r="E128" s="646" t="s">
        <v>275</v>
      </c>
      <c r="F128" s="647" t="s">
        <v>279</v>
      </c>
    </row>
    <row r="129" spans="1:6" ht="14.5" customHeight="1">
      <c r="A129" s="123" t="s">
        <v>64</v>
      </c>
      <c r="B129" s="3">
        <f>SUM(C129,E129)</f>
        <v>89803</v>
      </c>
      <c r="C129" s="648">
        <v>77618</v>
      </c>
      <c r="D129" s="656">
        <f>C129/$B129*100</f>
        <v>86.431410977361551</v>
      </c>
      <c r="E129" s="655">
        <v>12185</v>
      </c>
      <c r="F129" s="327">
        <f>E129/$B129*100</f>
        <v>13.568589022638442</v>
      </c>
    </row>
    <row r="130" spans="1:6" ht="14.5" customHeight="1">
      <c r="A130" s="154" t="s">
        <v>65</v>
      </c>
      <c r="B130" s="4">
        <f t="shared" ref="B130:B147" si="0">SUM(C130,E130)</f>
        <v>88104</v>
      </c>
      <c r="C130" s="92">
        <v>74349</v>
      </c>
      <c r="D130" s="657">
        <f t="shared" ref="D130:D147" si="1">C130/$B130*100</f>
        <v>84.387769000272399</v>
      </c>
      <c r="E130" s="92">
        <v>13755</v>
      </c>
      <c r="F130" s="328">
        <f t="shared" ref="F130:F147" si="2">E130/$B130*100</f>
        <v>15.612230999727593</v>
      </c>
    </row>
    <row r="131" spans="1:6" ht="14.5" customHeight="1">
      <c r="A131" s="155" t="s">
        <v>66</v>
      </c>
      <c r="B131" s="5">
        <f t="shared" si="0"/>
        <v>32923</v>
      </c>
      <c r="C131" s="649">
        <v>26882</v>
      </c>
      <c r="D131" s="658">
        <f t="shared" si="1"/>
        <v>81.651125353096617</v>
      </c>
      <c r="E131" s="649">
        <v>6041</v>
      </c>
      <c r="F131" s="329">
        <f t="shared" si="2"/>
        <v>18.348874646903383</v>
      </c>
    </row>
    <row r="132" spans="1:6" ht="14.5" customHeight="1">
      <c r="A132" s="154" t="s">
        <v>67</v>
      </c>
      <c r="B132" s="4">
        <f t="shared" si="0"/>
        <v>17875</v>
      </c>
      <c r="C132" s="92">
        <v>15980</v>
      </c>
      <c r="D132" s="657">
        <f t="shared" si="1"/>
        <v>89.3986013986014</v>
      </c>
      <c r="E132" s="92">
        <v>1895</v>
      </c>
      <c r="F132" s="328">
        <f t="shared" si="2"/>
        <v>10.601398601398602</v>
      </c>
    </row>
    <row r="133" spans="1:6" ht="14.5" customHeight="1">
      <c r="A133" s="155" t="s">
        <v>68</v>
      </c>
      <c r="B133" s="5">
        <f t="shared" si="0"/>
        <v>5315</v>
      </c>
      <c r="C133" s="649">
        <v>4807</v>
      </c>
      <c r="D133" s="658">
        <f t="shared" si="1"/>
        <v>90.442144873000942</v>
      </c>
      <c r="E133" s="649">
        <v>508</v>
      </c>
      <c r="F133" s="329">
        <f t="shared" si="2"/>
        <v>9.5578551269990601</v>
      </c>
    </row>
    <row r="134" spans="1:6" ht="14.5" customHeight="1">
      <c r="A134" s="154" t="s">
        <v>69</v>
      </c>
      <c r="B134" s="4">
        <f t="shared" si="0"/>
        <v>16654</v>
      </c>
      <c r="C134" s="92">
        <v>14602</v>
      </c>
      <c r="D134" s="657">
        <f t="shared" si="1"/>
        <v>87.678635763180012</v>
      </c>
      <c r="E134" s="92">
        <v>2052</v>
      </c>
      <c r="F134" s="328">
        <f t="shared" si="2"/>
        <v>12.321364236819983</v>
      </c>
    </row>
    <row r="135" spans="1:6" ht="14.5" customHeight="1">
      <c r="A135" s="155" t="s">
        <v>70</v>
      </c>
      <c r="B135" s="5">
        <f t="shared" si="0"/>
        <v>46719</v>
      </c>
      <c r="C135" s="649">
        <v>39641</v>
      </c>
      <c r="D135" s="658">
        <f t="shared" si="1"/>
        <v>84.849846957340688</v>
      </c>
      <c r="E135" s="649">
        <v>7078</v>
      </c>
      <c r="F135" s="329">
        <f t="shared" si="2"/>
        <v>15.150153042659303</v>
      </c>
    </row>
    <row r="136" spans="1:6" ht="14.5" customHeight="1">
      <c r="A136" s="154" t="s">
        <v>71</v>
      </c>
      <c r="B136" s="4">
        <f t="shared" si="0"/>
        <v>10746</v>
      </c>
      <c r="C136" s="92">
        <v>10119</v>
      </c>
      <c r="D136" s="657">
        <f t="shared" si="1"/>
        <v>94.165270798436623</v>
      </c>
      <c r="E136" s="92">
        <v>627</v>
      </c>
      <c r="F136" s="328">
        <f t="shared" si="2"/>
        <v>5.8347292015633725</v>
      </c>
    </row>
    <row r="137" spans="1:6" ht="14.5" customHeight="1">
      <c r="A137" s="155" t="s">
        <v>72</v>
      </c>
      <c r="B137" s="5">
        <f t="shared" si="0"/>
        <v>56523</v>
      </c>
      <c r="C137" s="649">
        <v>50340</v>
      </c>
      <c r="D137" s="658">
        <f t="shared" si="1"/>
        <v>89.061090175680704</v>
      </c>
      <c r="E137" s="649">
        <v>6183</v>
      </c>
      <c r="F137" s="329">
        <f t="shared" si="2"/>
        <v>10.938909824319303</v>
      </c>
    </row>
    <row r="138" spans="1:6" ht="14.5" customHeight="1">
      <c r="A138" s="154" t="s">
        <v>73</v>
      </c>
      <c r="B138" s="4">
        <f t="shared" si="0"/>
        <v>115230</v>
      </c>
      <c r="C138" s="92">
        <v>96682</v>
      </c>
      <c r="D138" s="657">
        <f t="shared" si="1"/>
        <v>83.903497353119846</v>
      </c>
      <c r="E138" s="92">
        <v>18548</v>
      </c>
      <c r="F138" s="328">
        <f t="shared" si="2"/>
        <v>16.096502646880154</v>
      </c>
    </row>
    <row r="139" spans="1:6" ht="14.5" customHeight="1">
      <c r="A139" s="155" t="s">
        <v>74</v>
      </c>
      <c r="B139" s="5">
        <f t="shared" si="0"/>
        <v>29708</v>
      </c>
      <c r="C139" s="649">
        <v>25002</v>
      </c>
      <c r="D139" s="658">
        <f t="shared" si="1"/>
        <v>84.159149050760746</v>
      </c>
      <c r="E139" s="649">
        <v>4706</v>
      </c>
      <c r="F139" s="329">
        <f t="shared" si="2"/>
        <v>15.840850949239263</v>
      </c>
    </row>
    <row r="140" spans="1:6" ht="14.5" customHeight="1">
      <c r="A140" s="154" t="s">
        <v>75</v>
      </c>
      <c r="B140" s="4">
        <f t="shared" si="0"/>
        <v>6128</v>
      </c>
      <c r="C140" s="92">
        <v>5387</v>
      </c>
      <c r="D140" s="657">
        <f t="shared" si="1"/>
        <v>87.907963446475208</v>
      </c>
      <c r="E140" s="92">
        <v>741</v>
      </c>
      <c r="F140" s="328">
        <f t="shared" si="2"/>
        <v>12.092036553524805</v>
      </c>
    </row>
    <row r="141" spans="1:6" ht="14.5" customHeight="1">
      <c r="A141" s="155" t="s">
        <v>76</v>
      </c>
      <c r="B141" s="5">
        <f t="shared" si="0"/>
        <v>29251</v>
      </c>
      <c r="C141" s="649">
        <v>26390</v>
      </c>
      <c r="D141" s="658">
        <f t="shared" si="1"/>
        <v>90.219137807254455</v>
      </c>
      <c r="E141" s="649">
        <v>2861</v>
      </c>
      <c r="F141" s="329">
        <f t="shared" si="2"/>
        <v>9.7808621927455466</v>
      </c>
    </row>
    <row r="142" spans="1:6" ht="14.5" customHeight="1">
      <c r="A142" s="154" t="s">
        <v>77</v>
      </c>
      <c r="B142" s="4">
        <f t="shared" si="0"/>
        <v>15601</v>
      </c>
      <c r="C142" s="92">
        <v>14312</v>
      </c>
      <c r="D142" s="657">
        <f t="shared" si="1"/>
        <v>91.737709121210173</v>
      </c>
      <c r="E142" s="92">
        <v>1289</v>
      </c>
      <c r="F142" s="328">
        <f t="shared" si="2"/>
        <v>8.2622908787898215</v>
      </c>
    </row>
    <row r="143" spans="1:6" ht="14.5" customHeight="1">
      <c r="A143" s="155" t="s">
        <v>78</v>
      </c>
      <c r="B143" s="5">
        <f t="shared" si="0"/>
        <v>20131</v>
      </c>
      <c r="C143" s="649">
        <v>18074</v>
      </c>
      <c r="D143" s="658">
        <f t="shared" si="1"/>
        <v>89.781928369181855</v>
      </c>
      <c r="E143" s="649">
        <v>2057</v>
      </c>
      <c r="F143" s="329">
        <f t="shared" si="2"/>
        <v>10.218071630818141</v>
      </c>
    </row>
    <row r="144" spans="1:6" ht="14.5" customHeight="1" thickBot="1">
      <c r="A144" s="156" t="s">
        <v>79</v>
      </c>
      <c r="B144" s="6">
        <f t="shared" si="0"/>
        <v>15150</v>
      </c>
      <c r="C144" s="650">
        <v>13869</v>
      </c>
      <c r="D144" s="659">
        <f t="shared" si="1"/>
        <v>91.544554455445549</v>
      </c>
      <c r="E144" s="650">
        <v>1281</v>
      </c>
      <c r="F144" s="330">
        <f t="shared" si="2"/>
        <v>8.4554455445544559</v>
      </c>
    </row>
    <row r="145" spans="1:6" ht="14.5" customHeight="1">
      <c r="A145" s="138" t="s">
        <v>80</v>
      </c>
      <c r="B145" s="7">
        <f t="shared" si="0"/>
        <v>474315</v>
      </c>
      <c r="C145" s="651">
        <v>406502</v>
      </c>
      <c r="D145" s="660">
        <f t="shared" si="1"/>
        <v>85.702961112340958</v>
      </c>
      <c r="E145" s="651">
        <v>67813</v>
      </c>
      <c r="F145" s="331">
        <f t="shared" si="2"/>
        <v>14.297038887659044</v>
      </c>
    </row>
    <row r="146" spans="1:6" ht="14.5" customHeight="1">
      <c r="A146" s="138" t="s">
        <v>81</v>
      </c>
      <c r="B146" s="8">
        <f t="shared" si="0"/>
        <v>121546</v>
      </c>
      <c r="C146" s="652">
        <v>107552</v>
      </c>
      <c r="D146" s="661">
        <f t="shared" si="1"/>
        <v>88.486663485429389</v>
      </c>
      <c r="E146" s="652">
        <v>13994</v>
      </c>
      <c r="F146" s="331">
        <f t="shared" si="2"/>
        <v>11.513336514570616</v>
      </c>
    </row>
    <row r="147" spans="1:6" ht="14.5" customHeight="1">
      <c r="A147" s="139" t="s">
        <v>82</v>
      </c>
      <c r="B147" s="130">
        <f t="shared" si="0"/>
        <v>595861</v>
      </c>
      <c r="C147" s="653">
        <v>514054</v>
      </c>
      <c r="D147" s="662">
        <f t="shared" si="1"/>
        <v>86.270791342276127</v>
      </c>
      <c r="E147" s="653">
        <v>81807</v>
      </c>
      <c r="F147" s="332">
        <f t="shared" si="2"/>
        <v>13.729208657723865</v>
      </c>
    </row>
    <row r="148" spans="1:6" ht="14.5" customHeight="1">
      <c r="A148" s="1352" t="s">
        <v>562</v>
      </c>
      <c r="B148" s="1352"/>
      <c r="C148" s="1352"/>
      <c r="D148" s="1352"/>
      <c r="E148" s="1352"/>
      <c r="F148" s="1352"/>
    </row>
    <row r="149" spans="1:6" ht="22.5" customHeight="1">
      <c r="A149" s="1352" t="s">
        <v>563</v>
      </c>
      <c r="B149" s="1352"/>
      <c r="C149" s="1352"/>
      <c r="D149" s="1352"/>
      <c r="E149" s="1352"/>
      <c r="F149" s="1352"/>
    </row>
    <row r="150" spans="1:6" ht="39" customHeight="1">
      <c r="A150" s="1352" t="s">
        <v>652</v>
      </c>
      <c r="B150" s="1352"/>
      <c r="C150" s="1352"/>
      <c r="D150" s="1352"/>
      <c r="E150" s="1352"/>
      <c r="F150" s="1352"/>
    </row>
    <row r="151" spans="1:6" ht="14.5" customHeight="1"/>
    <row r="152" spans="1:6" ht="25" customHeight="1">
      <c r="A152" s="1362">
        <v>2019</v>
      </c>
      <c r="B152" s="1362"/>
      <c r="C152" s="1362"/>
      <c r="D152" s="1362"/>
      <c r="E152" s="1362"/>
      <c r="F152" s="1362"/>
    </row>
    <row r="153" spans="1:6" ht="14.5" customHeight="1">
      <c r="D153" s="838"/>
      <c r="F153" s="838"/>
    </row>
    <row r="154" spans="1:6" ht="32.5" customHeight="1">
      <c r="A154" s="1353" t="s">
        <v>797</v>
      </c>
      <c r="B154" s="1353"/>
      <c r="C154" s="1353"/>
      <c r="D154" s="1353"/>
      <c r="E154" s="1353"/>
      <c r="F154" s="1353"/>
    </row>
    <row r="155" spans="1:6" ht="14.5" customHeight="1" thickBot="1">
      <c r="A155" s="1354" t="s">
        <v>273</v>
      </c>
      <c r="B155" s="1356" t="s">
        <v>274</v>
      </c>
      <c r="C155" s="1358" t="s">
        <v>276</v>
      </c>
      <c r="D155" s="1358"/>
      <c r="E155" s="1358"/>
      <c r="F155" s="1359"/>
    </row>
    <row r="156" spans="1:6" ht="14.5" customHeight="1">
      <c r="A156" s="1354"/>
      <c r="B156" s="1357"/>
      <c r="C156" s="1360" t="s">
        <v>315</v>
      </c>
      <c r="D156" s="1360"/>
      <c r="E156" s="1360" t="s">
        <v>316</v>
      </c>
      <c r="F156" s="1361"/>
    </row>
    <row r="157" spans="1:6" ht="14.5" customHeight="1" thickBot="1">
      <c r="A157" s="1355"/>
      <c r="B157" s="991" t="s">
        <v>275</v>
      </c>
      <c r="C157" s="992" t="s">
        <v>275</v>
      </c>
      <c r="D157" s="645" t="s">
        <v>279</v>
      </c>
      <c r="E157" s="646" t="s">
        <v>275</v>
      </c>
      <c r="F157" s="647" t="s">
        <v>279</v>
      </c>
    </row>
    <row r="158" spans="1:6" ht="14.5" customHeight="1">
      <c r="A158" s="123" t="s">
        <v>64</v>
      </c>
      <c r="B158" s="3">
        <v>86095</v>
      </c>
      <c r="C158" s="648">
        <v>73714</v>
      </c>
      <c r="D158" s="656">
        <v>85.619373947383707</v>
      </c>
      <c r="E158" s="655">
        <v>12381</v>
      </c>
      <c r="F158" s="327">
        <v>14.380626052616297</v>
      </c>
    </row>
    <row r="159" spans="1:6" ht="14.5" customHeight="1">
      <c r="A159" s="154" t="s">
        <v>65</v>
      </c>
      <c r="B159" s="4">
        <v>83374</v>
      </c>
      <c r="C159" s="92">
        <v>69226</v>
      </c>
      <c r="D159" s="657">
        <v>83.030681027658503</v>
      </c>
      <c r="E159" s="92">
        <v>14148</v>
      </c>
      <c r="F159" s="328">
        <v>16.969318972341497</v>
      </c>
    </row>
    <row r="160" spans="1:6" ht="14.5" customHeight="1">
      <c r="A160" s="155" t="s">
        <v>66</v>
      </c>
      <c r="B160" s="5">
        <v>31407</v>
      </c>
      <c r="C160" s="649">
        <v>25829</v>
      </c>
      <c r="D160" s="658">
        <v>82.239628108383471</v>
      </c>
      <c r="E160" s="649">
        <v>5578</v>
      </c>
      <c r="F160" s="329">
        <v>17.760371891616519</v>
      </c>
    </row>
    <row r="161" spans="1:6" ht="14.5" customHeight="1">
      <c r="A161" s="154" t="s">
        <v>67</v>
      </c>
      <c r="B161" s="4">
        <v>16897</v>
      </c>
      <c r="C161" s="92">
        <v>15108</v>
      </c>
      <c r="D161" s="657">
        <v>89.412321713913713</v>
      </c>
      <c r="E161" s="92">
        <v>1789</v>
      </c>
      <c r="F161" s="328">
        <v>10.587678286086287</v>
      </c>
    </row>
    <row r="162" spans="1:6" ht="14.5" customHeight="1">
      <c r="A162" s="155" t="s">
        <v>68</v>
      </c>
      <c r="B162" s="5">
        <v>4983</v>
      </c>
      <c r="C162" s="649">
        <v>4474</v>
      </c>
      <c r="D162" s="658">
        <v>89.785269917720242</v>
      </c>
      <c r="E162" s="649">
        <v>509</v>
      </c>
      <c r="F162" s="329">
        <v>10.21473008227975</v>
      </c>
    </row>
    <row r="163" spans="1:6" ht="14.5" customHeight="1">
      <c r="A163" s="154" t="s">
        <v>69</v>
      </c>
      <c r="B163" s="4">
        <v>15657</v>
      </c>
      <c r="C163" s="92">
        <v>13723</v>
      </c>
      <c r="D163" s="657">
        <v>87.647697515488275</v>
      </c>
      <c r="E163" s="92">
        <v>1934</v>
      </c>
      <c r="F163" s="328">
        <v>12.35230248451172</v>
      </c>
    </row>
    <row r="164" spans="1:6" ht="14.5" customHeight="1">
      <c r="A164" s="155" t="s">
        <v>70</v>
      </c>
      <c r="B164" s="5">
        <v>45081</v>
      </c>
      <c r="C164" s="649">
        <v>38171</v>
      </c>
      <c r="D164" s="658">
        <v>84.672034781837141</v>
      </c>
      <c r="E164" s="649">
        <v>6910</v>
      </c>
      <c r="F164" s="329">
        <v>15.327965218162861</v>
      </c>
    </row>
    <row r="165" spans="1:6" ht="14.5" customHeight="1">
      <c r="A165" s="154" t="s">
        <v>71</v>
      </c>
      <c r="B165" s="4">
        <v>10464</v>
      </c>
      <c r="C165" s="92">
        <v>9858</v>
      </c>
      <c r="D165" s="657">
        <v>94.208715596330279</v>
      </c>
      <c r="E165" s="92">
        <v>606</v>
      </c>
      <c r="F165" s="328">
        <v>5.7912844036697244</v>
      </c>
    </row>
    <row r="166" spans="1:6" ht="14.5" customHeight="1">
      <c r="A166" s="155" t="s">
        <v>72</v>
      </c>
      <c r="B166" s="5">
        <v>53081</v>
      </c>
      <c r="C166" s="649">
        <v>46842</v>
      </c>
      <c r="D166" s="658">
        <v>88.246265141952861</v>
      </c>
      <c r="E166" s="649">
        <v>6239</v>
      </c>
      <c r="F166" s="329">
        <v>11.753734858047135</v>
      </c>
    </row>
    <row r="167" spans="1:6" ht="14.5" customHeight="1">
      <c r="A167" s="154" t="s">
        <v>73</v>
      </c>
      <c r="B167" s="4">
        <v>111115</v>
      </c>
      <c r="C167" s="92">
        <v>91202</v>
      </c>
      <c r="D167" s="657">
        <v>82.078927237546679</v>
      </c>
      <c r="E167" s="92">
        <v>19913</v>
      </c>
      <c r="F167" s="328">
        <v>17.921072762453313</v>
      </c>
    </row>
    <row r="168" spans="1:6" ht="14.5" customHeight="1">
      <c r="A168" s="155" t="s">
        <v>74</v>
      </c>
      <c r="B168" s="5">
        <v>28858</v>
      </c>
      <c r="C168" s="649">
        <v>24325</v>
      </c>
      <c r="D168" s="658">
        <v>84.292050731166398</v>
      </c>
      <c r="E168" s="649">
        <v>4533</v>
      </c>
      <c r="F168" s="329">
        <v>15.707949268833598</v>
      </c>
    </row>
    <row r="169" spans="1:6" ht="14.5" customHeight="1">
      <c r="A169" s="154" t="s">
        <v>75</v>
      </c>
      <c r="B169" s="4">
        <v>5817</v>
      </c>
      <c r="C169" s="92">
        <v>5159</v>
      </c>
      <c r="D169" s="657">
        <v>88.688327316486166</v>
      </c>
      <c r="E169" s="92">
        <v>658</v>
      </c>
      <c r="F169" s="328">
        <v>11.311672683513839</v>
      </c>
    </row>
    <row r="170" spans="1:6" ht="14.5" customHeight="1">
      <c r="A170" s="155" t="s">
        <v>76</v>
      </c>
      <c r="B170" s="5">
        <v>27930</v>
      </c>
      <c r="C170" s="649">
        <v>25024</v>
      </c>
      <c r="D170" s="658">
        <v>89.595417114214101</v>
      </c>
      <c r="E170" s="649">
        <v>2906</v>
      </c>
      <c r="F170" s="329">
        <v>10.404582885785892</v>
      </c>
    </row>
    <row r="171" spans="1:6" ht="14.5" customHeight="1">
      <c r="A171" s="154" t="s">
        <v>77</v>
      </c>
      <c r="B171" s="4">
        <v>15424</v>
      </c>
      <c r="C171" s="92">
        <v>14094</v>
      </c>
      <c r="D171" s="657">
        <v>91.377074688796682</v>
      </c>
      <c r="E171" s="92">
        <v>1330</v>
      </c>
      <c r="F171" s="328">
        <v>8.6229253112033195</v>
      </c>
    </row>
    <row r="172" spans="1:6" ht="14.5" customHeight="1">
      <c r="A172" s="155" t="s">
        <v>78</v>
      </c>
      <c r="B172" s="5">
        <v>19364</v>
      </c>
      <c r="C172" s="649">
        <v>17194</v>
      </c>
      <c r="D172" s="658">
        <v>88.793637678165666</v>
      </c>
      <c r="E172" s="649">
        <v>2170</v>
      </c>
      <c r="F172" s="329">
        <v>11.206362321834332</v>
      </c>
    </row>
    <row r="173" spans="1:6" ht="14.5" customHeight="1" thickBot="1">
      <c r="A173" s="156" t="s">
        <v>79</v>
      </c>
      <c r="B173" s="6">
        <v>15005</v>
      </c>
      <c r="C173" s="650">
        <v>13449</v>
      </c>
      <c r="D173" s="659">
        <v>89.630123292235922</v>
      </c>
      <c r="E173" s="650">
        <v>1556</v>
      </c>
      <c r="F173" s="330">
        <v>10.369876707764078</v>
      </c>
    </row>
    <row r="174" spans="1:6" ht="14.5" customHeight="1">
      <c r="A174" s="138" t="s">
        <v>80</v>
      </c>
      <c r="B174" s="7">
        <v>453425</v>
      </c>
      <c r="C174" s="651">
        <v>384030</v>
      </c>
      <c r="D174" s="660">
        <v>84.695374097149482</v>
      </c>
      <c r="E174" s="651">
        <v>69395</v>
      </c>
      <c r="F174" s="331">
        <v>15.304625902850526</v>
      </c>
    </row>
    <row r="175" spans="1:6" ht="14.5" customHeight="1">
      <c r="A175" s="138" t="s">
        <v>81</v>
      </c>
      <c r="B175" s="8">
        <v>117127</v>
      </c>
      <c r="C175" s="652">
        <v>103362</v>
      </c>
      <c r="D175" s="661">
        <v>88.247799397235482</v>
      </c>
      <c r="E175" s="652">
        <v>13765</v>
      </c>
      <c r="F175" s="331">
        <v>11.752200602764521</v>
      </c>
    </row>
    <row r="176" spans="1:6" ht="14.5" customHeight="1">
      <c r="A176" s="139" t="s">
        <v>82</v>
      </c>
      <c r="B176" s="130">
        <v>570552</v>
      </c>
      <c r="C176" s="653">
        <v>487392</v>
      </c>
      <c r="D176" s="662">
        <v>85.424641399907458</v>
      </c>
      <c r="E176" s="653">
        <v>83160</v>
      </c>
      <c r="F176" s="332">
        <v>14.575358600092542</v>
      </c>
    </row>
    <row r="177" spans="1:6" ht="14.5" customHeight="1">
      <c r="A177" s="1352" t="s">
        <v>562</v>
      </c>
      <c r="B177" s="1352"/>
      <c r="C177" s="1352"/>
      <c r="D177" s="1352"/>
      <c r="E177" s="1352"/>
      <c r="F177" s="1352"/>
    </row>
    <row r="178" spans="1:6" ht="29.25" customHeight="1">
      <c r="A178" s="1352" t="s">
        <v>563</v>
      </c>
      <c r="B178" s="1352"/>
      <c r="C178" s="1352"/>
      <c r="D178" s="1352"/>
      <c r="E178" s="1352"/>
      <c r="F178" s="1352"/>
    </row>
    <row r="179" spans="1:6" ht="36.75" customHeight="1">
      <c r="A179" s="1352" t="s">
        <v>654</v>
      </c>
      <c r="B179" s="1352"/>
      <c r="C179" s="1352"/>
      <c r="D179" s="1352"/>
      <c r="E179" s="1352"/>
      <c r="F179" s="1352"/>
    </row>
    <row r="180" spans="1:6" ht="14.5" customHeight="1"/>
    <row r="181" spans="1:6" ht="25" customHeight="1">
      <c r="A181" s="1362">
        <v>2018</v>
      </c>
      <c r="B181" s="1362"/>
      <c r="C181" s="1362"/>
      <c r="D181" s="1362"/>
      <c r="E181" s="1362"/>
      <c r="F181" s="1362"/>
    </row>
    <row r="182" spans="1:6" ht="14.5" customHeight="1"/>
    <row r="183" spans="1:6" ht="31" customHeight="1">
      <c r="A183" s="1353" t="s">
        <v>798</v>
      </c>
      <c r="B183" s="1353"/>
      <c r="C183" s="1353"/>
      <c r="D183" s="1353"/>
      <c r="E183" s="1353"/>
      <c r="F183" s="1353"/>
    </row>
    <row r="184" spans="1:6" ht="14.5" customHeight="1" thickBot="1">
      <c r="A184" s="1354" t="s">
        <v>273</v>
      </c>
      <c r="B184" s="1356" t="s">
        <v>274</v>
      </c>
      <c r="C184" s="1358" t="s">
        <v>276</v>
      </c>
      <c r="D184" s="1358"/>
      <c r="E184" s="1358"/>
      <c r="F184" s="1359"/>
    </row>
    <row r="185" spans="1:6" ht="14.5" customHeight="1">
      <c r="A185" s="1354"/>
      <c r="B185" s="1357"/>
      <c r="C185" s="1360" t="s">
        <v>315</v>
      </c>
      <c r="D185" s="1360"/>
      <c r="E185" s="1360" t="s">
        <v>316</v>
      </c>
      <c r="F185" s="1361"/>
    </row>
    <row r="186" spans="1:6" ht="14.5" customHeight="1" thickBot="1">
      <c r="A186" s="1355"/>
      <c r="B186" s="991" t="s">
        <v>275</v>
      </c>
      <c r="C186" s="992" t="s">
        <v>275</v>
      </c>
      <c r="D186" s="645" t="s">
        <v>279</v>
      </c>
      <c r="E186" s="646" t="s">
        <v>275</v>
      </c>
      <c r="F186" s="647" t="s">
        <v>279</v>
      </c>
    </row>
    <row r="187" spans="1:6" ht="14.5" customHeight="1">
      <c r="A187" s="123" t="s">
        <v>64</v>
      </c>
      <c r="B187" s="3">
        <v>85046</v>
      </c>
      <c r="C187" s="648">
        <v>73347</v>
      </c>
      <c r="D187" s="656">
        <v>86.24391505773346</v>
      </c>
      <c r="E187" s="655">
        <v>11699</v>
      </c>
      <c r="F187" s="327">
        <v>13.756084942266538</v>
      </c>
    </row>
    <row r="188" spans="1:6" ht="14.5" customHeight="1">
      <c r="A188" s="154" t="s">
        <v>65</v>
      </c>
      <c r="B188" s="4">
        <v>79639</v>
      </c>
      <c r="C188" s="92">
        <v>65034</v>
      </c>
      <c r="D188" s="657">
        <v>81.66099524102512</v>
      </c>
      <c r="E188" s="92">
        <v>14605</v>
      </c>
      <c r="F188" s="328">
        <v>18.339004758974873</v>
      </c>
    </row>
    <row r="189" spans="1:6" ht="14.5" customHeight="1">
      <c r="A189" s="155" t="s">
        <v>66</v>
      </c>
      <c r="B189" s="5">
        <v>29322</v>
      </c>
      <c r="C189" s="649">
        <v>24064</v>
      </c>
      <c r="D189" s="658">
        <v>82.068071754996254</v>
      </c>
      <c r="E189" s="649">
        <v>5258</v>
      </c>
      <c r="F189" s="329">
        <v>17.93192824500375</v>
      </c>
    </row>
    <row r="190" spans="1:6" ht="14.5" customHeight="1">
      <c r="A190" s="154" t="s">
        <v>67</v>
      </c>
      <c r="B190" s="4">
        <v>16276</v>
      </c>
      <c r="C190" s="92">
        <v>14261</v>
      </c>
      <c r="D190" s="657">
        <v>87.619808306709274</v>
      </c>
      <c r="E190" s="92">
        <v>2015</v>
      </c>
      <c r="F190" s="328">
        <v>12.380191693290735</v>
      </c>
    </row>
    <row r="191" spans="1:6" ht="14.5" customHeight="1">
      <c r="A191" s="155" t="s">
        <v>68</v>
      </c>
      <c r="B191" s="5">
        <v>4475</v>
      </c>
      <c r="C191" s="649">
        <v>3916</v>
      </c>
      <c r="D191" s="658">
        <v>87.508379888268166</v>
      </c>
      <c r="E191" s="649">
        <v>559</v>
      </c>
      <c r="F191" s="329">
        <v>12.491620111731844</v>
      </c>
    </row>
    <row r="192" spans="1:6" ht="14.5" customHeight="1">
      <c r="A192" s="154" t="s">
        <v>69</v>
      </c>
      <c r="B192" s="4">
        <v>14331</v>
      </c>
      <c r="C192" s="92">
        <v>12486</v>
      </c>
      <c r="D192" s="657">
        <v>87.12581117856395</v>
      </c>
      <c r="E192" s="92">
        <v>1845</v>
      </c>
      <c r="F192" s="328">
        <v>12.874188821436046</v>
      </c>
    </row>
    <row r="193" spans="1:6" ht="14.5" customHeight="1">
      <c r="A193" s="155" t="s">
        <v>70</v>
      </c>
      <c r="B193" s="5">
        <v>43315</v>
      </c>
      <c r="C193" s="649">
        <v>36572</v>
      </c>
      <c r="D193" s="658">
        <v>84.432644580399398</v>
      </c>
      <c r="E193" s="649">
        <v>6743</v>
      </c>
      <c r="F193" s="329">
        <v>15.567355419600601</v>
      </c>
    </row>
    <row r="194" spans="1:6" ht="14.5" customHeight="1">
      <c r="A194" s="154" t="s">
        <v>71</v>
      </c>
      <c r="B194" s="4">
        <v>10240</v>
      </c>
      <c r="C194" s="92">
        <v>9549</v>
      </c>
      <c r="D194" s="657">
        <v>93.251953125</v>
      </c>
      <c r="E194" s="92">
        <v>691</v>
      </c>
      <c r="F194" s="328">
        <v>6.7480468749999991</v>
      </c>
    </row>
    <row r="195" spans="1:6" ht="14.5" customHeight="1">
      <c r="A195" s="155" t="s">
        <v>72</v>
      </c>
      <c r="B195" s="5">
        <v>50406</v>
      </c>
      <c r="C195" s="649">
        <v>44365</v>
      </c>
      <c r="D195" s="658">
        <v>88.015315637027342</v>
      </c>
      <c r="E195" s="649">
        <v>6041</v>
      </c>
      <c r="F195" s="329">
        <v>11.984684362972663</v>
      </c>
    </row>
    <row r="196" spans="1:6" ht="14.5" customHeight="1">
      <c r="A196" s="154" t="s">
        <v>73</v>
      </c>
      <c r="B196" s="4">
        <v>106386</v>
      </c>
      <c r="C196" s="92">
        <v>86149</v>
      </c>
      <c r="D196" s="657">
        <v>80.977760231609423</v>
      </c>
      <c r="E196" s="92">
        <v>20237</v>
      </c>
      <c r="F196" s="328">
        <v>19.022239768390577</v>
      </c>
    </row>
    <row r="197" spans="1:6" ht="14.5" customHeight="1">
      <c r="A197" s="155" t="s">
        <v>74</v>
      </c>
      <c r="B197" s="5">
        <v>27963</v>
      </c>
      <c r="C197" s="649">
        <v>23634</v>
      </c>
      <c r="D197" s="658">
        <v>84.51882845188284</v>
      </c>
      <c r="E197" s="649">
        <v>4329</v>
      </c>
      <c r="F197" s="329">
        <v>15.481171548117153</v>
      </c>
    </row>
    <row r="198" spans="1:6" ht="14.5" customHeight="1">
      <c r="A198" s="154" t="s">
        <v>75</v>
      </c>
      <c r="B198" s="4">
        <v>5773</v>
      </c>
      <c r="C198" s="92">
        <v>5084</v>
      </c>
      <c r="D198" s="657">
        <v>88.065130781222933</v>
      </c>
      <c r="E198" s="92">
        <v>689</v>
      </c>
      <c r="F198" s="328">
        <v>11.934869218777065</v>
      </c>
    </row>
    <row r="199" spans="1:6" ht="14.5" customHeight="1">
      <c r="A199" s="155" t="s">
        <v>76</v>
      </c>
      <c r="B199" s="5">
        <v>26615</v>
      </c>
      <c r="C199" s="649">
        <v>23737</v>
      </c>
      <c r="D199" s="658">
        <v>89.186548938568478</v>
      </c>
      <c r="E199" s="649">
        <v>2878</v>
      </c>
      <c r="F199" s="329">
        <v>10.813451061431524</v>
      </c>
    </row>
    <row r="200" spans="1:6" ht="14.5" customHeight="1">
      <c r="A200" s="154" t="s">
        <v>77</v>
      </c>
      <c r="B200" s="4">
        <v>15151</v>
      </c>
      <c r="C200" s="92">
        <v>13712</v>
      </c>
      <c r="D200" s="657">
        <v>90.502277077420629</v>
      </c>
      <c r="E200" s="92">
        <v>1439</v>
      </c>
      <c r="F200" s="328">
        <v>9.4977229225793671</v>
      </c>
    </row>
    <row r="201" spans="1:6" ht="14.5" customHeight="1">
      <c r="A201" s="155" t="s">
        <v>78</v>
      </c>
      <c r="B201" s="5">
        <v>18500</v>
      </c>
      <c r="C201" s="649">
        <v>16268</v>
      </c>
      <c r="D201" s="658">
        <v>87.935135135135141</v>
      </c>
      <c r="E201" s="649">
        <v>2232</v>
      </c>
      <c r="F201" s="329">
        <v>12.064864864864864</v>
      </c>
    </row>
    <row r="202" spans="1:6" ht="14.5" customHeight="1" thickBot="1">
      <c r="A202" s="156" t="s">
        <v>79</v>
      </c>
      <c r="B202" s="6">
        <v>14713</v>
      </c>
      <c r="C202" s="650">
        <v>13132</v>
      </c>
      <c r="D202" s="659">
        <v>89.254400869978937</v>
      </c>
      <c r="E202" s="650">
        <v>1581</v>
      </c>
      <c r="F202" s="330">
        <v>10.74559913002107</v>
      </c>
    </row>
    <row r="203" spans="1:6" ht="14.5" customHeight="1">
      <c r="A203" s="138" t="s">
        <v>80</v>
      </c>
      <c r="B203" s="7">
        <v>435834</v>
      </c>
      <c r="C203" s="651">
        <v>366855</v>
      </c>
      <c r="D203" s="660">
        <v>84.173102603284732</v>
      </c>
      <c r="E203" s="651">
        <v>68979</v>
      </c>
      <c r="F203" s="331">
        <v>15.826897396715264</v>
      </c>
    </row>
    <row r="204" spans="1:6" ht="14.5" customHeight="1">
      <c r="A204" s="138" t="s">
        <v>81</v>
      </c>
      <c r="B204" s="8">
        <v>112317</v>
      </c>
      <c r="C204" s="652">
        <v>98455</v>
      </c>
      <c r="D204" s="661">
        <v>87.658146139943199</v>
      </c>
      <c r="E204" s="652">
        <v>13862</v>
      </c>
      <c r="F204" s="331">
        <v>12.341853860056803</v>
      </c>
    </row>
    <row r="205" spans="1:6" ht="14.5" customHeight="1">
      <c r="A205" s="139" t="s">
        <v>82</v>
      </c>
      <c r="B205" s="130">
        <v>548151</v>
      </c>
      <c r="C205" s="653">
        <v>465310</v>
      </c>
      <c r="D205" s="662">
        <v>84.887193492304121</v>
      </c>
      <c r="E205" s="653">
        <v>82841</v>
      </c>
      <c r="F205" s="332">
        <v>15.112806507695872</v>
      </c>
    </row>
    <row r="206" spans="1:6" ht="12.65" customHeight="1">
      <c r="A206" s="1352" t="s">
        <v>562</v>
      </c>
      <c r="B206" s="1352"/>
      <c r="C206" s="1352"/>
      <c r="D206" s="1352"/>
      <c r="E206" s="1352"/>
      <c r="F206" s="1352"/>
    </row>
    <row r="207" spans="1:6" ht="28" customHeight="1">
      <c r="A207" s="1352" t="s">
        <v>563</v>
      </c>
      <c r="B207" s="1352"/>
      <c r="C207" s="1352"/>
      <c r="D207" s="1352"/>
      <c r="E207" s="1352"/>
      <c r="F207" s="1352"/>
    </row>
    <row r="208" spans="1:6" ht="36.75" customHeight="1">
      <c r="A208" s="1352" t="s">
        <v>656</v>
      </c>
      <c r="B208" s="1352"/>
      <c r="C208" s="1352"/>
      <c r="D208" s="1352"/>
      <c r="E208" s="1352"/>
      <c r="F208" s="1352"/>
    </row>
  </sheetData>
  <mergeCells count="74">
    <mergeCell ref="A208:F208"/>
    <mergeCell ref="A184:A186"/>
    <mergeCell ref="B184:B185"/>
    <mergeCell ref="C184:F184"/>
    <mergeCell ref="C185:D185"/>
    <mergeCell ref="E185:F185"/>
    <mergeCell ref="A120:F120"/>
    <mergeCell ref="A206:F206"/>
    <mergeCell ref="A207:F207"/>
    <mergeCell ref="A183:F183"/>
    <mergeCell ref="A148:F148"/>
    <mergeCell ref="A149:F149"/>
    <mergeCell ref="A150:F150"/>
    <mergeCell ref="A152:F152"/>
    <mergeCell ref="A177:F177"/>
    <mergeCell ref="A178:F178"/>
    <mergeCell ref="A179:F179"/>
    <mergeCell ref="A181:F181"/>
    <mergeCell ref="A126:A128"/>
    <mergeCell ref="B126:B127"/>
    <mergeCell ref="C126:F126"/>
    <mergeCell ref="C127:D127"/>
    <mergeCell ref="E127:F127"/>
    <mergeCell ref="A154:F154"/>
    <mergeCell ref="A155:A157"/>
    <mergeCell ref="B155:B156"/>
    <mergeCell ref="C155:F155"/>
    <mergeCell ref="C156:D156"/>
    <mergeCell ref="E156:F156"/>
    <mergeCell ref="A125:F125"/>
    <mergeCell ref="A88:F88"/>
    <mergeCell ref="A89:F89"/>
    <mergeCell ref="A91:F91"/>
    <mergeCell ref="A93:F93"/>
    <mergeCell ref="A95:F95"/>
    <mergeCell ref="A96:A98"/>
    <mergeCell ref="B96:B97"/>
    <mergeCell ref="C96:F96"/>
    <mergeCell ref="C97:D97"/>
    <mergeCell ref="E97:F97"/>
    <mergeCell ref="A118:F118"/>
    <mergeCell ref="A119:F119"/>
    <mergeCell ref="A121:F121"/>
    <mergeCell ref="A123:F123"/>
    <mergeCell ref="A90:F90"/>
    <mergeCell ref="A63:F63"/>
    <mergeCell ref="A65:F65"/>
    <mergeCell ref="A66:A68"/>
    <mergeCell ref="B66:B67"/>
    <mergeCell ref="C66:F66"/>
    <mergeCell ref="C67:D67"/>
    <mergeCell ref="E67:F67"/>
    <mergeCell ref="A3:F3"/>
    <mergeCell ref="A5:F5"/>
    <mergeCell ref="A6:A8"/>
    <mergeCell ref="B6:B7"/>
    <mergeCell ref="C6:F6"/>
    <mergeCell ref="C7:D7"/>
    <mergeCell ref="E7:F7"/>
    <mergeCell ref="A28:F28"/>
    <mergeCell ref="A29:F29"/>
    <mergeCell ref="A30:F30"/>
    <mergeCell ref="A31:F31"/>
    <mergeCell ref="A33:F33"/>
    <mergeCell ref="A58:F58"/>
    <mergeCell ref="A59:F59"/>
    <mergeCell ref="A60:F60"/>
    <mergeCell ref="A61:F61"/>
    <mergeCell ref="A35:F35"/>
    <mergeCell ref="A36:A38"/>
    <mergeCell ref="B36:B37"/>
    <mergeCell ref="C36:F36"/>
    <mergeCell ref="C37:D37"/>
    <mergeCell ref="E37:F37"/>
  </mergeCells>
  <hyperlinks>
    <hyperlink ref="A1" location="Inhalt!A9" display="Zurück zum Inhalt" xr:uid="{00000000-0004-0000-1D00-000000000000}"/>
  </hyperlinks>
  <pageMargins left="0.7" right="0.7" top="0.78740157499999996" bottom="0.78740157499999996"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Tabelle29"/>
  <dimension ref="A1:AE86"/>
  <sheetViews>
    <sheetView showGridLines="0" zoomScale="80" zoomScaleNormal="80" workbookViewId="0">
      <pane xSplit="1" topLeftCell="B1" activePane="topRight" state="frozen"/>
      <selection activeCell="A28" sqref="A28"/>
      <selection pane="topRight"/>
    </sheetView>
  </sheetViews>
  <sheetFormatPr baseColWidth="10" defaultColWidth="11" defaultRowHeight="14.5"/>
  <cols>
    <col min="1" max="1" width="23.5" style="418" customWidth="1"/>
    <col min="2" max="31" width="11.08203125" style="418" customWidth="1"/>
    <col min="32" max="16384" width="11" style="418"/>
  </cols>
  <sheetData>
    <row r="1" spans="1:31" ht="14.5" customHeight="1">
      <c r="A1" s="758" t="s">
        <v>512</v>
      </c>
    </row>
    <row r="2" spans="1:31" ht="14.5" customHeight="1"/>
    <row r="3" spans="1:31" s="425" customFormat="1" ht="25" customHeight="1">
      <c r="A3" s="1231">
        <v>2024</v>
      </c>
      <c r="B3" s="1231"/>
      <c r="C3" s="1231"/>
      <c r="D3" s="1231"/>
      <c r="E3" s="1231"/>
      <c r="F3" s="1231"/>
      <c r="G3" s="1231"/>
      <c r="H3" s="1231"/>
      <c r="I3" s="1231"/>
      <c r="J3" s="1231"/>
      <c r="K3" s="1231"/>
      <c r="L3" s="1231"/>
      <c r="M3" s="1231"/>
      <c r="N3" s="1231"/>
      <c r="O3" s="1231"/>
      <c r="P3" s="1231"/>
      <c r="Q3" s="1231"/>
      <c r="R3" s="1231"/>
      <c r="S3" s="1231"/>
      <c r="T3" s="1231"/>
      <c r="U3" s="1231"/>
      <c r="V3" s="1231"/>
      <c r="W3" s="1231"/>
      <c r="X3" s="1231"/>
      <c r="Y3" s="1231"/>
      <c r="Z3" s="1231"/>
      <c r="AA3" s="1231"/>
      <c r="AB3" s="1231"/>
      <c r="AC3" s="1231"/>
      <c r="AD3" s="1231"/>
      <c r="AE3" s="1231"/>
    </row>
    <row r="4" spans="1:31" s="425" customFormat="1" ht="14.5" customHeight="1">
      <c r="A4" s="735"/>
      <c r="B4" s="735"/>
      <c r="C4" s="735"/>
      <c r="D4" s="735"/>
      <c r="E4" s="735"/>
      <c r="F4" s="735"/>
      <c r="G4" s="735"/>
      <c r="H4" s="735"/>
      <c r="I4" s="735"/>
      <c r="J4" s="735"/>
      <c r="K4" s="735"/>
      <c r="L4" s="735"/>
      <c r="M4" s="735"/>
      <c r="N4" s="253"/>
      <c r="O4" s="253"/>
      <c r="P4" s="253"/>
      <c r="Q4" s="253"/>
      <c r="R4" s="253"/>
      <c r="S4" s="253"/>
    </row>
    <row r="5" spans="1:31" customFormat="1" ht="14.5" customHeight="1">
      <c r="A5" s="1317" t="s">
        <v>876</v>
      </c>
      <c r="B5" s="1363"/>
      <c r="C5" s="1363"/>
      <c r="D5" s="1363"/>
      <c r="E5" s="1363"/>
      <c r="F5" s="1363"/>
      <c r="G5" s="1363"/>
      <c r="H5" s="1363"/>
      <c r="I5" s="1363"/>
      <c r="J5" s="1363"/>
      <c r="K5" s="1363"/>
      <c r="L5" s="1363"/>
      <c r="M5" s="1363"/>
      <c r="N5" s="1363"/>
      <c r="O5" s="1363"/>
      <c r="P5" s="1363"/>
      <c r="Q5" s="1363"/>
      <c r="R5" s="1363"/>
      <c r="S5" s="1363"/>
      <c r="T5" s="1363"/>
      <c r="U5" s="1363"/>
      <c r="V5" s="1363"/>
      <c r="W5" s="1363"/>
      <c r="X5" s="1363"/>
      <c r="Y5" s="1363"/>
      <c r="Z5" s="1363"/>
      <c r="AA5" s="1363"/>
      <c r="AB5" s="1363"/>
      <c r="AC5" s="1363"/>
      <c r="AD5" s="1363"/>
      <c r="AE5" s="1363"/>
    </row>
    <row r="6" spans="1:31" s="709" customFormat="1" ht="47.25" customHeight="1" thickBot="1">
      <c r="A6" s="1314" t="s">
        <v>273</v>
      </c>
      <c r="B6" s="1236" t="s">
        <v>419</v>
      </c>
      <c r="C6" s="1241"/>
      <c r="D6" s="1313"/>
      <c r="E6" s="1226" t="s">
        <v>420</v>
      </c>
      <c r="F6" s="1226" t="s">
        <v>248</v>
      </c>
      <c r="G6" s="1226" t="s">
        <v>248</v>
      </c>
      <c r="H6" s="1236" t="s">
        <v>421</v>
      </c>
      <c r="I6" s="1241"/>
      <c r="J6" s="1313"/>
      <c r="K6" s="1236" t="s">
        <v>422</v>
      </c>
      <c r="L6" s="1241"/>
      <c r="M6" s="1313"/>
      <c r="N6" s="1236" t="s">
        <v>423</v>
      </c>
      <c r="O6" s="1241"/>
      <c r="P6" s="1313"/>
      <c r="Q6" s="1226" t="s">
        <v>424</v>
      </c>
      <c r="R6" s="1226" t="s">
        <v>252</v>
      </c>
      <c r="S6" s="1226" t="s">
        <v>252</v>
      </c>
      <c r="T6" s="1236" t="s">
        <v>425</v>
      </c>
      <c r="U6" s="1241"/>
      <c r="V6" s="1313"/>
      <c r="W6" s="1236" t="s">
        <v>426</v>
      </c>
      <c r="X6" s="1241"/>
      <c r="Y6" s="1313"/>
      <c r="Z6" s="1236" t="s">
        <v>427</v>
      </c>
      <c r="AA6" s="1241"/>
      <c r="AB6" s="1313"/>
      <c r="AC6" s="1236" t="s">
        <v>576</v>
      </c>
      <c r="AD6" s="1241"/>
      <c r="AE6" s="1242"/>
    </row>
    <row r="7" spans="1:31" customFormat="1" ht="14.5" customHeight="1" thickBot="1">
      <c r="A7" s="1322"/>
      <c r="B7" s="689" t="s">
        <v>92</v>
      </c>
      <c r="C7" s="689" t="s">
        <v>62</v>
      </c>
      <c r="D7" s="690" t="s">
        <v>63</v>
      </c>
      <c r="E7" s="689" t="s">
        <v>92</v>
      </c>
      <c r="F7" s="689" t="s">
        <v>62</v>
      </c>
      <c r="G7" s="690" t="s">
        <v>63</v>
      </c>
      <c r="H7" s="689" t="s">
        <v>92</v>
      </c>
      <c r="I7" s="689" t="s">
        <v>62</v>
      </c>
      <c r="J7" s="690" t="s">
        <v>63</v>
      </c>
      <c r="K7" s="689" t="s">
        <v>92</v>
      </c>
      <c r="L7" s="689" t="s">
        <v>62</v>
      </c>
      <c r="M7" s="690" t="s">
        <v>63</v>
      </c>
      <c r="N7" s="689" t="s">
        <v>92</v>
      </c>
      <c r="O7" s="689" t="s">
        <v>62</v>
      </c>
      <c r="P7" s="690" t="s">
        <v>63</v>
      </c>
      <c r="Q7" s="689" t="s">
        <v>92</v>
      </c>
      <c r="R7" s="689" t="s">
        <v>62</v>
      </c>
      <c r="S7" s="690" t="s">
        <v>63</v>
      </c>
      <c r="T7" s="689" t="s">
        <v>92</v>
      </c>
      <c r="U7" s="689" t="s">
        <v>62</v>
      </c>
      <c r="V7" s="690" t="s">
        <v>63</v>
      </c>
      <c r="W7" s="689" t="s">
        <v>92</v>
      </c>
      <c r="X7" s="689" t="s">
        <v>62</v>
      </c>
      <c r="Y7" s="690" t="s">
        <v>63</v>
      </c>
      <c r="Z7" s="689" t="s">
        <v>92</v>
      </c>
      <c r="AA7" s="689" t="s">
        <v>62</v>
      </c>
      <c r="AB7" s="690" t="s">
        <v>63</v>
      </c>
      <c r="AC7" s="689" t="s">
        <v>92</v>
      </c>
      <c r="AD7" s="689" t="s">
        <v>62</v>
      </c>
      <c r="AE7" s="689" t="s">
        <v>63</v>
      </c>
    </row>
    <row r="8" spans="1:31" customFormat="1" ht="14.5" customHeight="1">
      <c r="A8" s="969" t="s">
        <v>64</v>
      </c>
      <c r="B8" s="102">
        <v>78.541971263287834</v>
      </c>
      <c r="C8" s="94">
        <v>2.436321444142945</v>
      </c>
      <c r="D8" s="95">
        <v>309</v>
      </c>
      <c r="E8" s="102">
        <v>87.503422130630497</v>
      </c>
      <c r="F8" s="94">
        <v>1.965708195820103</v>
      </c>
      <c r="G8" s="95">
        <v>312</v>
      </c>
      <c r="H8" s="102">
        <v>37.294508836796602</v>
      </c>
      <c r="I8" s="94">
        <v>2.87864715521521</v>
      </c>
      <c r="J8" s="95">
        <v>312</v>
      </c>
      <c r="K8" s="102">
        <v>35.517153041224127</v>
      </c>
      <c r="L8" s="94">
        <v>2.8352478966438701</v>
      </c>
      <c r="M8" s="95">
        <v>313</v>
      </c>
      <c r="N8" s="102">
        <v>54.774783102949641</v>
      </c>
      <c r="O8" s="94">
        <v>2.95270328965369</v>
      </c>
      <c r="P8" s="95">
        <v>312</v>
      </c>
      <c r="Q8" s="102">
        <v>19.03705025578768</v>
      </c>
      <c r="R8" s="94">
        <v>2.2914884096731298</v>
      </c>
      <c r="S8" s="95">
        <v>312</v>
      </c>
      <c r="T8" s="102">
        <v>63.302125107052539</v>
      </c>
      <c r="U8" s="94">
        <v>2.8792385724047089</v>
      </c>
      <c r="V8" s="95">
        <v>309</v>
      </c>
      <c r="W8" s="102">
        <v>89.943649154613155</v>
      </c>
      <c r="X8" s="94">
        <v>1.8202184991330921</v>
      </c>
      <c r="Y8" s="95">
        <v>315</v>
      </c>
      <c r="Z8" s="102">
        <v>52.224660465761907</v>
      </c>
      <c r="AA8" s="94">
        <v>2.962089941314229</v>
      </c>
      <c r="AB8" s="95">
        <v>312</v>
      </c>
      <c r="AC8" s="102">
        <v>67.720033324227728</v>
      </c>
      <c r="AD8" s="94">
        <v>2.7694012732135271</v>
      </c>
      <c r="AE8" s="111">
        <v>313</v>
      </c>
    </row>
    <row r="9" spans="1:31" customFormat="1" ht="14.5" customHeight="1">
      <c r="A9" s="970" t="s">
        <v>65</v>
      </c>
      <c r="B9" s="103">
        <v>73.039989270732391</v>
      </c>
      <c r="C9" s="96">
        <v>2.5549800398007618</v>
      </c>
      <c r="D9" s="97">
        <v>345</v>
      </c>
      <c r="E9" s="103">
        <v>86.737652811744638</v>
      </c>
      <c r="F9" s="96">
        <v>1.859919390107392</v>
      </c>
      <c r="G9" s="97">
        <v>350</v>
      </c>
      <c r="H9" s="103">
        <v>37.447127750448331</v>
      </c>
      <c r="I9" s="96">
        <v>2.777311632325099</v>
      </c>
      <c r="J9" s="97">
        <v>345</v>
      </c>
      <c r="K9" s="103">
        <v>38.02459509946295</v>
      </c>
      <c r="L9" s="96">
        <v>2.7661396573722139</v>
      </c>
      <c r="M9" s="97">
        <v>351</v>
      </c>
      <c r="N9" s="103">
        <v>52.034292273908008</v>
      </c>
      <c r="O9" s="96">
        <v>2.8305215939197881</v>
      </c>
      <c r="P9" s="97">
        <v>348</v>
      </c>
      <c r="Q9" s="103">
        <v>19.435688498873098</v>
      </c>
      <c r="R9" s="96">
        <v>2.249921300517121</v>
      </c>
      <c r="S9" s="97">
        <v>350</v>
      </c>
      <c r="T9" s="103">
        <v>64.473255543065335</v>
      </c>
      <c r="U9" s="96">
        <v>2.6957261886461801</v>
      </c>
      <c r="V9" s="97">
        <v>350</v>
      </c>
      <c r="W9" s="103">
        <v>90.997379626910103</v>
      </c>
      <c r="X9" s="96">
        <v>1.6504069122005209</v>
      </c>
      <c r="Y9" s="97">
        <v>353</v>
      </c>
      <c r="Z9" s="103">
        <v>68.572977152842611</v>
      </c>
      <c r="AA9" s="96">
        <v>2.60680538733122</v>
      </c>
      <c r="AB9" s="97">
        <v>352</v>
      </c>
      <c r="AC9" s="103">
        <v>60.300960958517237</v>
      </c>
      <c r="AD9" s="96">
        <v>2.7596918751955082</v>
      </c>
      <c r="AE9" s="112">
        <v>350</v>
      </c>
    </row>
    <row r="10" spans="1:31" customFormat="1" ht="14.5" customHeight="1">
      <c r="A10" s="969" t="s">
        <v>66</v>
      </c>
      <c r="B10" s="102">
        <v>81.419786237754394</v>
      </c>
      <c r="C10" s="94">
        <v>2.2759442125877198</v>
      </c>
      <c r="D10" s="95">
        <v>310</v>
      </c>
      <c r="E10" s="102">
        <v>91.278979136049514</v>
      </c>
      <c r="F10" s="94">
        <v>1.570403808363696</v>
      </c>
      <c r="G10" s="95">
        <v>318</v>
      </c>
      <c r="H10" s="102">
        <v>55.368728593113758</v>
      </c>
      <c r="I10" s="94">
        <v>2.854701595310793</v>
      </c>
      <c r="J10" s="95">
        <v>315</v>
      </c>
      <c r="K10" s="102">
        <v>41.58704476375113</v>
      </c>
      <c r="L10" s="94">
        <v>2.8263480690057792</v>
      </c>
      <c r="M10" s="95">
        <v>317</v>
      </c>
      <c r="N10" s="102">
        <v>58.713809017927829</v>
      </c>
      <c r="O10" s="94">
        <v>2.8335180826614761</v>
      </c>
      <c r="P10" s="95">
        <v>318</v>
      </c>
      <c r="Q10" s="102">
        <v>24.24488542839924</v>
      </c>
      <c r="R10" s="94">
        <v>2.4504473277339121</v>
      </c>
      <c r="S10" s="95">
        <v>313</v>
      </c>
      <c r="T10" s="102">
        <v>75.396291740348403</v>
      </c>
      <c r="U10" s="94">
        <v>2.481779788915806</v>
      </c>
      <c r="V10" s="95">
        <v>318</v>
      </c>
      <c r="W10" s="102">
        <v>93.625980554015555</v>
      </c>
      <c r="X10" s="94">
        <v>1.435336739325481</v>
      </c>
      <c r="Y10" s="95">
        <v>320</v>
      </c>
      <c r="Z10" s="102">
        <v>70.690407127376332</v>
      </c>
      <c r="AA10" s="94">
        <v>2.6147288613317872</v>
      </c>
      <c r="AB10" s="95">
        <v>318</v>
      </c>
      <c r="AC10" s="102">
        <v>70.565479842217925</v>
      </c>
      <c r="AD10" s="94">
        <v>2.6103310003334181</v>
      </c>
      <c r="AE10" s="111">
        <v>321</v>
      </c>
    </row>
    <row r="11" spans="1:31" customFormat="1" ht="14.5" customHeight="1">
      <c r="A11" s="970" t="s">
        <v>67</v>
      </c>
      <c r="B11" s="103">
        <v>73.301922271507564</v>
      </c>
      <c r="C11" s="96">
        <v>2.532692151344341</v>
      </c>
      <c r="D11" s="97">
        <v>348</v>
      </c>
      <c r="E11" s="103">
        <v>87.45550037222516</v>
      </c>
      <c r="F11" s="96">
        <v>1.8679256963087809</v>
      </c>
      <c r="G11" s="97">
        <v>355</v>
      </c>
      <c r="H11" s="103">
        <v>33.577921241910587</v>
      </c>
      <c r="I11" s="96">
        <v>2.6419856052992921</v>
      </c>
      <c r="J11" s="97">
        <v>353</v>
      </c>
      <c r="K11" s="103">
        <v>36.475381017407571</v>
      </c>
      <c r="L11" s="96">
        <v>2.71746056357336</v>
      </c>
      <c r="M11" s="97">
        <v>349</v>
      </c>
      <c r="N11" s="103">
        <v>51.860198607829311</v>
      </c>
      <c r="O11" s="96">
        <v>2.7869427949706749</v>
      </c>
      <c r="P11" s="97">
        <v>355</v>
      </c>
      <c r="Q11" s="103">
        <v>18.338886834025029</v>
      </c>
      <c r="R11" s="96">
        <v>2.1563765249261069</v>
      </c>
      <c r="S11" s="97">
        <v>349</v>
      </c>
      <c r="T11" s="103">
        <v>72.360482949102845</v>
      </c>
      <c r="U11" s="96">
        <v>2.5219377159143348</v>
      </c>
      <c r="V11" s="97">
        <v>355</v>
      </c>
      <c r="W11" s="103">
        <v>91.062236500051142</v>
      </c>
      <c r="X11" s="96">
        <v>1.5857737118971329</v>
      </c>
      <c r="Y11" s="97">
        <v>358</v>
      </c>
      <c r="Z11" s="103">
        <v>67.586320672086146</v>
      </c>
      <c r="AA11" s="96">
        <v>2.6220157989131399</v>
      </c>
      <c r="AB11" s="97">
        <v>357</v>
      </c>
      <c r="AC11" s="103">
        <v>54.445678237993967</v>
      </c>
      <c r="AD11" s="96">
        <v>2.777173918990075</v>
      </c>
      <c r="AE11" s="112">
        <v>355</v>
      </c>
    </row>
    <row r="12" spans="1:31" customFormat="1" ht="14.5" customHeight="1">
      <c r="A12" s="969" t="s">
        <v>68</v>
      </c>
      <c r="B12" s="102">
        <v>69.586724947692019</v>
      </c>
      <c r="C12" s="94">
        <v>4.6245507771286247</v>
      </c>
      <c r="D12" s="95">
        <v>109</v>
      </c>
      <c r="E12" s="102">
        <v>90.533576663766894</v>
      </c>
      <c r="F12" s="94">
        <v>3.2898563636202081</v>
      </c>
      <c r="G12" s="95">
        <v>109</v>
      </c>
      <c r="H12" s="102">
        <v>51.162619792680132</v>
      </c>
      <c r="I12" s="94">
        <v>4.9992400153898453</v>
      </c>
      <c r="J12" s="95">
        <v>106</v>
      </c>
      <c r="K12" s="102">
        <v>37.157907618060932</v>
      </c>
      <c r="L12" s="94">
        <v>4.7575619432640881</v>
      </c>
      <c r="M12" s="95">
        <v>107</v>
      </c>
      <c r="N12" s="102">
        <v>68.669901160924596</v>
      </c>
      <c r="O12" s="94">
        <v>4.7166786318113632</v>
      </c>
      <c r="P12" s="95">
        <v>109</v>
      </c>
      <c r="Q12" s="102">
        <v>23.349249132592131</v>
      </c>
      <c r="R12" s="94">
        <v>4.1029407884561762</v>
      </c>
      <c r="S12" s="95">
        <v>107</v>
      </c>
      <c r="T12" s="102">
        <v>63.632660216960822</v>
      </c>
      <c r="U12" s="94">
        <v>4.778866291104471</v>
      </c>
      <c r="V12" s="95">
        <v>105</v>
      </c>
      <c r="W12" s="102">
        <v>93.912017088835825</v>
      </c>
      <c r="X12" s="94">
        <v>2.2780907186712258</v>
      </c>
      <c r="Y12" s="95">
        <v>109</v>
      </c>
      <c r="Z12" s="102">
        <v>61.088661182356013</v>
      </c>
      <c r="AA12" s="94">
        <v>4.856905904067534</v>
      </c>
      <c r="AB12" s="95">
        <v>108</v>
      </c>
      <c r="AC12" s="102">
        <v>56.568597754867078</v>
      </c>
      <c r="AD12" s="94">
        <v>4.9781488900553494</v>
      </c>
      <c r="AE12" s="111">
        <v>107</v>
      </c>
    </row>
    <row r="13" spans="1:31" customFormat="1" ht="14.5" customHeight="1">
      <c r="A13" s="970" t="s">
        <v>69</v>
      </c>
      <c r="B13" s="103">
        <v>88.214588211266658</v>
      </c>
      <c r="C13" s="96">
        <v>2.3998307816013762</v>
      </c>
      <c r="D13" s="97">
        <v>219</v>
      </c>
      <c r="E13" s="103">
        <v>93.844575557393014</v>
      </c>
      <c r="F13" s="96">
        <v>1.8545685182673359</v>
      </c>
      <c r="G13" s="97">
        <v>223</v>
      </c>
      <c r="H13" s="103">
        <v>51.080621346481472</v>
      </c>
      <c r="I13" s="96">
        <v>3.6935409562622019</v>
      </c>
      <c r="J13" s="97">
        <v>221</v>
      </c>
      <c r="K13" s="103">
        <v>47.364212487924867</v>
      </c>
      <c r="L13" s="96">
        <v>3.665619743650379</v>
      </c>
      <c r="M13" s="97">
        <v>223</v>
      </c>
      <c r="N13" s="103">
        <v>72.741532986892196</v>
      </c>
      <c r="O13" s="96">
        <v>3.382736822007947</v>
      </c>
      <c r="P13" s="97">
        <v>220</v>
      </c>
      <c r="Q13" s="103">
        <v>24.5989865165052</v>
      </c>
      <c r="R13" s="96">
        <v>3.0905264089923419</v>
      </c>
      <c r="S13" s="97">
        <v>219</v>
      </c>
      <c r="T13" s="103">
        <v>85.259258507044905</v>
      </c>
      <c r="U13" s="96">
        <v>2.606657539303662</v>
      </c>
      <c r="V13" s="97">
        <v>222</v>
      </c>
      <c r="W13" s="103">
        <v>99.130267892703245</v>
      </c>
      <c r="X13" s="96">
        <v>0.86644980331398103</v>
      </c>
      <c r="Y13" s="97">
        <v>223</v>
      </c>
      <c r="Z13" s="103">
        <v>64.211738134406943</v>
      </c>
      <c r="AA13" s="96">
        <v>3.5626129150039429</v>
      </c>
      <c r="AB13" s="97">
        <v>222</v>
      </c>
      <c r="AC13" s="103">
        <v>75.738607626286736</v>
      </c>
      <c r="AD13" s="96">
        <v>3.3434554469095179</v>
      </c>
      <c r="AE13" s="112">
        <v>223</v>
      </c>
    </row>
    <row r="14" spans="1:31" customFormat="1" ht="14.5" customHeight="1">
      <c r="A14" s="969" t="s">
        <v>70</v>
      </c>
      <c r="B14" s="102">
        <v>81.270879351085455</v>
      </c>
      <c r="C14" s="94">
        <v>2.042528090636317</v>
      </c>
      <c r="D14" s="95">
        <v>397</v>
      </c>
      <c r="E14" s="102">
        <v>86.69684365768299</v>
      </c>
      <c r="F14" s="94">
        <v>1.774711317607315</v>
      </c>
      <c r="G14" s="95">
        <v>404</v>
      </c>
      <c r="H14" s="102">
        <v>66.846890060993033</v>
      </c>
      <c r="I14" s="94">
        <v>2.468385841836148</v>
      </c>
      <c r="J14" s="95">
        <v>402</v>
      </c>
      <c r="K14" s="102">
        <v>44.683991167489047</v>
      </c>
      <c r="L14" s="94">
        <v>2.624021274345739</v>
      </c>
      <c r="M14" s="95">
        <v>399</v>
      </c>
      <c r="N14" s="102">
        <v>59.636119137988693</v>
      </c>
      <c r="O14" s="94">
        <v>2.571058827467458</v>
      </c>
      <c r="P14" s="95">
        <v>403</v>
      </c>
      <c r="Q14" s="102">
        <v>21.472138009167651</v>
      </c>
      <c r="R14" s="94">
        <v>2.207778905697598</v>
      </c>
      <c r="S14" s="95">
        <v>399</v>
      </c>
      <c r="T14" s="102">
        <v>69.499572763071015</v>
      </c>
      <c r="U14" s="94">
        <v>2.4154621871377189</v>
      </c>
      <c r="V14" s="95">
        <v>402</v>
      </c>
      <c r="W14" s="102">
        <v>94.20202206193872</v>
      </c>
      <c r="X14" s="94">
        <v>1.2605090955331171</v>
      </c>
      <c r="Y14" s="95">
        <v>402</v>
      </c>
      <c r="Z14" s="102">
        <v>56.261059763331311</v>
      </c>
      <c r="AA14" s="94">
        <v>2.6055231008871429</v>
      </c>
      <c r="AB14" s="95">
        <v>403</v>
      </c>
      <c r="AC14" s="102">
        <v>68.721804718100671</v>
      </c>
      <c r="AD14" s="94">
        <v>2.4358755956188838</v>
      </c>
      <c r="AE14" s="111">
        <v>401</v>
      </c>
    </row>
    <row r="15" spans="1:31" customFormat="1" ht="14.5" customHeight="1">
      <c r="A15" s="970" t="s">
        <v>71</v>
      </c>
      <c r="B15" s="103">
        <v>78.341224827644524</v>
      </c>
      <c r="C15" s="96">
        <v>2.808028972981468</v>
      </c>
      <c r="D15" s="97">
        <v>232</v>
      </c>
      <c r="E15" s="103">
        <v>86.277021054340224</v>
      </c>
      <c r="F15" s="96">
        <v>2.2990547926979601</v>
      </c>
      <c r="G15" s="97">
        <v>237</v>
      </c>
      <c r="H15" s="103">
        <v>35.094224098001163</v>
      </c>
      <c r="I15" s="96">
        <v>3.1925036851889539</v>
      </c>
      <c r="J15" s="97">
        <v>238</v>
      </c>
      <c r="K15" s="103">
        <v>31.306349265776571</v>
      </c>
      <c r="L15" s="96">
        <v>3.0948071587557879</v>
      </c>
      <c r="M15" s="97">
        <v>238</v>
      </c>
      <c r="N15" s="103">
        <v>53.932674275582222</v>
      </c>
      <c r="O15" s="96">
        <v>3.3253738897472571</v>
      </c>
      <c r="P15" s="97">
        <v>238</v>
      </c>
      <c r="Q15" s="103">
        <v>22.459022136769541</v>
      </c>
      <c r="R15" s="96">
        <v>2.78338890601297</v>
      </c>
      <c r="S15" s="97">
        <v>237</v>
      </c>
      <c r="T15" s="103">
        <v>61.077093905799472</v>
      </c>
      <c r="U15" s="96">
        <v>3.2663858729313788</v>
      </c>
      <c r="V15" s="97">
        <v>239</v>
      </c>
      <c r="W15" s="103">
        <v>81.272816726765313</v>
      </c>
      <c r="X15" s="96">
        <v>2.609314369267496</v>
      </c>
      <c r="Y15" s="97">
        <v>240</v>
      </c>
      <c r="Z15" s="103">
        <v>68.86604659518197</v>
      </c>
      <c r="AA15" s="96">
        <v>3.0996880306339332</v>
      </c>
      <c r="AB15" s="97">
        <v>238</v>
      </c>
      <c r="AC15" s="103">
        <v>64.341309724008823</v>
      </c>
      <c r="AD15" s="96">
        <v>3.1764955036555889</v>
      </c>
      <c r="AE15" s="112">
        <v>241</v>
      </c>
    </row>
    <row r="16" spans="1:31" customFormat="1" ht="14.5" customHeight="1">
      <c r="A16" s="969" t="s">
        <v>72</v>
      </c>
      <c r="B16" s="102">
        <v>74.315451113093062</v>
      </c>
      <c r="C16" s="94">
        <v>2.3738275410641561</v>
      </c>
      <c r="D16" s="95">
        <v>381</v>
      </c>
      <c r="E16" s="102">
        <v>84.724072253906655</v>
      </c>
      <c r="F16" s="94">
        <v>1.992265833405914</v>
      </c>
      <c r="G16" s="95">
        <v>384</v>
      </c>
      <c r="H16" s="102">
        <v>46.612123346165433</v>
      </c>
      <c r="I16" s="94">
        <v>2.6893612386140728</v>
      </c>
      <c r="J16" s="95">
        <v>385</v>
      </c>
      <c r="K16" s="102">
        <v>40.7244514107038</v>
      </c>
      <c r="L16" s="94">
        <v>2.696688120044676</v>
      </c>
      <c r="M16" s="95">
        <v>376</v>
      </c>
      <c r="N16" s="102">
        <v>62.331186292127477</v>
      </c>
      <c r="O16" s="94">
        <v>2.627712986403115</v>
      </c>
      <c r="P16" s="95">
        <v>380</v>
      </c>
      <c r="Q16" s="102">
        <v>18.992611506592731</v>
      </c>
      <c r="R16" s="94">
        <v>2.1219159158248169</v>
      </c>
      <c r="S16" s="95">
        <v>375</v>
      </c>
      <c r="T16" s="102">
        <v>59.041673156883299</v>
      </c>
      <c r="U16" s="94">
        <v>2.6766397032139868</v>
      </c>
      <c r="V16" s="95">
        <v>378</v>
      </c>
      <c r="W16" s="102">
        <v>94.4627282603753</v>
      </c>
      <c r="X16" s="94">
        <v>1.2685421974103841</v>
      </c>
      <c r="Y16" s="95">
        <v>385</v>
      </c>
      <c r="Z16" s="102">
        <v>57.855523782946591</v>
      </c>
      <c r="AA16" s="94">
        <v>2.6771573487480542</v>
      </c>
      <c r="AB16" s="95">
        <v>379</v>
      </c>
      <c r="AC16" s="102">
        <v>63.817290027297332</v>
      </c>
      <c r="AD16" s="94">
        <v>2.6111485099126659</v>
      </c>
      <c r="AE16" s="111">
        <v>380</v>
      </c>
    </row>
    <row r="17" spans="1:31" customFormat="1" ht="14.5" customHeight="1">
      <c r="A17" s="970" t="s">
        <v>73</v>
      </c>
      <c r="B17" s="103">
        <v>71.954671079607252</v>
      </c>
      <c r="C17" s="96">
        <v>2.6504489039425509</v>
      </c>
      <c r="D17" s="97">
        <v>316</v>
      </c>
      <c r="E17" s="103">
        <v>87.29004163865703</v>
      </c>
      <c r="F17" s="96">
        <v>1.953645520369562</v>
      </c>
      <c r="G17" s="97">
        <v>322</v>
      </c>
      <c r="H17" s="103">
        <v>44.051692679449992</v>
      </c>
      <c r="I17" s="96">
        <v>2.909577445028253</v>
      </c>
      <c r="J17" s="97">
        <v>319</v>
      </c>
      <c r="K17" s="103">
        <v>40.385024067056648</v>
      </c>
      <c r="L17" s="96">
        <v>2.846399565121267</v>
      </c>
      <c r="M17" s="97">
        <v>321</v>
      </c>
      <c r="N17" s="103">
        <v>59.878998775025053</v>
      </c>
      <c r="O17" s="96">
        <v>2.8811676085475999</v>
      </c>
      <c r="P17" s="97">
        <v>320</v>
      </c>
      <c r="Q17" s="103">
        <v>22.207275731562792</v>
      </c>
      <c r="R17" s="96">
        <v>2.3961850136105149</v>
      </c>
      <c r="S17" s="97">
        <v>321</v>
      </c>
      <c r="T17" s="103">
        <v>58.236667425456908</v>
      </c>
      <c r="U17" s="96">
        <v>2.890728841434314</v>
      </c>
      <c r="V17" s="97">
        <v>319</v>
      </c>
      <c r="W17" s="103">
        <v>97.49461933890386</v>
      </c>
      <c r="X17" s="96">
        <v>0.97796050603145335</v>
      </c>
      <c r="Y17" s="97">
        <v>324</v>
      </c>
      <c r="Z17" s="103">
        <v>68.544938790192759</v>
      </c>
      <c r="AA17" s="96">
        <v>2.724658666163895</v>
      </c>
      <c r="AB17" s="97">
        <v>321</v>
      </c>
      <c r="AC17" s="103">
        <v>66.301351301928378</v>
      </c>
      <c r="AD17" s="96">
        <v>2.7926672754319402</v>
      </c>
      <c r="AE17" s="112">
        <v>323</v>
      </c>
    </row>
    <row r="18" spans="1:31" customFormat="1" ht="14.5" customHeight="1">
      <c r="A18" s="969" t="s">
        <v>74</v>
      </c>
      <c r="B18" s="102">
        <v>73.515567535688987</v>
      </c>
      <c r="C18" s="94">
        <v>2.746939646866446</v>
      </c>
      <c r="D18" s="95">
        <v>301</v>
      </c>
      <c r="E18" s="102">
        <v>84.410703311490252</v>
      </c>
      <c r="F18" s="94">
        <v>2.1968459733390691</v>
      </c>
      <c r="G18" s="95">
        <v>301</v>
      </c>
      <c r="H18" s="102">
        <v>39.218587195508512</v>
      </c>
      <c r="I18" s="94">
        <v>3.0642333239677759</v>
      </c>
      <c r="J18" s="95">
        <v>300</v>
      </c>
      <c r="K18" s="102">
        <v>44.432761450238857</v>
      </c>
      <c r="L18" s="94">
        <v>3.0996633278285239</v>
      </c>
      <c r="M18" s="95">
        <v>301</v>
      </c>
      <c r="N18" s="102">
        <v>51.642329052753801</v>
      </c>
      <c r="O18" s="94">
        <v>3.1029101664919261</v>
      </c>
      <c r="P18" s="95">
        <v>301</v>
      </c>
      <c r="Q18" s="102">
        <v>16.564676358596071</v>
      </c>
      <c r="R18" s="94">
        <v>2.310973222759829</v>
      </c>
      <c r="S18" s="95">
        <v>301</v>
      </c>
      <c r="T18" s="102">
        <v>55.242223410909602</v>
      </c>
      <c r="U18" s="94">
        <v>3.1028944885827219</v>
      </c>
      <c r="V18" s="95">
        <v>299</v>
      </c>
      <c r="W18" s="102">
        <v>97.748418236669139</v>
      </c>
      <c r="X18" s="94">
        <v>0.88542680915340621</v>
      </c>
      <c r="Y18" s="95">
        <v>304</v>
      </c>
      <c r="Z18" s="102">
        <v>61.60792320561437</v>
      </c>
      <c r="AA18" s="94">
        <v>3.010343101539684</v>
      </c>
      <c r="AB18" s="95">
        <v>302</v>
      </c>
      <c r="AC18" s="102">
        <v>72.049038161698959</v>
      </c>
      <c r="AD18" s="94">
        <v>2.733178763277067</v>
      </c>
      <c r="AE18" s="111">
        <v>304</v>
      </c>
    </row>
    <row r="19" spans="1:31" customFormat="1" ht="14.5" customHeight="1">
      <c r="A19" s="970" t="s">
        <v>75</v>
      </c>
      <c r="B19" s="103">
        <v>87.130925832246291</v>
      </c>
      <c r="C19" s="96">
        <v>3.195323230281073</v>
      </c>
      <c r="D19" s="97">
        <v>122</v>
      </c>
      <c r="E19" s="103">
        <v>92.722251983810779</v>
      </c>
      <c r="F19" s="96">
        <v>2.4343426214912922</v>
      </c>
      <c r="G19" s="97">
        <v>123</v>
      </c>
      <c r="H19" s="103">
        <v>42.662533821438963</v>
      </c>
      <c r="I19" s="96">
        <v>4.7439141295146907</v>
      </c>
      <c r="J19" s="97">
        <v>122</v>
      </c>
      <c r="K19" s="103">
        <v>53.994569699722938</v>
      </c>
      <c r="L19" s="96">
        <v>4.7511122518721054</v>
      </c>
      <c r="M19" s="97">
        <v>121</v>
      </c>
      <c r="N19" s="103">
        <v>59.362881284116007</v>
      </c>
      <c r="O19" s="96">
        <v>4.6490310773504842</v>
      </c>
      <c r="P19" s="97">
        <v>122</v>
      </c>
      <c r="Q19" s="103">
        <v>18.56413983039123</v>
      </c>
      <c r="R19" s="96">
        <v>3.6314612516010358</v>
      </c>
      <c r="S19" s="97">
        <v>121</v>
      </c>
      <c r="T19" s="103">
        <v>59.106974654188271</v>
      </c>
      <c r="U19" s="96">
        <v>4.6995742258204114</v>
      </c>
      <c r="V19" s="97">
        <v>122</v>
      </c>
      <c r="W19" s="103">
        <v>97.718068339807019</v>
      </c>
      <c r="X19" s="96">
        <v>1.3418273066732671</v>
      </c>
      <c r="Y19" s="97">
        <v>123</v>
      </c>
      <c r="Z19" s="103">
        <v>46.139111346694008</v>
      </c>
      <c r="AA19" s="96">
        <v>4.7273399491044357</v>
      </c>
      <c r="AB19" s="97">
        <v>122</v>
      </c>
      <c r="AC19" s="103">
        <v>93.864900032437063</v>
      </c>
      <c r="AD19" s="96">
        <v>2.3945375502982871</v>
      </c>
      <c r="AE19" s="112">
        <v>123</v>
      </c>
    </row>
    <row r="20" spans="1:31" customFormat="1" ht="14.5" customHeight="1">
      <c r="A20" s="969" t="s">
        <v>76</v>
      </c>
      <c r="B20" s="102">
        <v>70.575234814134305</v>
      </c>
      <c r="C20" s="94">
        <v>2.6305631288577418</v>
      </c>
      <c r="D20" s="95">
        <v>326</v>
      </c>
      <c r="E20" s="102">
        <v>86.25138822381895</v>
      </c>
      <c r="F20" s="94">
        <v>1.99286814631964</v>
      </c>
      <c r="G20" s="95">
        <v>334</v>
      </c>
      <c r="H20" s="102">
        <v>35.038572376144813</v>
      </c>
      <c r="I20" s="94">
        <v>2.7166887259063621</v>
      </c>
      <c r="J20" s="95">
        <v>332</v>
      </c>
      <c r="K20" s="102">
        <v>34.838191679486343</v>
      </c>
      <c r="L20" s="94">
        <v>2.7452855397364599</v>
      </c>
      <c r="M20" s="95">
        <v>330</v>
      </c>
      <c r="N20" s="102">
        <v>60.121394139545359</v>
      </c>
      <c r="O20" s="94">
        <v>2.7859186321596821</v>
      </c>
      <c r="P20" s="95">
        <v>329</v>
      </c>
      <c r="Q20" s="102">
        <v>15.353559844656671</v>
      </c>
      <c r="R20" s="94">
        <v>2.0746214647181902</v>
      </c>
      <c r="S20" s="95">
        <v>328</v>
      </c>
      <c r="T20" s="102">
        <v>69.731164218728594</v>
      </c>
      <c r="U20" s="94">
        <v>2.62082192179742</v>
      </c>
      <c r="V20" s="95">
        <v>332</v>
      </c>
      <c r="W20" s="102">
        <v>92.711786604514003</v>
      </c>
      <c r="X20" s="94">
        <v>1.4366063088660479</v>
      </c>
      <c r="Y20" s="95">
        <v>334</v>
      </c>
      <c r="Z20" s="102">
        <v>64.157189557506015</v>
      </c>
      <c r="AA20" s="94">
        <v>2.7325381481961348</v>
      </c>
      <c r="AB20" s="95">
        <v>332</v>
      </c>
      <c r="AC20" s="102">
        <v>67.065905751312684</v>
      </c>
      <c r="AD20" s="94">
        <v>2.6632527599530431</v>
      </c>
      <c r="AE20" s="111">
        <v>335</v>
      </c>
    </row>
    <row r="21" spans="1:31" customFormat="1" ht="14.5" customHeight="1">
      <c r="A21" s="970" t="s">
        <v>77</v>
      </c>
      <c r="B21" s="103">
        <v>64.253515369112648</v>
      </c>
      <c r="C21" s="96">
        <v>2.7542925722512361</v>
      </c>
      <c r="D21" s="97">
        <v>363</v>
      </c>
      <c r="E21" s="103">
        <v>82.713511311013903</v>
      </c>
      <c r="F21" s="96">
        <v>2.1457042702099418</v>
      </c>
      <c r="G21" s="97">
        <v>376</v>
      </c>
      <c r="H21" s="103">
        <v>26.85896208922966</v>
      </c>
      <c r="I21" s="96">
        <v>2.4592996939277869</v>
      </c>
      <c r="J21" s="97">
        <v>370</v>
      </c>
      <c r="K21" s="103">
        <v>29.22053695472508</v>
      </c>
      <c r="L21" s="96">
        <v>2.5183562647308788</v>
      </c>
      <c r="M21" s="97">
        <v>373</v>
      </c>
      <c r="N21" s="103">
        <v>63.509475737127019</v>
      </c>
      <c r="O21" s="96">
        <v>2.670404145738825</v>
      </c>
      <c r="P21" s="97">
        <v>374</v>
      </c>
      <c r="Q21" s="103">
        <v>15.440024844996319</v>
      </c>
      <c r="R21" s="96">
        <v>2.0246523910636922</v>
      </c>
      <c r="S21" s="97">
        <v>373</v>
      </c>
      <c r="T21" s="103">
        <v>64.82074007233615</v>
      </c>
      <c r="U21" s="96">
        <v>2.6630144431004479</v>
      </c>
      <c r="V21" s="97">
        <v>375</v>
      </c>
      <c r="W21" s="103">
        <v>80.912041613673722</v>
      </c>
      <c r="X21" s="96">
        <v>2.164971120191014</v>
      </c>
      <c r="Y21" s="97">
        <v>373</v>
      </c>
      <c r="Z21" s="103">
        <v>62.844430807901873</v>
      </c>
      <c r="AA21" s="96">
        <v>2.682323748049916</v>
      </c>
      <c r="AB21" s="97">
        <v>376</v>
      </c>
      <c r="AC21" s="103">
        <v>62.161402001288209</v>
      </c>
      <c r="AD21" s="96">
        <v>2.6882390650141601</v>
      </c>
      <c r="AE21" s="112">
        <v>377</v>
      </c>
    </row>
    <row r="22" spans="1:31" customFormat="1" ht="14.5" customHeight="1">
      <c r="A22" s="969" t="s">
        <v>78</v>
      </c>
      <c r="B22" s="102">
        <v>76.267628029336933</v>
      </c>
      <c r="C22" s="94">
        <v>2.2521896284844281</v>
      </c>
      <c r="D22" s="95">
        <v>399</v>
      </c>
      <c r="E22" s="102">
        <v>88.770309137163224</v>
      </c>
      <c r="F22" s="94">
        <v>1.65699828454001</v>
      </c>
      <c r="G22" s="95">
        <v>407</v>
      </c>
      <c r="H22" s="102">
        <v>57.591411586528253</v>
      </c>
      <c r="I22" s="94">
        <v>2.5877778668174329</v>
      </c>
      <c r="J22" s="95">
        <v>400</v>
      </c>
      <c r="K22" s="102">
        <v>37.455203853361837</v>
      </c>
      <c r="L22" s="94">
        <v>2.5196293626601269</v>
      </c>
      <c r="M22" s="95">
        <v>402</v>
      </c>
      <c r="N22" s="102">
        <v>65.678467583981814</v>
      </c>
      <c r="O22" s="94">
        <v>2.4574125710973291</v>
      </c>
      <c r="P22" s="95">
        <v>401</v>
      </c>
      <c r="Q22" s="102">
        <v>23.480668170430029</v>
      </c>
      <c r="R22" s="94">
        <v>2.205714320903541</v>
      </c>
      <c r="S22" s="95">
        <v>399</v>
      </c>
      <c r="T22" s="102">
        <v>65.610301049684509</v>
      </c>
      <c r="U22" s="94">
        <v>2.4826421389581381</v>
      </c>
      <c r="V22" s="95">
        <v>402</v>
      </c>
      <c r="W22" s="102">
        <v>94.617180093108757</v>
      </c>
      <c r="X22" s="94">
        <v>1.1982524304630791</v>
      </c>
      <c r="Y22" s="95">
        <v>407</v>
      </c>
      <c r="Z22" s="102">
        <v>59.740344269194658</v>
      </c>
      <c r="AA22" s="94">
        <v>2.5767488785607471</v>
      </c>
      <c r="AB22" s="95">
        <v>402</v>
      </c>
      <c r="AC22" s="102">
        <v>74.265866020714569</v>
      </c>
      <c r="AD22" s="94">
        <v>2.3221502007353312</v>
      </c>
      <c r="AE22" s="111">
        <v>406</v>
      </c>
    </row>
    <row r="23" spans="1:31" customFormat="1" ht="14.5" customHeight="1" thickBot="1">
      <c r="A23" s="971" t="s">
        <v>79</v>
      </c>
      <c r="B23" s="104">
        <v>75.770507135747238</v>
      </c>
      <c r="C23" s="98">
        <v>2.4452300784987751</v>
      </c>
      <c r="D23" s="99">
        <v>333</v>
      </c>
      <c r="E23" s="104">
        <v>85.877174209536093</v>
      </c>
      <c r="F23" s="98">
        <v>1.9939656955446261</v>
      </c>
      <c r="G23" s="99">
        <v>337</v>
      </c>
      <c r="H23" s="104">
        <v>23.646547578307491</v>
      </c>
      <c r="I23" s="98">
        <v>2.4708711991732262</v>
      </c>
      <c r="J23" s="99">
        <v>331</v>
      </c>
      <c r="K23" s="104">
        <v>40.774919570364382</v>
      </c>
      <c r="L23" s="98">
        <v>2.8330073104632061</v>
      </c>
      <c r="M23" s="99">
        <v>331</v>
      </c>
      <c r="N23" s="104">
        <v>49.608309553453218</v>
      </c>
      <c r="O23" s="98">
        <v>2.8577672958111222</v>
      </c>
      <c r="P23" s="99">
        <v>335</v>
      </c>
      <c r="Q23" s="104">
        <v>14.159586780256509</v>
      </c>
      <c r="R23" s="98">
        <v>2.0087260801239499</v>
      </c>
      <c r="S23" s="99">
        <v>331</v>
      </c>
      <c r="T23" s="104">
        <v>71.21339087990826</v>
      </c>
      <c r="U23" s="98">
        <v>2.5913502716406169</v>
      </c>
      <c r="V23" s="99">
        <v>330</v>
      </c>
      <c r="W23" s="104">
        <v>91.518610528576289</v>
      </c>
      <c r="X23" s="98">
        <v>1.5658788210829611</v>
      </c>
      <c r="Y23" s="99">
        <v>337</v>
      </c>
      <c r="Z23" s="104">
        <v>58.566699784340251</v>
      </c>
      <c r="AA23" s="98">
        <v>2.821765174189748</v>
      </c>
      <c r="AB23" s="99">
        <v>335</v>
      </c>
      <c r="AC23" s="104">
        <v>55.925038842657628</v>
      </c>
      <c r="AD23" s="98">
        <v>2.8494093936095659</v>
      </c>
      <c r="AE23" s="113">
        <v>332</v>
      </c>
    </row>
    <row r="24" spans="1:31" customFormat="1" ht="14.5" customHeight="1">
      <c r="A24" s="972" t="s">
        <v>80</v>
      </c>
      <c r="B24" s="105">
        <v>75.526488793442894</v>
      </c>
      <c r="C24" s="100">
        <v>1.029189657673552</v>
      </c>
      <c r="D24" s="101">
        <v>2898</v>
      </c>
      <c r="E24" s="105">
        <v>87.019381534694716</v>
      </c>
      <c r="F24" s="100">
        <v>0.78842436841220964</v>
      </c>
      <c r="G24" s="101">
        <v>2935</v>
      </c>
      <c r="H24" s="105">
        <v>44.326494704593507</v>
      </c>
      <c r="I24" s="100">
        <v>1.1574422272009159</v>
      </c>
      <c r="J24" s="101">
        <v>2912</v>
      </c>
      <c r="K24" s="105">
        <v>39.740046054049671</v>
      </c>
      <c r="L24" s="100">
        <v>1.1488237200106339</v>
      </c>
      <c r="M24" s="101">
        <v>2914</v>
      </c>
      <c r="N24" s="105">
        <v>57.673462718306801</v>
      </c>
      <c r="O24" s="100">
        <v>1.1647258454695359</v>
      </c>
      <c r="P24" s="101">
        <v>2916</v>
      </c>
      <c r="Q24" s="105">
        <v>20.303461798284001</v>
      </c>
      <c r="R24" s="100">
        <v>0.94283217786413476</v>
      </c>
      <c r="S24" s="101">
        <v>2904</v>
      </c>
      <c r="T24" s="105">
        <v>62.648520207226852</v>
      </c>
      <c r="U24" s="100">
        <v>1.1450086330486089</v>
      </c>
      <c r="V24" s="101">
        <v>2908</v>
      </c>
      <c r="W24" s="105">
        <v>93.83014270301814</v>
      </c>
      <c r="X24" s="100">
        <v>0.59326849195952802</v>
      </c>
      <c r="Y24" s="101">
        <v>2945</v>
      </c>
      <c r="Z24" s="105">
        <v>61.594208342803967</v>
      </c>
      <c r="AA24" s="100">
        <v>1.129324153371281</v>
      </c>
      <c r="AB24" s="101">
        <v>2923</v>
      </c>
      <c r="AC24" s="105">
        <v>66.377551123044839</v>
      </c>
      <c r="AD24" s="100">
        <v>1.121189731056897</v>
      </c>
      <c r="AE24" s="179">
        <v>2930</v>
      </c>
    </row>
    <row r="25" spans="1:31" customFormat="1" ht="14.5" customHeight="1">
      <c r="A25" s="972" t="s">
        <v>81</v>
      </c>
      <c r="B25" s="105">
        <v>74.433149182973807</v>
      </c>
      <c r="C25" s="100">
        <v>1.083054342959417</v>
      </c>
      <c r="D25" s="101">
        <v>1912</v>
      </c>
      <c r="E25" s="105">
        <v>87.257900290213797</v>
      </c>
      <c r="F25" s="100">
        <v>0.80877858393372859</v>
      </c>
      <c r="G25" s="101">
        <v>1957</v>
      </c>
      <c r="H25" s="105">
        <v>37.686220300347777</v>
      </c>
      <c r="I25" s="100">
        <v>1.1944002173127599</v>
      </c>
      <c r="J25" s="101">
        <v>1939</v>
      </c>
      <c r="K25" s="105">
        <v>36.577063765936707</v>
      </c>
      <c r="L25" s="100">
        <v>1.205925431796574</v>
      </c>
      <c r="M25" s="101">
        <v>1938</v>
      </c>
      <c r="N25" s="105">
        <v>56.992434372012653</v>
      </c>
      <c r="O25" s="100">
        <v>1.226365905456879</v>
      </c>
      <c r="P25" s="101">
        <v>1949</v>
      </c>
      <c r="Q25" s="105">
        <v>18.699847128397341</v>
      </c>
      <c r="R25" s="100">
        <v>0.97852001331188987</v>
      </c>
      <c r="S25" s="101">
        <v>1931</v>
      </c>
      <c r="T25" s="105">
        <v>70.381195535978918</v>
      </c>
      <c r="U25" s="100">
        <v>1.1255816366473801</v>
      </c>
      <c r="V25" s="101">
        <v>1949</v>
      </c>
      <c r="W25" s="105">
        <v>89.923649111634148</v>
      </c>
      <c r="X25" s="100">
        <v>0.70221192226622653</v>
      </c>
      <c r="Y25" s="101">
        <v>1962</v>
      </c>
      <c r="Z25" s="105">
        <v>65.974458216950751</v>
      </c>
      <c r="AA25" s="100">
        <v>1.169298717297687</v>
      </c>
      <c r="AB25" s="101">
        <v>1956</v>
      </c>
      <c r="AC25" s="105">
        <v>63.751708961554783</v>
      </c>
      <c r="AD25" s="100">
        <v>1.1733431099923639</v>
      </c>
      <c r="AE25" s="179">
        <v>1961</v>
      </c>
    </row>
    <row r="26" spans="1:31" customFormat="1" ht="14.5" customHeight="1">
      <c r="A26" s="973" t="s">
        <v>82</v>
      </c>
      <c r="B26" s="109">
        <v>75.322356439670273</v>
      </c>
      <c r="C26" s="114">
        <v>0.86110268333803952</v>
      </c>
      <c r="D26" s="110">
        <v>4810</v>
      </c>
      <c r="E26" s="109">
        <v>87.064332740083159</v>
      </c>
      <c r="F26" s="114">
        <v>0.65774005091542753</v>
      </c>
      <c r="G26" s="110">
        <v>4892</v>
      </c>
      <c r="H26" s="109">
        <v>43.076348630527932</v>
      </c>
      <c r="I26" s="114">
        <v>0.96643681645427404</v>
      </c>
      <c r="J26" s="110">
        <v>4851</v>
      </c>
      <c r="K26" s="109">
        <v>39.144952756669241</v>
      </c>
      <c r="L26" s="114">
        <v>0.95990714870774829</v>
      </c>
      <c r="M26" s="110">
        <v>4852</v>
      </c>
      <c r="N26" s="109">
        <v>57.544987006568547</v>
      </c>
      <c r="O26" s="114">
        <v>0.97290492303309817</v>
      </c>
      <c r="P26" s="110">
        <v>4865</v>
      </c>
      <c r="Q26" s="109">
        <v>20.00291176432906</v>
      </c>
      <c r="R26" s="114">
        <v>0.78773207261929812</v>
      </c>
      <c r="S26" s="110">
        <v>4835</v>
      </c>
      <c r="T26" s="109">
        <v>64.112749232852067</v>
      </c>
      <c r="U26" s="114">
        <v>0.95250117743332452</v>
      </c>
      <c r="V26" s="110">
        <v>4857</v>
      </c>
      <c r="W26" s="109">
        <v>93.094729248274987</v>
      </c>
      <c r="X26" s="114">
        <v>0.49916613387699671</v>
      </c>
      <c r="Y26" s="110">
        <v>4907</v>
      </c>
      <c r="Z26" s="109">
        <v>62.421563983357629</v>
      </c>
      <c r="AA26" s="114">
        <v>0.9423060482667186</v>
      </c>
      <c r="AB26" s="110">
        <v>4879</v>
      </c>
      <c r="AC26" s="109">
        <v>65.880751758446266</v>
      </c>
      <c r="AD26" s="114">
        <v>0.93565263779530494</v>
      </c>
      <c r="AE26" s="115">
        <v>4891</v>
      </c>
    </row>
    <row r="27" spans="1:31" customFormat="1" ht="14.5" customHeight="1">
      <c r="A27" s="1234" t="s">
        <v>256</v>
      </c>
      <c r="B27" s="1235"/>
      <c r="C27" s="1235"/>
      <c r="D27" s="1235"/>
      <c r="E27" s="1235"/>
      <c r="F27" s="1235"/>
      <c r="G27" s="1235"/>
      <c r="H27" s="1235"/>
      <c r="I27" s="1235"/>
      <c r="J27" s="1235"/>
      <c r="K27" s="1235"/>
      <c r="L27" s="1235"/>
      <c r="M27" s="1235"/>
      <c r="N27" s="1235"/>
      <c r="O27" s="1235"/>
      <c r="P27" s="1235"/>
      <c r="Q27" s="1235"/>
      <c r="R27" s="1235"/>
      <c r="S27" s="1235"/>
      <c r="T27" s="1235"/>
      <c r="U27" s="1235"/>
      <c r="V27" s="1235"/>
      <c r="W27" s="1235"/>
      <c r="X27" s="1235"/>
      <c r="Y27" s="1235"/>
      <c r="Z27" s="1235"/>
      <c r="AA27" s="1235"/>
      <c r="AB27" s="1235"/>
      <c r="AC27" s="1235"/>
      <c r="AD27" s="1235"/>
      <c r="AE27" s="1235"/>
    </row>
    <row r="28" spans="1:31" customFormat="1" ht="14.5" customHeight="1">
      <c r="A28" s="1234" t="s">
        <v>625</v>
      </c>
      <c r="B28" s="1235"/>
      <c r="C28" s="1235"/>
      <c r="D28" s="1235"/>
      <c r="E28" s="1235"/>
      <c r="F28" s="1235"/>
      <c r="G28" s="1235"/>
      <c r="H28" s="1235"/>
      <c r="I28" s="1235"/>
      <c r="J28" s="1235"/>
      <c r="K28" s="1235"/>
      <c r="L28" s="1235"/>
      <c r="M28" s="1235"/>
      <c r="N28" s="1235"/>
      <c r="O28" s="1235"/>
      <c r="P28" s="1235"/>
      <c r="Q28" s="1235"/>
      <c r="R28" s="1235"/>
      <c r="S28" s="1235"/>
      <c r="T28" s="1235"/>
      <c r="U28" s="1235"/>
      <c r="V28" s="1235"/>
      <c r="W28" s="1235"/>
      <c r="X28" s="1235"/>
      <c r="Y28" s="1235"/>
      <c r="Z28" s="1235"/>
      <c r="AA28" s="1235"/>
      <c r="AB28" s="1235"/>
      <c r="AC28" s="1235"/>
      <c r="AD28" s="1235"/>
      <c r="AE28" s="1235"/>
    </row>
    <row r="29" spans="1:31" customFormat="1" ht="14.5" customHeight="1">
      <c r="A29" s="1234" t="s">
        <v>599</v>
      </c>
      <c r="B29" s="1235"/>
      <c r="C29" s="1235"/>
      <c r="D29" s="1235"/>
      <c r="E29" s="1235"/>
      <c r="F29" s="1235"/>
      <c r="G29" s="1235"/>
      <c r="H29" s="1235"/>
      <c r="I29" s="1235"/>
      <c r="J29" s="1235"/>
      <c r="K29" s="1235"/>
      <c r="L29" s="1235"/>
      <c r="M29" s="1235"/>
      <c r="N29" s="1235"/>
      <c r="O29" s="1235"/>
      <c r="P29" s="1235"/>
      <c r="Q29" s="1235"/>
      <c r="R29" s="1235"/>
      <c r="S29" s="1235"/>
      <c r="T29" s="1235"/>
      <c r="U29" s="1235"/>
      <c r="V29" s="1235"/>
      <c r="W29" s="1235"/>
      <c r="X29" s="1235"/>
      <c r="Y29" s="1235"/>
      <c r="Z29" s="1235"/>
      <c r="AA29" s="1235"/>
      <c r="AB29" s="1235"/>
      <c r="AC29" s="1235"/>
      <c r="AD29" s="1235"/>
      <c r="AE29" s="1235"/>
    </row>
    <row r="30" spans="1:31" ht="14.5" customHeight="1"/>
    <row r="31" spans="1:31" s="425" customFormat="1" ht="25" customHeight="1">
      <c r="A31" s="1231">
        <v>2022</v>
      </c>
      <c r="B31" s="1231"/>
      <c r="C31" s="1231"/>
      <c r="D31" s="1231"/>
      <c r="E31" s="1231"/>
      <c r="F31" s="1231"/>
      <c r="G31" s="1231"/>
      <c r="H31" s="1231"/>
      <c r="I31" s="1231"/>
      <c r="J31" s="1231"/>
      <c r="K31" s="1231"/>
      <c r="L31" s="1231"/>
      <c r="M31" s="1231"/>
      <c r="N31" s="1231"/>
      <c r="O31" s="1231"/>
      <c r="P31" s="1231"/>
      <c r="Q31" s="1231"/>
      <c r="R31" s="1231"/>
      <c r="S31" s="1231"/>
      <c r="T31" s="1231"/>
      <c r="U31" s="1231"/>
      <c r="V31" s="1231"/>
      <c r="W31" s="1231"/>
      <c r="X31" s="1231"/>
      <c r="Y31" s="1231"/>
      <c r="Z31" s="1231"/>
      <c r="AA31" s="1231"/>
      <c r="AB31" s="1231"/>
      <c r="AC31" s="1231"/>
      <c r="AD31" s="1231"/>
      <c r="AE31" s="1231"/>
    </row>
    <row r="32" spans="1:31" ht="14.5" customHeight="1">
      <c r="A32" s="183"/>
    </row>
    <row r="33" spans="1:4" ht="43" customHeight="1">
      <c r="A33" s="1240" t="s">
        <v>877</v>
      </c>
      <c r="B33" s="1240"/>
      <c r="C33" s="1240"/>
      <c r="D33" s="1240"/>
    </row>
    <row r="34" spans="1:4" ht="14.5" customHeight="1" thickBot="1">
      <c r="A34" s="1229" t="s">
        <v>273</v>
      </c>
      <c r="B34" s="1292" t="s">
        <v>164</v>
      </c>
      <c r="C34" s="1292" t="s">
        <v>164</v>
      </c>
      <c r="D34" s="1293" t="s">
        <v>164</v>
      </c>
    </row>
    <row r="35" spans="1:4" ht="14.5" customHeight="1" thickBot="1">
      <c r="A35" s="1230" t="s">
        <v>273</v>
      </c>
      <c r="B35" s="59" t="s">
        <v>92</v>
      </c>
      <c r="C35" s="59" t="s">
        <v>62</v>
      </c>
      <c r="D35" s="59" t="s">
        <v>63</v>
      </c>
    </row>
    <row r="36" spans="1:4" ht="14.5" customHeight="1">
      <c r="A36" s="184" t="s">
        <v>64</v>
      </c>
      <c r="B36" s="212">
        <v>62.87368920128548</v>
      </c>
      <c r="C36" s="213">
        <v>2.5384923460305679</v>
      </c>
      <c r="D36" s="215">
        <v>371</v>
      </c>
    </row>
    <row r="37" spans="1:4" ht="14.5" customHeight="1">
      <c r="A37" s="189" t="s">
        <v>65</v>
      </c>
      <c r="B37" s="217">
        <v>57.194450428404863</v>
      </c>
      <c r="C37" s="218">
        <v>2.7104447285529369</v>
      </c>
      <c r="D37" s="220">
        <v>338</v>
      </c>
    </row>
    <row r="38" spans="1:4" ht="14.5" customHeight="1">
      <c r="A38" s="184" t="s">
        <v>66</v>
      </c>
      <c r="B38" s="212">
        <v>60.888075340146507</v>
      </c>
      <c r="C38" s="213">
        <v>2.6273047849528579</v>
      </c>
      <c r="D38" s="215">
        <v>327</v>
      </c>
    </row>
    <row r="39" spans="1:4" ht="14.5" customHeight="1">
      <c r="A39" s="189" t="s">
        <v>67</v>
      </c>
      <c r="B39" s="217">
        <v>51.924592160786062</v>
      </c>
      <c r="C39" s="218">
        <v>2.8205379814939588</v>
      </c>
      <c r="D39" s="220">
        <v>273</v>
      </c>
    </row>
    <row r="40" spans="1:4" ht="14.5" customHeight="1">
      <c r="A40" s="184" t="s">
        <v>68</v>
      </c>
      <c r="B40" s="212">
        <v>57.127495798628154</v>
      </c>
      <c r="C40" s="213">
        <v>4.5400755679068361</v>
      </c>
      <c r="D40" s="215">
        <v>103</v>
      </c>
    </row>
    <row r="41" spans="1:4" ht="14.5" customHeight="1">
      <c r="A41" s="189" t="s">
        <v>69</v>
      </c>
      <c r="B41" s="217">
        <v>76.965503505255072</v>
      </c>
      <c r="C41" s="218">
        <v>2.745037190784168</v>
      </c>
      <c r="D41" s="220">
        <v>208</v>
      </c>
    </row>
    <row r="42" spans="1:4" ht="14.5" customHeight="1">
      <c r="A42" s="184" t="s">
        <v>70</v>
      </c>
      <c r="B42" s="212">
        <v>63.889980203895661</v>
      </c>
      <c r="C42" s="213">
        <v>2.689876692682093</v>
      </c>
      <c r="D42" s="215">
        <v>315</v>
      </c>
    </row>
    <row r="43" spans="1:4" ht="14.5" customHeight="1">
      <c r="A43" s="189" t="s">
        <v>71</v>
      </c>
      <c r="B43" s="217">
        <v>61.912484217166408</v>
      </c>
      <c r="C43" s="218">
        <v>3.1133704515155189</v>
      </c>
      <c r="D43" s="220">
        <v>201</v>
      </c>
    </row>
    <row r="44" spans="1:4" ht="14.5" customHeight="1">
      <c r="A44" s="184" t="s">
        <v>72</v>
      </c>
      <c r="B44" s="212">
        <v>56.614758585342557</v>
      </c>
      <c r="C44" s="213">
        <v>2.8073797627110788</v>
      </c>
      <c r="D44" s="215">
        <v>326</v>
      </c>
    </row>
    <row r="45" spans="1:4" ht="14.5" customHeight="1">
      <c r="A45" s="189" t="s">
        <v>73</v>
      </c>
      <c r="B45" s="217">
        <v>64.418479259620909</v>
      </c>
      <c r="C45" s="218">
        <v>2.5795051690823989</v>
      </c>
      <c r="D45" s="220">
        <v>353</v>
      </c>
    </row>
    <row r="46" spans="1:4" ht="14.5" customHeight="1">
      <c r="A46" s="184" t="s">
        <v>74</v>
      </c>
      <c r="B46" s="212">
        <v>63.078862319657127</v>
      </c>
      <c r="C46" s="213">
        <v>2.556838978032804</v>
      </c>
      <c r="D46" s="215">
        <v>339</v>
      </c>
    </row>
    <row r="47" spans="1:4" ht="14.5" customHeight="1">
      <c r="A47" s="189" t="s">
        <v>75</v>
      </c>
      <c r="B47" s="217">
        <v>76.787043521421282</v>
      </c>
      <c r="C47" s="218">
        <v>3.5891488958717899</v>
      </c>
      <c r="D47" s="220">
        <v>115</v>
      </c>
    </row>
    <row r="48" spans="1:4" ht="14.5" customHeight="1">
      <c r="A48" s="184" t="s">
        <v>76</v>
      </c>
      <c r="B48" s="212">
        <v>60.187848531687969</v>
      </c>
      <c r="C48" s="213">
        <v>2.6461968228672301</v>
      </c>
      <c r="D48" s="215">
        <v>308</v>
      </c>
    </row>
    <row r="49" spans="1:31" ht="14.5" customHeight="1">
      <c r="A49" s="189" t="s">
        <v>77</v>
      </c>
      <c r="B49" s="217">
        <v>55.826053657827373</v>
      </c>
      <c r="C49" s="218">
        <v>2.4106033186120799</v>
      </c>
      <c r="D49" s="220">
        <v>344</v>
      </c>
    </row>
    <row r="50" spans="1:31" ht="14.5" customHeight="1">
      <c r="A50" s="184" t="s">
        <v>78</v>
      </c>
      <c r="B50" s="212">
        <v>68.512584162179081</v>
      </c>
      <c r="C50" s="213">
        <v>2.167252982789527</v>
      </c>
      <c r="D50" s="215">
        <v>404</v>
      </c>
    </row>
    <row r="51" spans="1:31" ht="14.5" customHeight="1" thickBot="1">
      <c r="A51" s="194" t="s">
        <v>79</v>
      </c>
      <c r="B51" s="227">
        <v>54.468921858082552</v>
      </c>
      <c r="C51" s="228">
        <v>2.4456976774031922</v>
      </c>
      <c r="D51" s="230">
        <v>325</v>
      </c>
    </row>
    <row r="52" spans="1:31" ht="14.5" customHeight="1">
      <c r="A52" s="199" t="s">
        <v>80</v>
      </c>
      <c r="B52" s="240">
        <v>62.154161257024953</v>
      </c>
      <c r="C52" s="241">
        <v>1.073185887579559</v>
      </c>
      <c r="D52" s="243">
        <v>2872</v>
      </c>
    </row>
    <row r="53" spans="1:31" ht="14.5" customHeight="1">
      <c r="A53" s="199" t="s">
        <v>81</v>
      </c>
      <c r="B53" s="240">
        <v>57.935526818795822</v>
      </c>
      <c r="C53" s="241">
        <v>1.148101558802886</v>
      </c>
      <c r="D53" s="243">
        <v>1778</v>
      </c>
    </row>
    <row r="54" spans="1:31" ht="14.5" customHeight="1">
      <c r="A54" s="204" t="s">
        <v>82</v>
      </c>
      <c r="B54" s="232">
        <v>61.352965782371108</v>
      </c>
      <c r="C54" s="233">
        <v>0.89641912584732431</v>
      </c>
      <c r="D54" s="235">
        <v>4650</v>
      </c>
    </row>
    <row r="55" spans="1:31" ht="34.5" customHeight="1">
      <c r="A55" s="1364" t="s">
        <v>165</v>
      </c>
      <c r="B55" s="1364" t="s">
        <v>166</v>
      </c>
      <c r="C55" s="1364" t="s">
        <v>166</v>
      </c>
      <c r="D55" s="1364" t="s">
        <v>166</v>
      </c>
    </row>
    <row r="56" spans="1:31" ht="34" customHeight="1">
      <c r="A56" s="1364" t="s">
        <v>387</v>
      </c>
      <c r="B56" s="1364" t="s">
        <v>85</v>
      </c>
      <c r="C56" s="1364" t="s">
        <v>85</v>
      </c>
      <c r="D56" s="1364" t="s">
        <v>85</v>
      </c>
    </row>
    <row r="57" spans="1:31" ht="33" customHeight="1">
      <c r="A57" s="1364" t="s">
        <v>769</v>
      </c>
      <c r="B57" s="1364" t="s">
        <v>167</v>
      </c>
      <c r="C57" s="1364" t="s">
        <v>167</v>
      </c>
      <c r="D57" s="1364" t="s">
        <v>167</v>
      </c>
    </row>
    <row r="58" spans="1:31" ht="14.5" customHeight="1"/>
    <row r="59" spans="1:31" ht="14.5" customHeight="1"/>
    <row r="60" spans="1:31" s="425" customFormat="1" ht="25" customHeight="1">
      <c r="A60" s="1231">
        <v>2020</v>
      </c>
      <c r="B60" s="1231"/>
      <c r="C60" s="1231"/>
      <c r="D60" s="1231"/>
      <c r="E60" s="1231"/>
      <c r="F60" s="1231"/>
      <c r="G60" s="1231"/>
      <c r="H60" s="1231"/>
      <c r="I60" s="1231"/>
      <c r="J60" s="1231"/>
      <c r="K60" s="1231"/>
      <c r="L60" s="1231"/>
      <c r="M60" s="1231"/>
      <c r="N60" s="1231"/>
      <c r="O60" s="1231"/>
      <c r="P60" s="1231"/>
      <c r="Q60" s="1231"/>
      <c r="R60" s="1231"/>
      <c r="S60" s="1231"/>
      <c r="T60" s="1231"/>
      <c r="U60" s="1231"/>
      <c r="V60" s="1231"/>
      <c r="W60" s="1231"/>
      <c r="X60" s="1231"/>
      <c r="Y60" s="1231"/>
      <c r="Z60" s="1231"/>
      <c r="AA60" s="1231"/>
      <c r="AB60" s="1231"/>
      <c r="AC60" s="1231"/>
      <c r="AD60" s="1231"/>
      <c r="AE60" s="1231"/>
    </row>
    <row r="61" spans="1:31" ht="14.5" customHeight="1"/>
    <row r="62" spans="1:31" ht="43" customHeight="1">
      <c r="A62" s="1240" t="s">
        <v>514</v>
      </c>
      <c r="B62" s="1240"/>
      <c r="C62" s="1240"/>
      <c r="D62" s="1240"/>
    </row>
    <row r="63" spans="1:31" ht="14.5" customHeight="1" thickBot="1">
      <c r="A63" s="1229" t="s">
        <v>273</v>
      </c>
      <c r="B63" s="1292" t="s">
        <v>164</v>
      </c>
      <c r="C63" s="1292" t="s">
        <v>164</v>
      </c>
      <c r="D63" s="1293" t="s">
        <v>164</v>
      </c>
    </row>
    <row r="64" spans="1:31" ht="14.5" customHeight="1" thickBot="1">
      <c r="A64" s="1230" t="s">
        <v>273</v>
      </c>
      <c r="B64" s="59" t="s">
        <v>92</v>
      </c>
      <c r="C64" s="59" t="s">
        <v>62</v>
      </c>
      <c r="D64" s="59" t="s">
        <v>63</v>
      </c>
    </row>
    <row r="65" spans="1:4" ht="14.5" customHeight="1">
      <c r="A65" s="184" t="s">
        <v>64</v>
      </c>
      <c r="B65" s="212">
        <v>63.259770791340188</v>
      </c>
      <c r="C65" s="213">
        <v>2.3614173520537629</v>
      </c>
      <c r="D65" s="215">
        <v>432</v>
      </c>
    </row>
    <row r="66" spans="1:4" ht="14.5" customHeight="1">
      <c r="A66" s="189" t="s">
        <v>65</v>
      </c>
      <c r="B66" s="217">
        <v>51.993037662016341</v>
      </c>
      <c r="C66" s="218">
        <v>2.3066523449961061</v>
      </c>
      <c r="D66" s="220">
        <v>492</v>
      </c>
    </row>
    <row r="67" spans="1:4" ht="14.5" customHeight="1">
      <c r="A67" s="184" t="s">
        <v>66</v>
      </c>
      <c r="B67" s="212">
        <v>64.49387426660131</v>
      </c>
      <c r="C67" s="213">
        <v>4.2934017910089803</v>
      </c>
      <c r="D67" s="215">
        <v>148</v>
      </c>
    </row>
    <row r="68" spans="1:4" ht="14.5" customHeight="1">
      <c r="A68" s="189" t="s">
        <v>67</v>
      </c>
      <c r="B68" s="217">
        <v>49.241618057295618</v>
      </c>
      <c r="C68" s="218">
        <v>3.4084961638223028</v>
      </c>
      <c r="D68" s="220">
        <v>205</v>
      </c>
    </row>
    <row r="69" spans="1:4" ht="14.5" customHeight="1">
      <c r="A69" s="184" t="s">
        <v>68</v>
      </c>
      <c r="B69" s="212">
        <v>46.592657974933744</v>
      </c>
      <c r="C69" s="213">
        <v>5.1979757032395293</v>
      </c>
      <c r="D69" s="215">
        <v>88</v>
      </c>
    </row>
    <row r="70" spans="1:4" ht="14.5" customHeight="1">
      <c r="A70" s="189" t="s">
        <v>69</v>
      </c>
      <c r="B70" s="236" t="s">
        <v>382</v>
      </c>
      <c r="C70" s="237" t="s">
        <v>382</v>
      </c>
      <c r="D70" s="239" t="s">
        <v>382</v>
      </c>
    </row>
    <row r="71" spans="1:4" ht="14.5" customHeight="1">
      <c r="A71" s="184" t="s">
        <v>70</v>
      </c>
      <c r="B71" s="212">
        <v>57.55191356117065</v>
      </c>
      <c r="C71" s="213">
        <v>2.9621625470039352</v>
      </c>
      <c r="D71" s="215">
        <v>289</v>
      </c>
    </row>
    <row r="72" spans="1:4" ht="14.5" customHeight="1">
      <c r="A72" s="189" t="s">
        <v>71</v>
      </c>
      <c r="B72" s="217">
        <v>57.557205788964659</v>
      </c>
      <c r="C72" s="218">
        <v>4.2156006423629142</v>
      </c>
      <c r="D72" s="220">
        <v>138</v>
      </c>
    </row>
    <row r="73" spans="1:4" ht="14.5" customHeight="1">
      <c r="A73" s="184" t="s">
        <v>72</v>
      </c>
      <c r="B73" s="212">
        <v>58.157708706317891</v>
      </c>
      <c r="C73" s="213">
        <v>3.0101692900360901</v>
      </c>
      <c r="D73" s="215">
        <v>302</v>
      </c>
    </row>
    <row r="74" spans="1:4" ht="14.5" customHeight="1">
      <c r="A74" s="189" t="s">
        <v>73</v>
      </c>
      <c r="B74" s="217">
        <v>68.941557503734558</v>
      </c>
      <c r="C74" s="218">
        <v>2.2875455364720012</v>
      </c>
      <c r="D74" s="220">
        <v>437</v>
      </c>
    </row>
    <row r="75" spans="1:4" ht="14.5" customHeight="1">
      <c r="A75" s="184" t="s">
        <v>74</v>
      </c>
      <c r="B75" s="212">
        <v>63.652741291610504</v>
      </c>
      <c r="C75" s="213">
        <v>2.7543757707360488</v>
      </c>
      <c r="D75" s="215">
        <v>297</v>
      </c>
    </row>
    <row r="76" spans="1:4" ht="14.5" customHeight="1">
      <c r="A76" s="189" t="s">
        <v>75</v>
      </c>
      <c r="B76" s="217">
        <v>80.250785342404683</v>
      </c>
      <c r="C76" s="218">
        <v>3.9771544530442648</v>
      </c>
      <c r="D76" s="220">
        <v>83</v>
      </c>
    </row>
    <row r="77" spans="1:4" ht="14.5" customHeight="1">
      <c r="A77" s="184" t="s">
        <v>76</v>
      </c>
      <c r="B77" s="212">
        <v>62.592690639723443</v>
      </c>
      <c r="C77" s="213">
        <v>2.8879699592093222</v>
      </c>
      <c r="D77" s="215">
        <v>274</v>
      </c>
    </row>
    <row r="78" spans="1:4" ht="14.5" customHeight="1">
      <c r="A78" s="189" t="s">
        <v>77</v>
      </c>
      <c r="B78" s="217">
        <v>56.721716662658643</v>
      </c>
      <c r="C78" s="218">
        <v>3.6262987192884251</v>
      </c>
      <c r="D78" s="220">
        <v>174</v>
      </c>
    </row>
    <row r="79" spans="1:4" ht="14.5" customHeight="1">
      <c r="A79" s="184" t="s">
        <v>78</v>
      </c>
      <c r="B79" s="212">
        <v>60.330544284628708</v>
      </c>
      <c r="C79" s="213">
        <v>3.616970378127442</v>
      </c>
      <c r="D79" s="215">
        <v>204</v>
      </c>
    </row>
    <row r="80" spans="1:4" ht="14.5" customHeight="1" thickBot="1">
      <c r="A80" s="194" t="s">
        <v>79</v>
      </c>
      <c r="B80" s="227">
        <v>49.679964978848673</v>
      </c>
      <c r="C80" s="228">
        <v>3.2479628194608532</v>
      </c>
      <c r="D80" s="230">
        <v>210</v>
      </c>
    </row>
    <row r="81" spans="1:4" ht="14.5" customHeight="1">
      <c r="A81" s="199" t="s">
        <v>80</v>
      </c>
      <c r="B81" s="240">
        <v>61.035645439436202</v>
      </c>
      <c r="C81" s="241">
        <v>1.015670903475101</v>
      </c>
      <c r="D81" s="243">
        <v>2681</v>
      </c>
    </row>
    <row r="82" spans="1:4" ht="14.5" customHeight="1">
      <c r="A82" s="199" t="s">
        <v>81</v>
      </c>
      <c r="B82" s="240">
        <v>58.149611118453407</v>
      </c>
      <c r="C82" s="241">
        <v>1.5846805475234951</v>
      </c>
      <c r="D82" s="243">
        <v>1149</v>
      </c>
    </row>
    <row r="83" spans="1:4" ht="14.5" customHeight="1">
      <c r="A83" s="204" t="s">
        <v>82</v>
      </c>
      <c r="B83" s="232">
        <v>60.48271202724753</v>
      </c>
      <c r="C83" s="233">
        <v>0.87539710593362452</v>
      </c>
      <c r="D83" s="235">
        <v>3830</v>
      </c>
    </row>
    <row r="84" spans="1:4" ht="36" customHeight="1">
      <c r="A84" s="1364" t="s">
        <v>165</v>
      </c>
      <c r="B84" s="1364" t="s">
        <v>166</v>
      </c>
      <c r="C84" s="1364" t="s">
        <v>166</v>
      </c>
      <c r="D84" s="1364" t="s">
        <v>166</v>
      </c>
    </row>
    <row r="85" spans="1:4" ht="22" customHeight="1">
      <c r="A85" s="1364" t="s">
        <v>168</v>
      </c>
      <c r="B85" s="1364" t="s">
        <v>85</v>
      </c>
      <c r="C85" s="1364" t="s">
        <v>85</v>
      </c>
      <c r="D85" s="1364" t="s">
        <v>85</v>
      </c>
    </row>
    <row r="86" spans="1:4" ht="37.5" customHeight="1">
      <c r="A86" s="1364" t="s">
        <v>770</v>
      </c>
      <c r="B86" s="1364" t="s">
        <v>169</v>
      </c>
      <c r="C86" s="1364" t="s">
        <v>169</v>
      </c>
      <c r="D86" s="1364" t="s">
        <v>169</v>
      </c>
    </row>
  </sheetData>
  <mergeCells count="30">
    <mergeCell ref="A6:A7"/>
    <mergeCell ref="B6:D6"/>
    <mergeCell ref="A84:D84"/>
    <mergeCell ref="A85:D85"/>
    <mergeCell ref="A86:D86"/>
    <mergeCell ref="A62:D62"/>
    <mergeCell ref="A33:D33"/>
    <mergeCell ref="B34:D34"/>
    <mergeCell ref="A55:D55"/>
    <mergeCell ref="A56:D56"/>
    <mergeCell ref="A57:D57"/>
    <mergeCell ref="A34:A35"/>
    <mergeCell ref="B63:D63"/>
    <mergeCell ref="A63:A64"/>
    <mergeCell ref="A3:AE3"/>
    <mergeCell ref="A31:AE31"/>
    <mergeCell ref="A60:AE60"/>
    <mergeCell ref="A5:AE5"/>
    <mergeCell ref="E6:G6"/>
    <mergeCell ref="H6:J6"/>
    <mergeCell ref="K6:M6"/>
    <mergeCell ref="N6:P6"/>
    <mergeCell ref="Q6:S6"/>
    <mergeCell ref="T6:V6"/>
    <mergeCell ref="W6:Y6"/>
    <mergeCell ref="Z6:AB6"/>
    <mergeCell ref="AC6:AE6"/>
    <mergeCell ref="A27:AE27"/>
    <mergeCell ref="A28:AE28"/>
    <mergeCell ref="A29:AE29"/>
  </mergeCells>
  <hyperlinks>
    <hyperlink ref="A1" location="Inhalt!A9" display="Zurück zum Inhalt" xr:uid="{00000000-0004-0000-1E00-000000000000}"/>
  </hyperlinks>
  <pageMargins left="0.7" right="0.7" top="0.78740157499999996" bottom="0.78740157499999996"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Tabelle30"/>
  <dimension ref="A1:S258"/>
  <sheetViews>
    <sheetView showGridLines="0" zoomScale="80" zoomScaleNormal="80" workbookViewId="0">
      <pane xSplit="1" topLeftCell="B1" activePane="topRight" state="frozen"/>
      <selection pane="topRight"/>
    </sheetView>
  </sheetViews>
  <sheetFormatPr baseColWidth="10" defaultColWidth="11" defaultRowHeight="14.5"/>
  <cols>
    <col min="1" max="1" width="23.5" style="418" customWidth="1"/>
    <col min="2" max="16" width="11.08203125" style="418" customWidth="1"/>
    <col min="17" max="16384" width="11" style="418"/>
  </cols>
  <sheetData>
    <row r="1" spans="1:19" ht="14.5" customHeight="1">
      <c r="A1" s="758" t="s">
        <v>512</v>
      </c>
      <c r="B1" s="333"/>
    </row>
    <row r="2" spans="1:19" ht="14.5" customHeight="1"/>
    <row r="3" spans="1:19" s="425" customFormat="1" ht="25" customHeight="1">
      <c r="A3" s="1231">
        <v>2024</v>
      </c>
      <c r="B3" s="1231"/>
      <c r="C3" s="1231"/>
      <c r="D3" s="1231"/>
      <c r="E3" s="1231"/>
      <c r="F3" s="1231"/>
      <c r="G3" s="1231"/>
      <c r="H3" s="1231"/>
      <c r="I3" s="1231"/>
      <c r="J3" s="1231"/>
      <c r="K3" s="1231"/>
      <c r="L3" s="1231"/>
      <c r="M3" s="1231"/>
      <c r="N3" s="1231"/>
      <c r="O3" s="1231"/>
      <c r="P3" s="1231"/>
      <c r="Q3" s="253"/>
      <c r="R3" s="253"/>
      <c r="S3" s="253"/>
    </row>
    <row r="4" spans="1:19" ht="14.5" customHeight="1"/>
    <row r="5" spans="1:19" ht="14.5" customHeight="1">
      <c r="A5" s="1189" t="s">
        <v>594</v>
      </c>
      <c r="B5" s="1189"/>
      <c r="C5" s="1189"/>
      <c r="D5" s="1189"/>
      <c r="E5" s="1189"/>
      <c r="F5" s="1189"/>
      <c r="G5" s="1189"/>
      <c r="H5" s="1189"/>
      <c r="I5" s="1189"/>
      <c r="J5" s="1189"/>
      <c r="K5" s="1189"/>
      <c r="L5" s="1189"/>
      <c r="M5" s="1189"/>
      <c r="N5" s="1189"/>
      <c r="O5" s="1189"/>
      <c r="P5" s="1189"/>
    </row>
    <row r="6" spans="1:19" ht="30" customHeight="1" thickBot="1">
      <c r="A6" s="1229" t="s">
        <v>273</v>
      </c>
      <c r="B6" s="1226" t="s">
        <v>392</v>
      </c>
      <c r="C6" s="1226" t="s">
        <v>170</v>
      </c>
      <c r="D6" s="1226" t="s">
        <v>170</v>
      </c>
      <c r="E6" s="1226" t="s">
        <v>393</v>
      </c>
      <c r="F6" s="1226" t="s">
        <v>171</v>
      </c>
      <c r="G6" s="1226" t="s">
        <v>171</v>
      </c>
      <c r="H6" s="1226" t="s">
        <v>394</v>
      </c>
      <c r="I6" s="1226" t="s">
        <v>172</v>
      </c>
      <c r="J6" s="1226" t="s">
        <v>172</v>
      </c>
      <c r="K6" s="1226" t="s">
        <v>395</v>
      </c>
      <c r="L6" s="1226" t="s">
        <v>173</v>
      </c>
      <c r="M6" s="1226" t="s">
        <v>173</v>
      </c>
      <c r="N6" s="1226" t="s">
        <v>396</v>
      </c>
      <c r="O6" s="1226" t="s">
        <v>174</v>
      </c>
      <c r="P6" s="1227" t="s">
        <v>174</v>
      </c>
    </row>
    <row r="7" spans="1:19" ht="14.5" customHeight="1" thickBot="1">
      <c r="A7" s="1230" t="s">
        <v>273</v>
      </c>
      <c r="B7" s="59" t="s">
        <v>92</v>
      </c>
      <c r="C7" s="59" t="s">
        <v>62</v>
      </c>
      <c r="D7" s="60" t="s">
        <v>63</v>
      </c>
      <c r="E7" s="59" t="s">
        <v>92</v>
      </c>
      <c r="F7" s="59" t="s">
        <v>62</v>
      </c>
      <c r="G7" s="60" t="s">
        <v>63</v>
      </c>
      <c r="H7" s="59" t="s">
        <v>92</v>
      </c>
      <c r="I7" s="59" t="s">
        <v>62</v>
      </c>
      <c r="J7" s="60" t="s">
        <v>63</v>
      </c>
      <c r="K7" s="59" t="s">
        <v>92</v>
      </c>
      <c r="L7" s="59" t="s">
        <v>62</v>
      </c>
      <c r="M7" s="60" t="s">
        <v>63</v>
      </c>
      <c r="N7" s="59" t="s">
        <v>92</v>
      </c>
      <c r="O7" s="59" t="s">
        <v>62</v>
      </c>
      <c r="P7" s="59" t="s">
        <v>63</v>
      </c>
    </row>
    <row r="8" spans="1:19" ht="14.5" customHeight="1">
      <c r="A8" s="184" t="s">
        <v>64</v>
      </c>
      <c r="B8" s="692">
        <v>35.842881786686753</v>
      </c>
      <c r="C8" s="94">
        <v>1.7644316742913211</v>
      </c>
      <c r="D8" s="95">
        <v>743</v>
      </c>
      <c r="E8" s="107">
        <v>40.191770983136557</v>
      </c>
      <c r="F8" s="94">
        <v>1.801695481194477</v>
      </c>
      <c r="G8" s="95">
        <v>743</v>
      </c>
      <c r="H8" s="692">
        <v>44.185212209588506</v>
      </c>
      <c r="I8" s="94">
        <v>1.82554155335299</v>
      </c>
      <c r="J8" s="95">
        <v>743</v>
      </c>
      <c r="K8" s="107">
        <v>38.142206451751669</v>
      </c>
      <c r="L8" s="94">
        <v>1.784694404537206</v>
      </c>
      <c r="M8" s="95">
        <v>743</v>
      </c>
      <c r="N8" s="107">
        <v>20.344003208597091</v>
      </c>
      <c r="O8" s="94">
        <v>1.483333132819713</v>
      </c>
      <c r="P8" s="111">
        <v>743</v>
      </c>
    </row>
    <row r="9" spans="1:19" ht="14.5" customHeight="1">
      <c r="A9" s="189" t="s">
        <v>65</v>
      </c>
      <c r="B9" s="696">
        <v>40.732414155200459</v>
      </c>
      <c r="C9" s="96">
        <v>1.4552759205742589</v>
      </c>
      <c r="D9" s="97">
        <v>1144</v>
      </c>
      <c r="E9" s="696">
        <v>28.112527793204539</v>
      </c>
      <c r="F9" s="96">
        <v>1.332445848939211</v>
      </c>
      <c r="G9" s="97">
        <v>1144</v>
      </c>
      <c r="H9" s="696">
        <v>34.526291478612571</v>
      </c>
      <c r="I9" s="96">
        <v>1.4074456615620199</v>
      </c>
      <c r="J9" s="97">
        <v>1144</v>
      </c>
      <c r="K9" s="106">
        <v>29.11696097292797</v>
      </c>
      <c r="L9" s="96">
        <v>1.3446517828777369</v>
      </c>
      <c r="M9" s="97">
        <v>1144</v>
      </c>
      <c r="N9" s="106">
        <v>28.085231269350071</v>
      </c>
      <c r="O9" s="96">
        <v>1.3332714202993861</v>
      </c>
      <c r="P9" s="112">
        <v>1144</v>
      </c>
    </row>
    <row r="10" spans="1:19" ht="14.5" customHeight="1">
      <c r="A10" s="184" t="s">
        <v>66</v>
      </c>
      <c r="B10" s="692">
        <v>41.726698930607121</v>
      </c>
      <c r="C10" s="94">
        <v>3.2933643708722768</v>
      </c>
      <c r="D10" s="95">
        <v>224</v>
      </c>
      <c r="E10" s="692">
        <v>36.852452543566692</v>
      </c>
      <c r="F10" s="94">
        <v>3.2208360785790551</v>
      </c>
      <c r="G10" s="95">
        <v>224</v>
      </c>
      <c r="H10" s="692">
        <v>40.378713145200862</v>
      </c>
      <c r="I10" s="94">
        <v>3.2764492085825658</v>
      </c>
      <c r="J10" s="95">
        <v>224</v>
      </c>
      <c r="K10" s="692">
        <v>21.818678762399522</v>
      </c>
      <c r="L10" s="94">
        <v>2.7580327985244102</v>
      </c>
      <c r="M10" s="95">
        <v>224</v>
      </c>
      <c r="N10" s="692">
        <v>23.84609537499087</v>
      </c>
      <c r="O10" s="94">
        <v>2.8556733602057949</v>
      </c>
      <c r="P10" s="111">
        <v>224</v>
      </c>
    </row>
    <row r="11" spans="1:19" ht="14.5" customHeight="1">
      <c r="A11" s="189" t="s">
        <v>67</v>
      </c>
      <c r="B11" s="696">
        <v>38.762431405043252</v>
      </c>
      <c r="C11" s="96">
        <v>3.4624019926518201</v>
      </c>
      <c r="D11" s="97">
        <v>199</v>
      </c>
      <c r="E11" s="696">
        <v>45.054621311696302</v>
      </c>
      <c r="F11" s="96">
        <v>3.5338624706703721</v>
      </c>
      <c r="G11" s="97">
        <v>199</v>
      </c>
      <c r="H11" s="696">
        <v>64.092226941494985</v>
      </c>
      <c r="I11" s="96">
        <v>3.4132578157482589</v>
      </c>
      <c r="J11" s="97">
        <v>199</v>
      </c>
      <c r="K11" s="696">
        <v>19.70109144489717</v>
      </c>
      <c r="L11" s="96">
        <v>2.8305446888133212</v>
      </c>
      <c r="M11" s="97">
        <v>199</v>
      </c>
      <c r="N11" s="696">
        <v>12.6845716407453</v>
      </c>
      <c r="O11" s="96">
        <v>2.3738609352773752</v>
      </c>
      <c r="P11" s="112">
        <v>199</v>
      </c>
    </row>
    <row r="12" spans="1:19" ht="14.5" customHeight="1">
      <c r="A12" s="184" t="s">
        <v>68</v>
      </c>
      <c r="B12" s="692" t="s">
        <v>382</v>
      </c>
      <c r="C12" s="704" t="s">
        <v>382</v>
      </c>
      <c r="D12" s="705" t="s">
        <v>382</v>
      </c>
      <c r="E12" s="692" t="s">
        <v>382</v>
      </c>
      <c r="F12" s="704" t="s">
        <v>382</v>
      </c>
      <c r="G12" s="705" t="s">
        <v>382</v>
      </c>
      <c r="H12" s="692" t="s">
        <v>382</v>
      </c>
      <c r="I12" s="704" t="s">
        <v>382</v>
      </c>
      <c r="J12" s="705" t="s">
        <v>382</v>
      </c>
      <c r="K12" s="692" t="s">
        <v>382</v>
      </c>
      <c r="L12" s="704" t="s">
        <v>382</v>
      </c>
      <c r="M12" s="705" t="s">
        <v>382</v>
      </c>
      <c r="N12" s="692" t="s">
        <v>382</v>
      </c>
      <c r="O12" s="704" t="s">
        <v>382</v>
      </c>
      <c r="P12" s="976" t="s">
        <v>382</v>
      </c>
    </row>
    <row r="13" spans="1:19" ht="14.5" customHeight="1">
      <c r="A13" s="189" t="s">
        <v>69</v>
      </c>
      <c r="B13" s="106">
        <v>28.31872800958708</v>
      </c>
      <c r="C13" s="96">
        <v>4.9052747308768909</v>
      </c>
      <c r="D13" s="97">
        <v>84</v>
      </c>
      <c r="E13" s="696">
        <v>16.723305705654649</v>
      </c>
      <c r="F13" s="96">
        <v>4.0785869856506176</v>
      </c>
      <c r="G13" s="97">
        <v>84</v>
      </c>
      <c r="H13" s="696">
        <v>31.968206769479622</v>
      </c>
      <c r="I13" s="96">
        <v>5.0833010005488122</v>
      </c>
      <c r="J13" s="97">
        <v>84</v>
      </c>
      <c r="K13" s="106">
        <v>20.059613567435552</v>
      </c>
      <c r="L13" s="96">
        <v>4.3573032700204219</v>
      </c>
      <c r="M13" s="97">
        <v>84</v>
      </c>
      <c r="N13" s="696">
        <v>39.388414205549019</v>
      </c>
      <c r="O13" s="96">
        <v>5.3353911476150442</v>
      </c>
      <c r="P13" s="112">
        <v>84</v>
      </c>
    </row>
    <row r="14" spans="1:19" ht="14.5" customHeight="1">
      <c r="A14" s="184" t="s">
        <v>70</v>
      </c>
      <c r="B14" s="692">
        <v>39.827752576439067</v>
      </c>
      <c r="C14" s="94">
        <v>2.3798213833336042</v>
      </c>
      <c r="D14" s="95">
        <v>425</v>
      </c>
      <c r="E14" s="692">
        <v>49.477917138927218</v>
      </c>
      <c r="F14" s="94">
        <v>2.4296884177002358</v>
      </c>
      <c r="G14" s="95">
        <v>425</v>
      </c>
      <c r="H14" s="692">
        <v>51.698855354500509</v>
      </c>
      <c r="I14" s="94">
        <v>2.4285936910893891</v>
      </c>
      <c r="J14" s="95">
        <v>425</v>
      </c>
      <c r="K14" s="107">
        <v>40.972132836181423</v>
      </c>
      <c r="L14" s="94">
        <v>2.3880982314123731</v>
      </c>
      <c r="M14" s="95">
        <v>425</v>
      </c>
      <c r="N14" s="107">
        <v>17.29239827562845</v>
      </c>
      <c r="O14" s="94">
        <v>1.842014147735991</v>
      </c>
      <c r="P14" s="111">
        <v>425</v>
      </c>
    </row>
    <row r="15" spans="1:19" ht="14.5" customHeight="1">
      <c r="A15" s="189" t="s">
        <v>71</v>
      </c>
      <c r="B15" s="696">
        <v>33.286178415534678</v>
      </c>
      <c r="C15" s="96">
        <v>6.0404837768176796</v>
      </c>
      <c r="D15" s="97">
        <v>62</v>
      </c>
      <c r="E15" s="696">
        <v>19.916880596691051</v>
      </c>
      <c r="F15" s="96">
        <v>5.1312712462769028</v>
      </c>
      <c r="G15" s="97">
        <v>62</v>
      </c>
      <c r="H15" s="696">
        <v>36.445905610821043</v>
      </c>
      <c r="I15" s="96">
        <v>6.1567788253914122</v>
      </c>
      <c r="J15" s="97">
        <v>62</v>
      </c>
      <c r="K15" s="696">
        <v>29.67457795082289</v>
      </c>
      <c r="L15" s="96">
        <v>5.8454660871534436</v>
      </c>
      <c r="M15" s="97">
        <v>62</v>
      </c>
      <c r="N15" s="696">
        <v>50.194423602664493</v>
      </c>
      <c r="O15" s="96">
        <v>6.3653730533894084</v>
      </c>
      <c r="P15" s="112">
        <v>62</v>
      </c>
    </row>
    <row r="16" spans="1:19" ht="14.5" customHeight="1">
      <c r="A16" s="184" t="s">
        <v>72</v>
      </c>
      <c r="B16" s="692">
        <v>31.019285169835019</v>
      </c>
      <c r="C16" s="94">
        <v>1.972610069200935</v>
      </c>
      <c r="D16" s="95">
        <v>553</v>
      </c>
      <c r="E16" s="107">
        <v>32.935047610788018</v>
      </c>
      <c r="F16" s="94">
        <v>2.0004874378560809</v>
      </c>
      <c r="G16" s="95">
        <v>553</v>
      </c>
      <c r="H16" s="107">
        <v>32.852673464616522</v>
      </c>
      <c r="I16" s="94">
        <v>2.003224979227519</v>
      </c>
      <c r="J16" s="95">
        <v>553</v>
      </c>
      <c r="K16" s="107">
        <v>24.299568282801079</v>
      </c>
      <c r="L16" s="94">
        <v>1.8189145275277281</v>
      </c>
      <c r="M16" s="95">
        <v>553</v>
      </c>
      <c r="N16" s="107">
        <v>32.475009023268022</v>
      </c>
      <c r="O16" s="94">
        <v>2.0048247136336319</v>
      </c>
      <c r="P16" s="111">
        <v>553</v>
      </c>
    </row>
    <row r="17" spans="1:16" ht="14.5" customHeight="1">
      <c r="A17" s="189" t="s">
        <v>73</v>
      </c>
      <c r="B17" s="106">
        <v>44.593738389014327</v>
      </c>
      <c r="C17" s="96">
        <v>1.5861881770325981</v>
      </c>
      <c r="D17" s="97">
        <v>985</v>
      </c>
      <c r="E17" s="106">
        <v>25.97810633412838</v>
      </c>
      <c r="F17" s="96">
        <v>1.3990365742015951</v>
      </c>
      <c r="G17" s="97">
        <v>985</v>
      </c>
      <c r="H17" s="106">
        <v>38.761002603049569</v>
      </c>
      <c r="I17" s="96">
        <v>1.55355951509822</v>
      </c>
      <c r="J17" s="97">
        <v>985</v>
      </c>
      <c r="K17" s="106">
        <v>28.40429066920154</v>
      </c>
      <c r="L17" s="96">
        <v>1.439564736645349</v>
      </c>
      <c r="M17" s="97">
        <v>985</v>
      </c>
      <c r="N17" s="106">
        <v>28.068596266360199</v>
      </c>
      <c r="O17" s="96">
        <v>1.4439214279208521</v>
      </c>
      <c r="P17" s="112">
        <v>985</v>
      </c>
    </row>
    <row r="18" spans="1:16" ht="14.5" customHeight="1">
      <c r="A18" s="184" t="s">
        <v>74</v>
      </c>
      <c r="B18" s="692">
        <v>42.067574488276193</v>
      </c>
      <c r="C18" s="94">
        <v>3.0563331330115209</v>
      </c>
      <c r="D18" s="95">
        <v>263</v>
      </c>
      <c r="E18" s="692">
        <v>47.007886579848169</v>
      </c>
      <c r="F18" s="94">
        <v>3.0853767110049248</v>
      </c>
      <c r="G18" s="95">
        <v>263</v>
      </c>
      <c r="H18" s="692">
        <v>65.373369065389781</v>
      </c>
      <c r="I18" s="94">
        <v>2.9473535770675849</v>
      </c>
      <c r="J18" s="95">
        <v>263</v>
      </c>
      <c r="K18" s="107">
        <v>28.909282701802901</v>
      </c>
      <c r="L18" s="94">
        <v>2.802249686093556</v>
      </c>
      <c r="M18" s="95">
        <v>263</v>
      </c>
      <c r="N18" s="692">
        <v>7.5635293517662863</v>
      </c>
      <c r="O18" s="94">
        <v>1.630799575636434</v>
      </c>
      <c r="P18" s="111">
        <v>263</v>
      </c>
    </row>
    <row r="19" spans="1:16" ht="14.5" customHeight="1">
      <c r="A19" s="189" t="s">
        <v>75</v>
      </c>
      <c r="B19" s="696" t="s">
        <v>382</v>
      </c>
      <c r="C19" s="706" t="s">
        <v>382</v>
      </c>
      <c r="D19" s="707" t="s">
        <v>382</v>
      </c>
      <c r="E19" s="696" t="s">
        <v>382</v>
      </c>
      <c r="F19" s="706" t="s">
        <v>382</v>
      </c>
      <c r="G19" s="707" t="s">
        <v>382</v>
      </c>
      <c r="H19" s="696" t="s">
        <v>382</v>
      </c>
      <c r="I19" s="706" t="s">
        <v>382</v>
      </c>
      <c r="J19" s="707" t="s">
        <v>382</v>
      </c>
      <c r="K19" s="696" t="s">
        <v>382</v>
      </c>
      <c r="L19" s="706" t="s">
        <v>382</v>
      </c>
      <c r="M19" s="707" t="s">
        <v>382</v>
      </c>
      <c r="N19" s="696" t="s">
        <v>382</v>
      </c>
      <c r="O19" s="706" t="s">
        <v>382</v>
      </c>
      <c r="P19" s="977" t="s">
        <v>382</v>
      </c>
    </row>
    <row r="20" spans="1:16" ht="14.5" customHeight="1">
      <c r="A20" s="184" t="s">
        <v>76</v>
      </c>
      <c r="B20" s="107">
        <v>54.684909018295023</v>
      </c>
      <c r="C20" s="94">
        <v>3.0016731159879639</v>
      </c>
      <c r="D20" s="95">
        <v>277</v>
      </c>
      <c r="E20" s="692">
        <v>44.755601427107763</v>
      </c>
      <c r="F20" s="94">
        <v>2.9989038384652398</v>
      </c>
      <c r="G20" s="95">
        <v>277</v>
      </c>
      <c r="H20" s="692">
        <v>76.341177051724102</v>
      </c>
      <c r="I20" s="94">
        <v>2.570703156422208</v>
      </c>
      <c r="J20" s="95">
        <v>277</v>
      </c>
      <c r="K20" s="107">
        <v>37.001788094336732</v>
      </c>
      <c r="L20" s="94">
        <v>2.9030690490601319</v>
      </c>
      <c r="M20" s="95">
        <v>277</v>
      </c>
      <c r="N20" s="107">
        <v>5.2783207479966574</v>
      </c>
      <c r="O20" s="94">
        <v>1.3754278866364691</v>
      </c>
      <c r="P20" s="111">
        <v>277</v>
      </c>
    </row>
    <row r="21" spans="1:16" ht="14.5" customHeight="1">
      <c r="A21" s="189" t="s">
        <v>77</v>
      </c>
      <c r="B21" s="696">
        <v>33.806053805995177</v>
      </c>
      <c r="C21" s="96">
        <v>4.3733462080557217</v>
      </c>
      <c r="D21" s="97">
        <v>118</v>
      </c>
      <c r="E21" s="696">
        <v>37.887661656521757</v>
      </c>
      <c r="F21" s="96">
        <v>4.4806244020097576</v>
      </c>
      <c r="G21" s="97">
        <v>118</v>
      </c>
      <c r="H21" s="696">
        <v>38.117571783041818</v>
      </c>
      <c r="I21" s="96">
        <v>4.4907733572824293</v>
      </c>
      <c r="J21" s="97">
        <v>118</v>
      </c>
      <c r="K21" s="106">
        <v>19.73672925197123</v>
      </c>
      <c r="L21" s="96">
        <v>3.6405661270383511</v>
      </c>
      <c r="M21" s="97">
        <v>118</v>
      </c>
      <c r="N21" s="106">
        <v>30.06451536525233</v>
      </c>
      <c r="O21" s="96">
        <v>4.2566035492926186</v>
      </c>
      <c r="P21" s="112">
        <v>118</v>
      </c>
    </row>
    <row r="22" spans="1:16" ht="14.5" customHeight="1">
      <c r="A22" s="184" t="s">
        <v>78</v>
      </c>
      <c r="B22" s="692">
        <v>24.025458766690829</v>
      </c>
      <c r="C22" s="94">
        <v>3.0243618305144389</v>
      </c>
      <c r="D22" s="95">
        <v>201</v>
      </c>
      <c r="E22" s="107">
        <v>34.34228553194707</v>
      </c>
      <c r="F22" s="94">
        <v>3.3552114880857409</v>
      </c>
      <c r="G22" s="95">
        <v>201</v>
      </c>
      <c r="H22" s="692">
        <v>32.094951809460412</v>
      </c>
      <c r="I22" s="94">
        <v>3.2925058027674532</v>
      </c>
      <c r="J22" s="95">
        <v>201</v>
      </c>
      <c r="K22" s="107">
        <v>10.9489385507761</v>
      </c>
      <c r="L22" s="94">
        <v>2.2050549425885402</v>
      </c>
      <c r="M22" s="95">
        <v>201</v>
      </c>
      <c r="N22" s="107">
        <v>43.717556494178737</v>
      </c>
      <c r="O22" s="94">
        <v>3.504024430950003</v>
      </c>
      <c r="P22" s="111">
        <v>201</v>
      </c>
    </row>
    <row r="23" spans="1:16" ht="14.5" customHeight="1" thickBot="1">
      <c r="A23" s="194" t="s">
        <v>79</v>
      </c>
      <c r="B23" s="698">
        <v>33.969741507617833</v>
      </c>
      <c r="C23" s="98">
        <v>4.5082754732428976</v>
      </c>
      <c r="D23" s="99">
        <v>111</v>
      </c>
      <c r="E23" s="698">
        <v>25.126604222348679</v>
      </c>
      <c r="F23" s="98">
        <v>4.12550495660913</v>
      </c>
      <c r="G23" s="99">
        <v>111</v>
      </c>
      <c r="H23" s="698">
        <v>25.41525209003219</v>
      </c>
      <c r="I23" s="98">
        <v>4.1582749811143991</v>
      </c>
      <c r="J23" s="99">
        <v>111</v>
      </c>
      <c r="K23" s="699">
        <v>22.29633933196672</v>
      </c>
      <c r="L23" s="98">
        <v>3.9561383796007128</v>
      </c>
      <c r="M23" s="99">
        <v>111</v>
      </c>
      <c r="N23" s="698">
        <v>48.595624950997937</v>
      </c>
      <c r="O23" s="98">
        <v>4.7635984550001096</v>
      </c>
      <c r="P23" s="113">
        <v>111</v>
      </c>
    </row>
    <row r="24" spans="1:16" ht="14.5" customHeight="1">
      <c r="A24" s="199" t="s">
        <v>80</v>
      </c>
      <c r="B24" s="108">
        <v>38.50269792094781</v>
      </c>
      <c r="C24" s="100">
        <v>0.72988275370374189</v>
      </c>
      <c r="D24" s="101">
        <v>4463</v>
      </c>
      <c r="E24" s="108">
        <v>33.658199604874532</v>
      </c>
      <c r="F24" s="100">
        <v>0.70846526004031629</v>
      </c>
      <c r="G24" s="101">
        <v>4463</v>
      </c>
      <c r="H24" s="108">
        <v>40.58859818997523</v>
      </c>
      <c r="I24" s="100">
        <v>0.73627578997238563</v>
      </c>
      <c r="J24" s="101">
        <v>4463</v>
      </c>
      <c r="K24" s="108">
        <v>29.903839719333671</v>
      </c>
      <c r="L24" s="100">
        <v>0.68611381613936584</v>
      </c>
      <c r="M24" s="101">
        <v>4463</v>
      </c>
      <c r="N24" s="108">
        <v>25.809345139053821</v>
      </c>
      <c r="O24" s="100">
        <v>0.65874061873101997</v>
      </c>
      <c r="P24" s="179">
        <v>4463</v>
      </c>
    </row>
    <row r="25" spans="1:16" ht="14.5" customHeight="1">
      <c r="A25" s="199" t="s">
        <v>81</v>
      </c>
      <c r="B25" s="702">
        <v>42.1908071853737</v>
      </c>
      <c r="C25" s="100">
        <v>1.575212156446516</v>
      </c>
      <c r="D25" s="101">
        <v>991</v>
      </c>
      <c r="E25" s="702">
        <v>38.294982448419141</v>
      </c>
      <c r="F25" s="100">
        <v>1.5493706774274549</v>
      </c>
      <c r="G25" s="101">
        <v>991</v>
      </c>
      <c r="H25" s="108">
        <v>52.2972357979667</v>
      </c>
      <c r="I25" s="100">
        <v>1.5951889679541269</v>
      </c>
      <c r="J25" s="101">
        <v>991</v>
      </c>
      <c r="K25" s="108">
        <v>25.646815353338049</v>
      </c>
      <c r="L25" s="100">
        <v>1.385573470763068</v>
      </c>
      <c r="M25" s="101">
        <v>991</v>
      </c>
      <c r="N25" s="108">
        <v>21.918521018728839</v>
      </c>
      <c r="O25" s="100">
        <v>1.3291700338869179</v>
      </c>
      <c r="P25" s="179">
        <v>991</v>
      </c>
    </row>
    <row r="26" spans="1:16" ht="14.5" customHeight="1">
      <c r="A26" s="204" t="s">
        <v>82</v>
      </c>
      <c r="B26" s="181">
        <v>39.166098603053833</v>
      </c>
      <c r="C26" s="114">
        <v>0.66252494577294596</v>
      </c>
      <c r="D26" s="110">
        <v>5454</v>
      </c>
      <c r="E26" s="181">
        <v>34.492243468719707</v>
      </c>
      <c r="F26" s="114">
        <v>0.64483011127341194</v>
      </c>
      <c r="G26" s="110">
        <v>5454</v>
      </c>
      <c r="H26" s="181">
        <v>42.6946958185342</v>
      </c>
      <c r="I26" s="114">
        <v>0.67102483113556166</v>
      </c>
      <c r="J26" s="110">
        <v>5454</v>
      </c>
      <c r="K26" s="181">
        <v>29.138105120474631</v>
      </c>
      <c r="L26" s="114">
        <v>0.61588383825076776</v>
      </c>
      <c r="M26" s="110">
        <v>5454</v>
      </c>
      <c r="N26" s="181">
        <v>25.109481010765869</v>
      </c>
      <c r="O26" s="114">
        <v>0.5911101229649135</v>
      </c>
      <c r="P26" s="115">
        <v>5454</v>
      </c>
    </row>
    <row r="27" spans="1:16" ht="14.5" customHeight="1">
      <c r="A27" s="1238" t="s">
        <v>799</v>
      </c>
      <c r="B27" s="1239"/>
      <c r="C27" s="1239"/>
      <c r="D27" s="1239"/>
      <c r="E27" s="1239"/>
      <c r="F27" s="1239"/>
      <c r="G27" s="1239"/>
      <c r="H27" s="1239"/>
      <c r="I27" s="1239"/>
      <c r="J27" s="1239"/>
      <c r="K27" s="1239"/>
      <c r="L27" s="1239"/>
      <c r="M27" s="1239"/>
      <c r="N27" s="1239"/>
      <c r="O27" s="1239"/>
      <c r="P27" s="1239"/>
    </row>
    <row r="28" spans="1:16" ht="23.25" customHeight="1">
      <c r="A28" s="1238" t="s">
        <v>626</v>
      </c>
      <c r="B28" s="1239"/>
      <c r="C28" s="1239"/>
      <c r="D28" s="1239"/>
      <c r="E28" s="1239"/>
      <c r="F28" s="1239"/>
      <c r="G28" s="1239"/>
      <c r="H28" s="1239"/>
      <c r="I28" s="1239"/>
      <c r="J28" s="1239"/>
      <c r="K28" s="1239"/>
      <c r="L28" s="1239"/>
      <c r="M28" s="1239"/>
      <c r="N28" s="1239"/>
      <c r="O28" s="1239"/>
      <c r="P28" s="1239"/>
    </row>
    <row r="29" spans="1:16" ht="18.75" customHeight="1">
      <c r="A29" s="1238" t="s">
        <v>580</v>
      </c>
      <c r="B29" s="1239"/>
      <c r="C29" s="1239"/>
      <c r="D29" s="1239"/>
      <c r="E29" s="1239"/>
      <c r="F29" s="1239"/>
      <c r="G29" s="1239"/>
      <c r="H29" s="1239"/>
      <c r="I29" s="1239"/>
      <c r="J29" s="1239"/>
      <c r="K29" s="1239"/>
      <c r="L29" s="1239"/>
      <c r="M29" s="1239"/>
      <c r="N29" s="1239"/>
      <c r="O29" s="1239"/>
      <c r="P29" s="1239"/>
    </row>
    <row r="30" spans="1:16" ht="14.5" customHeight="1"/>
    <row r="31" spans="1:16" ht="14.5" customHeight="1">
      <c r="A31" s="1277" t="s">
        <v>595</v>
      </c>
      <c r="B31" s="1277"/>
      <c r="C31" s="1277"/>
      <c r="D31" s="1277"/>
      <c r="E31" s="1277"/>
      <c r="F31" s="1277"/>
      <c r="G31" s="1277"/>
      <c r="H31" s="1277"/>
      <c r="I31" s="1277"/>
      <c r="J31" s="1277"/>
      <c r="K31" s="1277"/>
      <c r="L31" s="1277"/>
      <c r="M31" s="1277"/>
      <c r="N31" s="1277"/>
      <c r="O31" s="1277"/>
      <c r="P31" s="1277"/>
    </row>
    <row r="32" spans="1:16" ht="32.25" customHeight="1">
      <c r="A32" s="441"/>
      <c r="B32" s="1226" t="s">
        <v>392</v>
      </c>
      <c r="C32" s="1226" t="s">
        <v>170</v>
      </c>
      <c r="D32" s="1226" t="s">
        <v>170</v>
      </c>
      <c r="E32" s="1226" t="s">
        <v>393</v>
      </c>
      <c r="F32" s="1226" t="s">
        <v>171</v>
      </c>
      <c r="G32" s="1226" t="s">
        <v>171</v>
      </c>
      <c r="H32" s="1226" t="s">
        <v>394</v>
      </c>
      <c r="I32" s="1226" t="s">
        <v>172</v>
      </c>
      <c r="J32" s="1226" t="s">
        <v>172</v>
      </c>
      <c r="K32" s="1226" t="s">
        <v>395</v>
      </c>
      <c r="L32" s="1226" t="s">
        <v>173</v>
      </c>
      <c r="M32" s="1226" t="s">
        <v>173</v>
      </c>
      <c r="N32" s="1226" t="s">
        <v>396</v>
      </c>
      <c r="O32" s="1226" t="s">
        <v>174</v>
      </c>
      <c r="P32" s="1227" t="s">
        <v>174</v>
      </c>
    </row>
    <row r="33" spans="1:16" ht="14.5" customHeight="1" thickBot="1">
      <c r="A33" s="442"/>
      <c r="B33" s="59" t="s">
        <v>92</v>
      </c>
      <c r="C33" s="59" t="s">
        <v>62</v>
      </c>
      <c r="D33" s="60" t="s">
        <v>63</v>
      </c>
      <c r="E33" s="59" t="s">
        <v>92</v>
      </c>
      <c r="F33" s="59" t="s">
        <v>62</v>
      </c>
      <c r="G33" s="60" t="s">
        <v>63</v>
      </c>
      <c r="H33" s="59" t="s">
        <v>92</v>
      </c>
      <c r="I33" s="59" t="s">
        <v>62</v>
      </c>
      <c r="J33" s="60" t="s">
        <v>63</v>
      </c>
      <c r="K33" s="59" t="s">
        <v>92</v>
      </c>
      <c r="L33" s="59" t="s">
        <v>62</v>
      </c>
      <c r="M33" s="60" t="s">
        <v>63</v>
      </c>
      <c r="N33" s="59" t="s">
        <v>92</v>
      </c>
      <c r="O33" s="59" t="s">
        <v>62</v>
      </c>
      <c r="P33" s="59" t="s">
        <v>63</v>
      </c>
    </row>
    <row r="34" spans="1:16" ht="14.5" customHeight="1">
      <c r="A34" s="184" t="s">
        <v>103</v>
      </c>
      <c r="B34" s="908">
        <v>35.209300129461013</v>
      </c>
      <c r="C34" s="909">
        <v>1.1488767212493247</v>
      </c>
      <c r="D34" s="910">
        <v>1741</v>
      </c>
      <c r="E34" s="908">
        <v>35.981156160948146</v>
      </c>
      <c r="F34" s="909">
        <v>1.1529345198889782</v>
      </c>
      <c r="G34" s="910">
        <v>1741</v>
      </c>
      <c r="H34" s="908">
        <v>42.363181612475657</v>
      </c>
      <c r="I34" s="909">
        <v>1.1868701627962555</v>
      </c>
      <c r="J34" s="910">
        <v>1741</v>
      </c>
      <c r="K34" s="908">
        <v>29.914479212664531</v>
      </c>
      <c r="L34" s="909">
        <v>1.0963095605945101</v>
      </c>
      <c r="M34" s="910">
        <v>1741</v>
      </c>
      <c r="N34" s="908">
        <v>22.243967736827898</v>
      </c>
      <c r="O34" s="909">
        <v>1.0046980027424548</v>
      </c>
      <c r="P34" s="911">
        <v>1741</v>
      </c>
    </row>
    <row r="35" spans="1:16" ht="14.5" customHeight="1">
      <c r="A35" s="189" t="s">
        <v>104</v>
      </c>
      <c r="B35" s="912">
        <v>44.449144740115329</v>
      </c>
      <c r="C35" s="913">
        <v>1.338065759300217</v>
      </c>
      <c r="D35" s="914">
        <v>1383</v>
      </c>
      <c r="E35" s="912">
        <v>37.492565118054337</v>
      </c>
      <c r="F35" s="913">
        <v>1.3036581394102151</v>
      </c>
      <c r="G35" s="914">
        <v>1383</v>
      </c>
      <c r="H35" s="912">
        <v>45.742777234191628</v>
      </c>
      <c r="I35" s="913">
        <v>1.3411575872520534</v>
      </c>
      <c r="J35" s="914">
        <v>1383</v>
      </c>
      <c r="K35" s="912">
        <v>38.92024033157265</v>
      </c>
      <c r="L35" s="913">
        <v>1.3132016808551483</v>
      </c>
      <c r="M35" s="914">
        <v>1383</v>
      </c>
      <c r="N35" s="912">
        <v>20.13486205946991</v>
      </c>
      <c r="O35" s="913">
        <v>1.0803703427382521</v>
      </c>
      <c r="P35" s="915">
        <v>1383</v>
      </c>
    </row>
    <row r="36" spans="1:16" ht="14.5" customHeight="1">
      <c r="A36" s="312" t="s">
        <v>105</v>
      </c>
      <c r="B36" s="946">
        <v>38.793221607056452</v>
      </c>
      <c r="C36" s="950">
        <v>1.0096109667004776</v>
      </c>
      <c r="D36" s="951">
        <v>2330</v>
      </c>
      <c r="E36" s="946">
        <v>31.676152806467677</v>
      </c>
      <c r="F36" s="950">
        <v>0.96470508802840915</v>
      </c>
      <c r="G36" s="951">
        <v>2330</v>
      </c>
      <c r="H36" s="946">
        <v>41.119287823346532</v>
      </c>
      <c r="I36" s="950">
        <v>1.0200940421170417</v>
      </c>
      <c r="J36" s="951">
        <v>2330</v>
      </c>
      <c r="K36" s="946">
        <v>22.79934780087838</v>
      </c>
      <c r="L36" s="950">
        <v>0.86978189622408009</v>
      </c>
      <c r="M36" s="951">
        <v>2330</v>
      </c>
      <c r="N36" s="946">
        <v>30.055279508568443</v>
      </c>
      <c r="O36" s="950">
        <v>0.95469854384416264</v>
      </c>
      <c r="P36" s="953">
        <v>2330</v>
      </c>
    </row>
    <row r="37" spans="1:16" ht="14.5" customHeight="1">
      <c r="A37" s="184" t="s">
        <v>106</v>
      </c>
      <c r="B37" s="908">
        <v>34.710138179564936</v>
      </c>
      <c r="C37" s="909">
        <v>0.91324431783953197</v>
      </c>
      <c r="D37" s="910">
        <v>2725</v>
      </c>
      <c r="E37" s="908">
        <v>27.602074493132555</v>
      </c>
      <c r="F37" s="909">
        <v>0.85750258995834494</v>
      </c>
      <c r="G37" s="910">
        <v>2725</v>
      </c>
      <c r="H37" s="908">
        <v>35.482781198497278</v>
      </c>
      <c r="I37" s="909">
        <v>0.91675636572451435</v>
      </c>
      <c r="J37" s="910">
        <v>2725</v>
      </c>
      <c r="K37" s="908">
        <v>21.37265033778829</v>
      </c>
      <c r="L37" s="909">
        <v>0.78601127683188865</v>
      </c>
      <c r="M37" s="910">
        <v>2725</v>
      </c>
      <c r="N37" s="908">
        <v>33.857946358627238</v>
      </c>
      <c r="O37" s="909">
        <v>0.90793576805351717</v>
      </c>
      <c r="P37" s="911">
        <v>2725</v>
      </c>
    </row>
    <row r="38" spans="1:16" ht="14.5" customHeight="1">
      <c r="A38" s="189" t="s">
        <v>107</v>
      </c>
      <c r="B38" s="912">
        <v>41.55761701501158</v>
      </c>
      <c r="C38" s="913">
        <v>1.2118295927042291</v>
      </c>
      <c r="D38" s="914">
        <v>1666</v>
      </c>
      <c r="E38" s="912">
        <v>40.799806416064463</v>
      </c>
      <c r="F38" s="913">
        <v>1.2078834896352069</v>
      </c>
      <c r="G38" s="914">
        <v>1666</v>
      </c>
      <c r="H38" s="912">
        <v>47.731947003018519</v>
      </c>
      <c r="I38" s="913">
        <v>1.227242558028744</v>
      </c>
      <c r="J38" s="914">
        <v>1666</v>
      </c>
      <c r="K38" s="912">
        <v>35.33711250519837</v>
      </c>
      <c r="L38" s="913">
        <v>1.1742302666471667</v>
      </c>
      <c r="M38" s="914">
        <v>1666</v>
      </c>
      <c r="N38" s="912">
        <v>17.23351289120934</v>
      </c>
      <c r="O38" s="913">
        <v>0.92792426152091911</v>
      </c>
      <c r="P38" s="915">
        <v>1666</v>
      </c>
    </row>
    <row r="39" spans="1:16" ht="14.5" customHeight="1">
      <c r="A39" s="312" t="s">
        <v>108</v>
      </c>
      <c r="B39" s="946">
        <v>48.385082904031343</v>
      </c>
      <c r="C39" s="950">
        <v>1.6039144823920042</v>
      </c>
      <c r="D39" s="951">
        <v>980</v>
      </c>
      <c r="E39" s="946">
        <v>43.833766898235382</v>
      </c>
      <c r="F39" s="950">
        <v>1.5932077283263635</v>
      </c>
      <c r="G39" s="951">
        <v>980</v>
      </c>
      <c r="H39" s="946">
        <v>55.112881672353929</v>
      </c>
      <c r="I39" s="950">
        <v>1.5969567731742205</v>
      </c>
      <c r="J39" s="951">
        <v>980</v>
      </c>
      <c r="K39" s="946">
        <v>42.179350031469198</v>
      </c>
      <c r="L39" s="950">
        <v>1.5870969050486068</v>
      </c>
      <c r="M39" s="951">
        <v>980</v>
      </c>
      <c r="N39" s="946">
        <v>11.946583826409922</v>
      </c>
      <c r="O39" s="950">
        <v>1.0490151701611607</v>
      </c>
      <c r="P39" s="953">
        <v>980</v>
      </c>
    </row>
    <row r="40" spans="1:16" ht="14.5" customHeight="1">
      <c r="A40" s="204" t="s">
        <v>109</v>
      </c>
      <c r="B40" s="920">
        <v>39.166098603053825</v>
      </c>
      <c r="C40" s="921">
        <v>0.66252494577294574</v>
      </c>
      <c r="D40" s="922">
        <v>5454</v>
      </c>
      <c r="E40" s="920">
        <v>34.492243468719707</v>
      </c>
      <c r="F40" s="921">
        <v>0.64483011127341305</v>
      </c>
      <c r="G40" s="922">
        <v>5454</v>
      </c>
      <c r="H40" s="920">
        <v>42.6946958185342</v>
      </c>
      <c r="I40" s="921">
        <v>0.67102483113556066</v>
      </c>
      <c r="J40" s="922">
        <v>5454</v>
      </c>
      <c r="K40" s="920">
        <v>29.138105120474634</v>
      </c>
      <c r="L40" s="921">
        <v>0.61588383825076864</v>
      </c>
      <c r="M40" s="922">
        <v>5454</v>
      </c>
      <c r="N40" s="920">
        <v>25.109481010765872</v>
      </c>
      <c r="O40" s="921">
        <v>0.59111012296491527</v>
      </c>
      <c r="P40" s="923">
        <v>5454</v>
      </c>
    </row>
    <row r="41" spans="1:16" ht="14.5" customHeight="1">
      <c r="A41" s="1224" t="s">
        <v>175</v>
      </c>
      <c r="B41" s="1224" t="s">
        <v>176</v>
      </c>
      <c r="C41" s="1224" t="s">
        <v>176</v>
      </c>
      <c r="D41" s="1224" t="s">
        <v>176</v>
      </c>
      <c r="E41" s="1224" t="s">
        <v>176</v>
      </c>
      <c r="F41" s="1224" t="s">
        <v>176</v>
      </c>
      <c r="G41" s="1224" t="s">
        <v>176</v>
      </c>
      <c r="H41" s="1224" t="s">
        <v>176</v>
      </c>
      <c r="I41" s="1224" t="s">
        <v>176</v>
      </c>
      <c r="J41" s="1224" t="s">
        <v>176</v>
      </c>
      <c r="K41" s="1224" t="s">
        <v>176</v>
      </c>
      <c r="L41" s="1224" t="s">
        <v>176</v>
      </c>
      <c r="M41" s="1224" t="s">
        <v>176</v>
      </c>
      <c r="N41" s="1224" t="s">
        <v>176</v>
      </c>
      <c r="O41" s="1224" t="s">
        <v>176</v>
      </c>
      <c r="P41" s="1224" t="s">
        <v>176</v>
      </c>
    </row>
    <row r="42" spans="1:16" ht="14.5" customHeight="1">
      <c r="A42" s="1116" t="s">
        <v>390</v>
      </c>
      <c r="B42" s="1116" t="s">
        <v>85</v>
      </c>
      <c r="C42" s="1116" t="s">
        <v>85</v>
      </c>
      <c r="D42" s="1116" t="s">
        <v>85</v>
      </c>
      <c r="E42" s="1116" t="s">
        <v>85</v>
      </c>
      <c r="F42" s="1116" t="s">
        <v>85</v>
      </c>
      <c r="G42" s="1116" t="s">
        <v>85</v>
      </c>
      <c r="H42" s="1116" t="s">
        <v>85</v>
      </c>
      <c r="I42" s="1116" t="s">
        <v>85</v>
      </c>
      <c r="J42" s="1116" t="s">
        <v>85</v>
      </c>
      <c r="K42" s="1116" t="s">
        <v>85</v>
      </c>
      <c r="L42" s="1116" t="s">
        <v>85</v>
      </c>
      <c r="M42" s="1116" t="s">
        <v>85</v>
      </c>
      <c r="N42" s="1116" t="s">
        <v>85</v>
      </c>
      <c r="O42" s="1116" t="s">
        <v>85</v>
      </c>
      <c r="P42" s="1116" t="s">
        <v>85</v>
      </c>
    </row>
    <row r="43" spans="1:16" ht="14.5" customHeight="1">
      <c r="A43" s="1238" t="s">
        <v>580</v>
      </c>
      <c r="B43" s="1239"/>
      <c r="C43" s="1239"/>
      <c r="D43" s="1239"/>
      <c r="E43" s="1239"/>
      <c r="F43" s="1239"/>
      <c r="G43" s="1239"/>
      <c r="H43" s="1239"/>
      <c r="I43" s="1239"/>
      <c r="J43" s="1239"/>
      <c r="K43" s="1239"/>
      <c r="L43" s="1239"/>
      <c r="M43" s="1239"/>
      <c r="N43" s="1239"/>
      <c r="O43" s="1239"/>
      <c r="P43" s="1239"/>
    </row>
    <row r="44" spans="1:16" ht="14.5" customHeight="1"/>
    <row r="45" spans="1:16" ht="32.25" customHeight="1">
      <c r="A45" s="1372" t="s">
        <v>627</v>
      </c>
      <c r="B45" s="1372"/>
      <c r="C45" s="1372"/>
      <c r="D45" s="1372"/>
      <c r="E45" s="1372"/>
      <c r="F45" s="1372"/>
      <c r="G45" s="1372"/>
    </row>
    <row r="46" spans="1:16" ht="49.5" customHeight="1" thickBot="1">
      <c r="A46" s="1229" t="s">
        <v>273</v>
      </c>
      <c r="B46" s="1292" t="s">
        <v>389</v>
      </c>
      <c r="C46" s="1292" t="s">
        <v>178</v>
      </c>
      <c r="D46" s="1292" t="s">
        <v>178</v>
      </c>
      <c r="E46" s="1226" t="s">
        <v>811</v>
      </c>
      <c r="F46" s="1226" t="s">
        <v>178</v>
      </c>
      <c r="G46" s="1227" t="s">
        <v>178</v>
      </c>
    </row>
    <row r="47" spans="1:16" ht="14.5" customHeight="1" thickBot="1">
      <c r="A47" s="1230" t="s">
        <v>273</v>
      </c>
      <c r="B47" s="59" t="s">
        <v>92</v>
      </c>
      <c r="C47" s="59" t="s">
        <v>62</v>
      </c>
      <c r="D47" s="60" t="s">
        <v>63</v>
      </c>
      <c r="E47" s="59" t="s">
        <v>92</v>
      </c>
      <c r="F47" s="59" t="s">
        <v>62</v>
      </c>
      <c r="G47" s="59" t="s">
        <v>63</v>
      </c>
    </row>
    <row r="48" spans="1:16" ht="14.5" customHeight="1">
      <c r="A48" s="184" t="s">
        <v>64</v>
      </c>
      <c r="B48" s="692">
        <v>90.359465382345959</v>
      </c>
      <c r="C48" s="94">
        <v>1.804457716487071</v>
      </c>
      <c r="D48" s="95">
        <v>315</v>
      </c>
      <c r="E48" s="102">
        <v>63.96717415305563</v>
      </c>
      <c r="F48" s="94">
        <v>2.9506566284391038</v>
      </c>
      <c r="G48" s="111">
        <v>287</v>
      </c>
    </row>
    <row r="49" spans="1:7" ht="14.5" customHeight="1">
      <c r="A49" s="189" t="s">
        <v>65</v>
      </c>
      <c r="B49" s="696">
        <v>88.085167392568607</v>
      </c>
      <c r="C49" s="96">
        <v>1.918276727987374</v>
      </c>
      <c r="D49" s="97">
        <v>353</v>
      </c>
      <c r="E49" s="103">
        <v>69.117618166672187</v>
      </c>
      <c r="F49" s="96">
        <v>2.751737238188646</v>
      </c>
      <c r="G49" s="112">
        <v>315</v>
      </c>
    </row>
    <row r="50" spans="1:7" ht="14.5" customHeight="1">
      <c r="A50" s="184" t="s">
        <v>66</v>
      </c>
      <c r="B50" s="692">
        <v>87.825735902298376</v>
      </c>
      <c r="C50" s="94">
        <v>1.9277315624540301</v>
      </c>
      <c r="D50" s="95">
        <v>322</v>
      </c>
      <c r="E50" s="102">
        <v>83.594526156252385</v>
      </c>
      <c r="F50" s="94">
        <v>2.264028078725802</v>
      </c>
      <c r="G50" s="111">
        <v>285</v>
      </c>
    </row>
    <row r="51" spans="1:7" ht="14.5" customHeight="1">
      <c r="A51" s="189" t="s">
        <v>67</v>
      </c>
      <c r="B51" s="696">
        <v>76.157826504007659</v>
      </c>
      <c r="C51" s="96">
        <v>2.3891189141349338</v>
      </c>
      <c r="D51" s="97">
        <v>360</v>
      </c>
      <c r="E51" s="103">
        <v>75.454020290034066</v>
      </c>
      <c r="F51" s="96">
        <v>2.744968466050099</v>
      </c>
      <c r="G51" s="112">
        <v>273</v>
      </c>
    </row>
    <row r="52" spans="1:7" ht="14.5" customHeight="1">
      <c r="A52" s="184" t="s">
        <v>68</v>
      </c>
      <c r="B52" s="107">
        <v>88.058367995106252</v>
      </c>
      <c r="C52" s="94">
        <v>3.6811857482555652</v>
      </c>
      <c r="D52" s="95">
        <v>109</v>
      </c>
      <c r="E52" s="102">
        <v>76.907983958690934</v>
      </c>
      <c r="F52" s="94">
        <v>4.3665052940705236</v>
      </c>
      <c r="G52" s="111">
        <v>99</v>
      </c>
    </row>
    <row r="53" spans="1:7" ht="14.5" customHeight="1">
      <c r="A53" s="189" t="s">
        <v>69</v>
      </c>
      <c r="B53" s="696">
        <v>95.392590648533286</v>
      </c>
      <c r="C53" s="96">
        <v>1.5504513739072761</v>
      </c>
      <c r="D53" s="97">
        <v>222</v>
      </c>
      <c r="E53" s="103">
        <v>56.70837272471266</v>
      </c>
      <c r="F53" s="96">
        <v>3.7623185201771641</v>
      </c>
      <c r="G53" s="112">
        <v>210</v>
      </c>
    </row>
    <row r="54" spans="1:7" ht="14.5" customHeight="1">
      <c r="A54" s="184" t="s">
        <v>70</v>
      </c>
      <c r="B54" s="692">
        <v>91.558853800512381</v>
      </c>
      <c r="C54" s="94">
        <v>1.570204752280618</v>
      </c>
      <c r="D54" s="95">
        <v>403</v>
      </c>
      <c r="E54" s="102">
        <v>87.061225823765994</v>
      </c>
      <c r="F54" s="94">
        <v>1.851658341737243</v>
      </c>
      <c r="G54" s="111">
        <v>372</v>
      </c>
    </row>
    <row r="55" spans="1:7" ht="14.5" customHeight="1">
      <c r="A55" s="189" t="s">
        <v>71</v>
      </c>
      <c r="B55" s="106">
        <v>75.229779222552622</v>
      </c>
      <c r="C55" s="96">
        <v>2.879156589375766</v>
      </c>
      <c r="D55" s="97">
        <v>240</v>
      </c>
      <c r="E55" s="103">
        <v>37.079528419889449</v>
      </c>
      <c r="F55" s="96">
        <v>3.6763359696812898</v>
      </c>
      <c r="G55" s="112">
        <v>181</v>
      </c>
    </row>
    <row r="56" spans="1:7" ht="14.5" customHeight="1">
      <c r="A56" s="184" t="s">
        <v>72</v>
      </c>
      <c r="B56" s="692">
        <v>91.986330924784582</v>
      </c>
      <c r="C56" s="94">
        <v>1.5383013394243581</v>
      </c>
      <c r="D56" s="95">
        <v>385</v>
      </c>
      <c r="E56" s="102">
        <v>37.826822965915191</v>
      </c>
      <c r="F56" s="94">
        <v>2.6990423341002212</v>
      </c>
      <c r="G56" s="111">
        <v>359</v>
      </c>
    </row>
    <row r="57" spans="1:7" ht="14.5" customHeight="1">
      <c r="A57" s="189" t="s">
        <v>73</v>
      </c>
      <c r="B57" s="696">
        <v>88.107666575684988</v>
      </c>
      <c r="C57" s="96">
        <v>1.969435252302794</v>
      </c>
      <c r="D57" s="97">
        <v>325</v>
      </c>
      <c r="E57" s="103">
        <v>48.274975112765539</v>
      </c>
      <c r="F57" s="96">
        <v>3.0902738754012771</v>
      </c>
      <c r="G57" s="112">
        <v>284</v>
      </c>
    </row>
    <row r="58" spans="1:7" ht="14.5" customHeight="1">
      <c r="A58" s="184" t="s">
        <v>74</v>
      </c>
      <c r="B58" s="692">
        <v>97.960835965064447</v>
      </c>
      <c r="C58" s="94">
        <v>0.91001640315861843</v>
      </c>
      <c r="D58" s="95">
        <v>304</v>
      </c>
      <c r="E58" s="102">
        <v>86.141660010912446</v>
      </c>
      <c r="F58" s="94">
        <v>2.0534849251577829</v>
      </c>
      <c r="G58" s="111">
        <v>297</v>
      </c>
    </row>
    <row r="59" spans="1:7" ht="14.5" customHeight="1">
      <c r="A59" s="189" t="s">
        <v>75</v>
      </c>
      <c r="B59" s="696">
        <v>97.781481622929135</v>
      </c>
      <c r="C59" s="96">
        <v>1.322979181401176</v>
      </c>
      <c r="D59" s="97">
        <v>123</v>
      </c>
      <c r="E59" s="103">
        <v>71.633477767810135</v>
      </c>
      <c r="F59" s="96">
        <v>4.4353252601022648</v>
      </c>
      <c r="G59" s="112">
        <v>119</v>
      </c>
    </row>
    <row r="60" spans="1:7" ht="14.5" customHeight="1">
      <c r="A60" s="184" t="s">
        <v>76</v>
      </c>
      <c r="B60" s="692">
        <v>80.422828509859301</v>
      </c>
      <c r="C60" s="94">
        <v>2.2591015198224311</v>
      </c>
      <c r="D60" s="95">
        <v>335</v>
      </c>
      <c r="E60" s="102">
        <v>68.152470926271889</v>
      </c>
      <c r="F60" s="94">
        <v>2.936646924368977</v>
      </c>
      <c r="G60" s="111">
        <v>270</v>
      </c>
    </row>
    <row r="61" spans="1:7" ht="14.5" customHeight="1">
      <c r="A61" s="189" t="s">
        <v>77</v>
      </c>
      <c r="B61" s="696">
        <v>75.050572681883281</v>
      </c>
      <c r="C61" s="96">
        <v>2.4291840834007239</v>
      </c>
      <c r="D61" s="97">
        <v>377</v>
      </c>
      <c r="E61" s="103">
        <v>44.298484004327342</v>
      </c>
      <c r="F61" s="96">
        <v>3.170781312882085</v>
      </c>
      <c r="G61" s="112">
        <v>284</v>
      </c>
    </row>
    <row r="62" spans="1:7" ht="14.5" customHeight="1">
      <c r="A62" s="184" t="s">
        <v>78</v>
      </c>
      <c r="B62" s="692">
        <v>68.751233497152782</v>
      </c>
      <c r="C62" s="94">
        <v>2.4390713904610051</v>
      </c>
      <c r="D62" s="95">
        <v>409</v>
      </c>
      <c r="E62" s="102">
        <v>58.473399973292018</v>
      </c>
      <c r="F62" s="94">
        <v>3.0503894627740449</v>
      </c>
      <c r="G62" s="111">
        <v>287</v>
      </c>
    </row>
    <row r="63" spans="1:7" ht="14.5" customHeight="1" thickBot="1">
      <c r="A63" s="194" t="s">
        <v>79</v>
      </c>
      <c r="B63" s="699">
        <v>73.998940174122978</v>
      </c>
      <c r="C63" s="98">
        <v>2.486543538553637</v>
      </c>
      <c r="D63" s="99">
        <v>336</v>
      </c>
      <c r="E63" s="104">
        <v>46.850650854157223</v>
      </c>
      <c r="F63" s="98">
        <v>3.3191807841412628</v>
      </c>
      <c r="G63" s="113">
        <v>248</v>
      </c>
    </row>
    <row r="64" spans="1:7" ht="14.5" customHeight="1">
      <c r="A64" s="199" t="s">
        <v>80</v>
      </c>
      <c r="B64" s="702">
        <v>89.409209533715455</v>
      </c>
      <c r="C64" s="100">
        <v>0.75839323121430702</v>
      </c>
      <c r="D64" s="101">
        <v>2948</v>
      </c>
      <c r="E64" s="105">
        <v>61.730975808815437</v>
      </c>
      <c r="F64" s="100">
        <v>1.1715243339069119</v>
      </c>
      <c r="G64" s="179">
        <v>2629</v>
      </c>
    </row>
    <row r="65" spans="1:7" ht="14.5" customHeight="1">
      <c r="A65" s="199" t="s">
        <v>81</v>
      </c>
      <c r="B65" s="108">
        <v>79.733802617771616</v>
      </c>
      <c r="C65" s="100">
        <v>0.96609956396813823</v>
      </c>
      <c r="D65" s="101">
        <v>1970</v>
      </c>
      <c r="E65" s="105">
        <v>65.570914790887741</v>
      </c>
      <c r="F65" s="100">
        <v>1.215108201487803</v>
      </c>
      <c r="G65" s="179">
        <v>1541</v>
      </c>
    </row>
    <row r="66" spans="1:7" ht="14.5" customHeight="1">
      <c r="A66" s="204" t="s">
        <v>82</v>
      </c>
      <c r="B66" s="975">
        <v>87.582828324260362</v>
      </c>
      <c r="C66" s="114">
        <v>0.64079013795235373</v>
      </c>
      <c r="D66" s="110">
        <v>4918</v>
      </c>
      <c r="E66" s="109">
        <v>62.393573814295401</v>
      </c>
      <c r="F66" s="114">
        <v>0.99173126906998332</v>
      </c>
      <c r="G66" s="115">
        <v>4170</v>
      </c>
    </row>
    <row r="67" spans="1:7" ht="27" customHeight="1">
      <c r="A67" s="1368" t="s">
        <v>812</v>
      </c>
      <c r="B67" s="1368"/>
      <c r="C67" s="1368"/>
      <c r="D67" s="1368"/>
      <c r="E67" s="1368"/>
      <c r="F67" s="1368"/>
      <c r="G67" s="1368"/>
    </row>
    <row r="68" spans="1:7" ht="14.5" customHeight="1">
      <c r="A68" s="1238" t="s">
        <v>628</v>
      </c>
      <c r="B68" s="1238"/>
      <c r="C68" s="1238"/>
      <c r="D68" s="1238"/>
      <c r="E68" s="1238"/>
      <c r="F68" s="1238"/>
      <c r="G68" s="1238"/>
    </row>
    <row r="69" spans="1:7" ht="24.75" customHeight="1">
      <c r="A69" s="1238" t="s">
        <v>599</v>
      </c>
      <c r="B69" s="1238"/>
      <c r="C69" s="1238"/>
      <c r="D69" s="1238"/>
      <c r="E69" s="1238"/>
      <c r="F69" s="1238"/>
      <c r="G69" s="1238"/>
    </row>
    <row r="70" spans="1:7" ht="14.5" customHeight="1"/>
    <row r="71" spans="1:7" ht="48.75" customHeight="1">
      <c r="A71" s="1372" t="s">
        <v>878</v>
      </c>
      <c r="B71" s="1372"/>
      <c r="C71" s="1372"/>
      <c r="D71" s="1372"/>
      <c r="E71" s="1372"/>
      <c r="F71" s="740"/>
      <c r="G71" s="740"/>
    </row>
    <row r="72" spans="1:7" ht="31.5" customHeight="1">
      <c r="A72" s="1294" t="s">
        <v>273</v>
      </c>
      <c r="B72" s="1370" t="s">
        <v>810</v>
      </c>
      <c r="C72" s="1371" t="s">
        <v>179</v>
      </c>
      <c r="D72" s="1371" t="s">
        <v>179</v>
      </c>
      <c r="E72" s="1237"/>
      <c r="F72" s="739"/>
      <c r="G72" s="739"/>
    </row>
    <row r="73" spans="1:7" ht="14.5" customHeight="1" thickBot="1">
      <c r="A73" s="1230"/>
      <c r="B73" s="689" t="s">
        <v>471</v>
      </c>
      <c r="C73" s="689" t="s">
        <v>21</v>
      </c>
      <c r="D73" s="689" t="s">
        <v>62</v>
      </c>
      <c r="E73" s="689" t="s">
        <v>63</v>
      </c>
      <c r="F73" s="736"/>
      <c r="G73" s="736"/>
    </row>
    <row r="74" spans="1:7" ht="14.5" customHeight="1">
      <c r="A74" s="184" t="s">
        <v>64</v>
      </c>
      <c r="B74" s="713">
        <v>2</v>
      </c>
      <c r="C74" s="713">
        <v>2.1383096121492882</v>
      </c>
      <c r="D74" s="94">
        <v>0.1796971502187637</v>
      </c>
      <c r="E74" s="111">
        <v>175</v>
      </c>
      <c r="F74" s="737"/>
      <c r="G74" s="738"/>
    </row>
    <row r="75" spans="1:7" ht="14.5" customHeight="1">
      <c r="A75" s="189" t="s">
        <v>65</v>
      </c>
      <c r="B75" s="715">
        <v>1</v>
      </c>
      <c r="C75" s="715">
        <v>1.692395505718852</v>
      </c>
      <c r="D75" s="96">
        <v>7.5392526691019313E-2</v>
      </c>
      <c r="E75" s="112">
        <v>211</v>
      </c>
      <c r="F75" s="737"/>
      <c r="G75" s="738"/>
    </row>
    <row r="76" spans="1:7" ht="14.5" customHeight="1">
      <c r="A76" s="184" t="s">
        <v>66</v>
      </c>
      <c r="B76" s="713">
        <v>2</v>
      </c>
      <c r="C76" s="713">
        <v>2.3366772897213051</v>
      </c>
      <c r="D76" s="94">
        <v>0.115387964450609</v>
      </c>
      <c r="E76" s="111">
        <v>227</v>
      </c>
      <c r="F76" s="737"/>
      <c r="G76" s="738"/>
    </row>
    <row r="77" spans="1:7" ht="14.5" customHeight="1">
      <c r="A77" s="189" t="s">
        <v>67</v>
      </c>
      <c r="B77" s="715">
        <v>3</v>
      </c>
      <c r="C77" s="715">
        <v>2.7970218772519599</v>
      </c>
      <c r="D77" s="96">
        <v>0.1223141537536885</v>
      </c>
      <c r="E77" s="112">
        <v>204</v>
      </c>
      <c r="F77" s="737"/>
      <c r="G77" s="738"/>
    </row>
    <row r="78" spans="1:7" ht="14.5" customHeight="1">
      <c r="A78" s="184" t="s">
        <v>68</v>
      </c>
      <c r="B78" s="713">
        <v>2</v>
      </c>
      <c r="C78" s="713">
        <v>1.696048646047426</v>
      </c>
      <c r="D78" s="94">
        <v>7.0209138334978452E-2</v>
      </c>
      <c r="E78" s="111">
        <v>77</v>
      </c>
      <c r="F78" s="737"/>
      <c r="G78" s="738"/>
    </row>
    <row r="79" spans="1:7" ht="14.5" customHeight="1">
      <c r="A79" s="189" t="s">
        <v>69</v>
      </c>
      <c r="B79" s="715">
        <v>1</v>
      </c>
      <c r="C79" s="715">
        <v>1.304946230596479</v>
      </c>
      <c r="D79" s="96">
        <v>8.2709557633253133E-2</v>
      </c>
      <c r="E79" s="112">
        <v>114</v>
      </c>
      <c r="F79" s="737"/>
      <c r="G79" s="738"/>
    </row>
    <row r="80" spans="1:7" ht="14.5" customHeight="1">
      <c r="A80" s="184" t="s">
        <v>70</v>
      </c>
      <c r="B80" s="713">
        <v>2</v>
      </c>
      <c r="C80" s="713">
        <v>1.922758630738604</v>
      </c>
      <c r="D80" s="94">
        <v>6.7577382836541383E-2</v>
      </c>
      <c r="E80" s="111">
        <v>317</v>
      </c>
      <c r="F80" s="737"/>
      <c r="G80" s="738"/>
    </row>
    <row r="81" spans="1:7" ht="14.5" customHeight="1">
      <c r="A81" s="189" t="s">
        <v>71</v>
      </c>
      <c r="B81" s="715">
        <v>2</v>
      </c>
      <c r="C81" s="715">
        <v>2.2718486306221419</v>
      </c>
      <c r="D81" s="96">
        <v>0.18101231320904351</v>
      </c>
      <c r="E81" s="112">
        <v>66</v>
      </c>
      <c r="F81" s="737"/>
      <c r="G81" s="738"/>
    </row>
    <row r="82" spans="1:7" ht="14.5" customHeight="1">
      <c r="A82" s="184" t="s">
        <v>72</v>
      </c>
      <c r="B82" s="713">
        <v>1</v>
      </c>
      <c r="C82" s="713">
        <v>2.0371033439961499</v>
      </c>
      <c r="D82" s="94">
        <v>0.2181502007679253</v>
      </c>
      <c r="E82" s="111">
        <v>130</v>
      </c>
      <c r="F82" s="737"/>
      <c r="G82" s="738"/>
    </row>
    <row r="83" spans="1:7" ht="14.5" customHeight="1">
      <c r="A83" s="189" t="s">
        <v>73</v>
      </c>
      <c r="B83" s="715">
        <v>2</v>
      </c>
      <c r="C83" s="715">
        <v>2.203943871071643</v>
      </c>
      <c r="D83" s="96">
        <v>0.136511527469863</v>
      </c>
      <c r="E83" s="112">
        <v>126</v>
      </c>
      <c r="F83" s="737"/>
      <c r="G83" s="738"/>
    </row>
    <row r="84" spans="1:7" ht="14.5" customHeight="1">
      <c r="A84" s="184" t="s">
        <v>74</v>
      </c>
      <c r="B84" s="713">
        <v>1</v>
      </c>
      <c r="C84" s="713">
        <v>1.989711609735656</v>
      </c>
      <c r="D84" s="94">
        <v>0.26525729511722551</v>
      </c>
      <c r="E84" s="111">
        <v>238</v>
      </c>
      <c r="F84" s="737"/>
      <c r="G84" s="738"/>
    </row>
    <row r="85" spans="1:7" ht="14.5" customHeight="1">
      <c r="A85" s="189" t="s">
        <v>75</v>
      </c>
      <c r="B85" s="715">
        <v>2</v>
      </c>
      <c r="C85" s="715">
        <v>2.40011735972403</v>
      </c>
      <c r="D85" s="96">
        <v>0.18844683156202729</v>
      </c>
      <c r="E85" s="112">
        <v>85</v>
      </c>
      <c r="F85" s="737"/>
      <c r="G85" s="738"/>
    </row>
    <row r="86" spans="1:7" ht="14.5" customHeight="1">
      <c r="A86" s="184" t="s">
        <v>76</v>
      </c>
      <c r="B86" s="713">
        <v>2</v>
      </c>
      <c r="C86" s="713">
        <v>2.138734418022715</v>
      </c>
      <c r="D86" s="94">
        <v>0.1763740132663624</v>
      </c>
      <c r="E86" s="111">
        <v>181</v>
      </c>
      <c r="F86" s="737"/>
      <c r="G86" s="738"/>
    </row>
    <row r="87" spans="1:7" ht="14.5" customHeight="1">
      <c r="A87" s="189" t="s">
        <v>77</v>
      </c>
      <c r="B87" s="715">
        <v>2</v>
      </c>
      <c r="C87" s="715">
        <v>2.6893387482416218</v>
      </c>
      <c r="D87" s="96">
        <v>0.31153745725022119</v>
      </c>
      <c r="E87" s="112">
        <v>124</v>
      </c>
      <c r="F87" s="737"/>
      <c r="G87" s="738"/>
    </row>
    <row r="88" spans="1:7" ht="14.5" customHeight="1">
      <c r="A88" s="184" t="s">
        <v>78</v>
      </c>
      <c r="B88" s="713">
        <v>2</v>
      </c>
      <c r="C88" s="713">
        <v>2.0083880305213042</v>
      </c>
      <c r="D88" s="94">
        <v>0.14094370985857099</v>
      </c>
      <c r="E88" s="111">
        <v>163</v>
      </c>
      <c r="F88" s="737"/>
      <c r="G88" s="738"/>
    </row>
    <row r="89" spans="1:7" ht="14.5" customHeight="1" thickBot="1">
      <c r="A89" s="194" t="s">
        <v>79</v>
      </c>
      <c r="B89" s="723">
        <v>2</v>
      </c>
      <c r="C89" s="723">
        <v>3.4247664501594008</v>
      </c>
      <c r="D89" s="98">
        <v>0.45862907761892102</v>
      </c>
      <c r="E89" s="113">
        <v>108</v>
      </c>
      <c r="F89" s="737"/>
      <c r="G89" s="738"/>
    </row>
    <row r="90" spans="1:7" ht="14.5" customHeight="1">
      <c r="A90" s="199" t="s">
        <v>80</v>
      </c>
      <c r="B90" s="727">
        <v>2</v>
      </c>
      <c r="C90" s="727">
        <v>1.968853088358947</v>
      </c>
      <c r="D90" s="100">
        <v>5.7085924656930971E-2</v>
      </c>
      <c r="E90" s="179">
        <v>1636</v>
      </c>
      <c r="F90" s="737"/>
      <c r="G90" s="738"/>
    </row>
    <row r="91" spans="1:7" ht="14.5" customHeight="1">
      <c r="A91" s="199" t="s">
        <v>81</v>
      </c>
      <c r="B91" s="727">
        <v>2</v>
      </c>
      <c r="C91" s="727">
        <v>2.4889128844258721</v>
      </c>
      <c r="D91" s="100">
        <v>7.9659399085742336E-2</v>
      </c>
      <c r="E91" s="179">
        <v>910</v>
      </c>
      <c r="F91" s="737"/>
      <c r="G91" s="738"/>
    </row>
    <row r="92" spans="1:7" ht="14.5" customHeight="1">
      <c r="A92" s="204" t="s">
        <v>82</v>
      </c>
      <c r="B92" s="961">
        <v>2</v>
      </c>
      <c r="C92" s="961">
        <v>2.0634140206471479</v>
      </c>
      <c r="D92" s="114">
        <v>4.8929700639913851E-2</v>
      </c>
      <c r="E92" s="115">
        <v>2546</v>
      </c>
      <c r="F92" s="737"/>
      <c r="G92" s="738"/>
    </row>
    <row r="93" spans="1:7" ht="26.25" customHeight="1">
      <c r="A93" s="1238" t="s">
        <v>629</v>
      </c>
      <c r="B93" s="1238"/>
      <c r="C93" s="1238"/>
      <c r="D93" s="1238"/>
      <c r="E93" s="1238"/>
      <c r="F93" s="893"/>
      <c r="G93" s="893"/>
    </row>
    <row r="94" spans="1:7" ht="27.65" customHeight="1">
      <c r="A94" s="1238" t="s">
        <v>630</v>
      </c>
      <c r="B94" s="1238"/>
      <c r="C94" s="1238"/>
      <c r="D94" s="1238"/>
      <c r="E94" s="1238"/>
      <c r="F94" s="893"/>
      <c r="G94" s="893"/>
    </row>
    <row r="95" spans="1:7" ht="26.25" customHeight="1">
      <c r="A95" s="1238" t="s">
        <v>599</v>
      </c>
      <c r="B95" s="1238"/>
      <c r="C95" s="1238"/>
      <c r="D95" s="1238"/>
      <c r="E95" s="1238"/>
      <c r="F95" s="893"/>
      <c r="G95" s="893"/>
    </row>
    <row r="96" spans="1:7" ht="14.5" customHeight="1"/>
    <row r="97" spans="1:5" ht="32.25" customHeight="1">
      <c r="A97" s="1320" t="s">
        <v>879</v>
      </c>
      <c r="B97" s="1320"/>
      <c r="C97" s="1320"/>
      <c r="D97" s="1320"/>
      <c r="E97" s="1320"/>
    </row>
    <row r="98" spans="1:5" ht="14.5" customHeight="1" thickBot="1">
      <c r="A98" s="1314" t="s">
        <v>273</v>
      </c>
      <c r="B98" s="1365" t="s">
        <v>809</v>
      </c>
      <c r="C98" s="1366"/>
      <c r="D98" s="1366"/>
      <c r="E98" s="1369"/>
    </row>
    <row r="99" spans="1:5" ht="14.5" customHeight="1" thickBot="1">
      <c r="A99" s="1322"/>
      <c r="B99" s="689" t="s">
        <v>471</v>
      </c>
      <c r="C99" s="689" t="s">
        <v>21</v>
      </c>
      <c r="D99" s="689" t="s">
        <v>62</v>
      </c>
      <c r="E99" s="689" t="s">
        <v>63</v>
      </c>
    </row>
    <row r="100" spans="1:5" ht="14.5" customHeight="1">
      <c r="A100" s="969" t="s">
        <v>64</v>
      </c>
      <c r="B100" s="713">
        <v>2</v>
      </c>
      <c r="C100" s="713">
        <v>2.5558984406480101</v>
      </c>
      <c r="D100" s="94">
        <v>0.10546664973236471</v>
      </c>
      <c r="E100" s="111">
        <v>263</v>
      </c>
    </row>
    <row r="101" spans="1:5" ht="14.5" customHeight="1">
      <c r="A101" s="970" t="s">
        <v>65</v>
      </c>
      <c r="B101" s="715">
        <v>2</v>
      </c>
      <c r="C101" s="715">
        <v>2.1449142653955988</v>
      </c>
      <c r="D101" s="96">
        <v>9.1158272573535731E-2</v>
      </c>
      <c r="E101" s="112">
        <v>270</v>
      </c>
    </row>
    <row r="102" spans="1:5" ht="14.5" customHeight="1">
      <c r="A102" s="969" t="s">
        <v>66</v>
      </c>
      <c r="B102" s="713">
        <v>2</v>
      </c>
      <c r="C102" s="713">
        <v>2.5034643491839268</v>
      </c>
      <c r="D102" s="94">
        <v>0.10714254474343279</v>
      </c>
      <c r="E102" s="111">
        <v>265</v>
      </c>
    </row>
    <row r="103" spans="1:5" ht="14.5" customHeight="1">
      <c r="A103" s="970" t="s">
        <v>67</v>
      </c>
      <c r="B103" s="715">
        <v>1</v>
      </c>
      <c r="C103" s="715">
        <v>1.799593872001364</v>
      </c>
      <c r="D103" s="96">
        <v>8.8727028574831474E-2</v>
      </c>
      <c r="E103" s="112">
        <v>216</v>
      </c>
    </row>
    <row r="104" spans="1:5" ht="14.5" customHeight="1">
      <c r="A104" s="969" t="s">
        <v>68</v>
      </c>
      <c r="B104" s="713">
        <v>2</v>
      </c>
      <c r="C104" s="713">
        <v>2.6470778512272788</v>
      </c>
      <c r="D104" s="94">
        <v>0.1781787762576377</v>
      </c>
      <c r="E104" s="111">
        <v>96</v>
      </c>
    </row>
    <row r="105" spans="1:5" ht="14.5" customHeight="1">
      <c r="A105" s="970" t="s">
        <v>69</v>
      </c>
      <c r="B105" s="715">
        <v>3</v>
      </c>
      <c r="C105" s="715">
        <v>3.1262730073400249</v>
      </c>
      <c r="D105" s="96">
        <v>0.165923122249206</v>
      </c>
      <c r="E105" s="112">
        <v>187</v>
      </c>
    </row>
    <row r="106" spans="1:5" ht="14.5" customHeight="1">
      <c r="A106" s="969" t="s">
        <v>70</v>
      </c>
      <c r="B106" s="713">
        <v>2</v>
      </c>
      <c r="C106" s="713">
        <v>2.1444324502707719</v>
      </c>
      <c r="D106" s="94">
        <v>7.9547395903295529E-2</v>
      </c>
      <c r="E106" s="111">
        <v>326</v>
      </c>
    </row>
    <row r="107" spans="1:5" ht="14.5" customHeight="1">
      <c r="A107" s="970" t="s">
        <v>71</v>
      </c>
      <c r="B107" s="715">
        <v>1</v>
      </c>
      <c r="C107" s="715">
        <v>1.8178096653265361</v>
      </c>
      <c r="D107" s="96">
        <v>9.3775607897515059E-2</v>
      </c>
      <c r="E107" s="112">
        <v>166</v>
      </c>
    </row>
    <row r="108" spans="1:5" ht="14.5" customHeight="1">
      <c r="A108" s="969" t="s">
        <v>72</v>
      </c>
      <c r="B108" s="713">
        <v>2</v>
      </c>
      <c r="C108" s="713">
        <v>2.7381340036831019</v>
      </c>
      <c r="D108" s="94">
        <v>0.10643154287771681</v>
      </c>
      <c r="E108" s="111">
        <v>323</v>
      </c>
    </row>
    <row r="109" spans="1:5" ht="14.5" customHeight="1">
      <c r="A109" s="970" t="s">
        <v>73</v>
      </c>
      <c r="B109" s="715">
        <v>2</v>
      </c>
      <c r="C109" s="715">
        <v>1.993233225783233</v>
      </c>
      <c r="D109" s="96">
        <v>6.5934289111367825E-2</v>
      </c>
      <c r="E109" s="112">
        <v>250</v>
      </c>
    </row>
    <row r="110" spans="1:5" ht="14.5" customHeight="1">
      <c r="A110" s="969" t="s">
        <v>74</v>
      </c>
      <c r="B110" s="713">
        <v>2</v>
      </c>
      <c r="C110" s="713">
        <v>2.0540812569149778</v>
      </c>
      <c r="D110" s="94">
        <v>7.8875431397381388E-2</v>
      </c>
      <c r="E110" s="111">
        <v>267</v>
      </c>
    </row>
    <row r="111" spans="1:5" ht="14.5" customHeight="1">
      <c r="A111" s="970" t="s">
        <v>75</v>
      </c>
      <c r="B111" s="715">
        <v>2</v>
      </c>
      <c r="C111" s="715">
        <v>2.16850052283898</v>
      </c>
      <c r="D111" s="96">
        <v>0.14832257295416321</v>
      </c>
      <c r="E111" s="112">
        <v>112</v>
      </c>
    </row>
    <row r="112" spans="1:5" ht="14.5" customHeight="1">
      <c r="A112" s="969" t="s">
        <v>76</v>
      </c>
      <c r="B112" s="713">
        <v>1</v>
      </c>
      <c r="C112" s="713">
        <v>1.8243454875843561</v>
      </c>
      <c r="D112" s="94">
        <v>8.113975419436513E-2</v>
      </c>
      <c r="E112" s="111">
        <v>220</v>
      </c>
    </row>
    <row r="113" spans="1:9" ht="14.5" customHeight="1">
      <c r="A113" s="970" t="s">
        <v>77</v>
      </c>
      <c r="B113" s="715">
        <v>1</v>
      </c>
      <c r="C113" s="715">
        <v>1.9439508146301769</v>
      </c>
      <c r="D113" s="96">
        <v>0.1233950534465492</v>
      </c>
      <c r="E113" s="112">
        <v>236</v>
      </c>
    </row>
    <row r="114" spans="1:9" ht="14.5" customHeight="1">
      <c r="A114" s="969" t="s">
        <v>78</v>
      </c>
      <c r="B114" s="713">
        <v>1</v>
      </c>
      <c r="C114" s="713">
        <v>1.809718817449016</v>
      </c>
      <c r="D114" s="94">
        <v>9.8152736790274656E-2</v>
      </c>
      <c r="E114" s="111">
        <v>231</v>
      </c>
    </row>
    <row r="115" spans="1:9" ht="14.5" customHeight="1" thickBot="1">
      <c r="A115" s="971" t="s">
        <v>79</v>
      </c>
      <c r="B115" s="723">
        <v>1</v>
      </c>
      <c r="C115" s="723">
        <v>1.7656697139183259</v>
      </c>
      <c r="D115" s="98">
        <v>0.10218403787656551</v>
      </c>
      <c r="E115" s="113">
        <v>176</v>
      </c>
    </row>
    <row r="116" spans="1:9" ht="14.5" customHeight="1">
      <c r="A116" s="972" t="s">
        <v>80</v>
      </c>
      <c r="B116" s="727">
        <v>2</v>
      </c>
      <c r="C116" s="727">
        <v>2.2933651985643562</v>
      </c>
      <c r="D116" s="100">
        <v>3.6733530856263498E-2</v>
      </c>
      <c r="E116" s="179">
        <v>2325</v>
      </c>
    </row>
    <row r="117" spans="1:9" ht="14.5" customHeight="1">
      <c r="A117" s="972" t="s">
        <v>81</v>
      </c>
      <c r="B117" s="727">
        <v>2</v>
      </c>
      <c r="C117" s="727">
        <v>2.0496322254833612</v>
      </c>
      <c r="D117" s="100">
        <v>4.5425100940880363E-2</v>
      </c>
      <c r="E117" s="179">
        <v>1279</v>
      </c>
    </row>
    <row r="118" spans="1:9" ht="14.5" customHeight="1">
      <c r="A118" s="973" t="s">
        <v>82</v>
      </c>
      <c r="B118" s="961">
        <v>2</v>
      </c>
      <c r="C118" s="961">
        <v>2.252965359462519</v>
      </c>
      <c r="D118" s="114">
        <v>3.1536629952437917E-2</v>
      </c>
      <c r="E118" s="115">
        <v>3604</v>
      </c>
    </row>
    <row r="119" spans="1:9" ht="14.5" customHeight="1">
      <c r="A119" s="1368" t="s">
        <v>637</v>
      </c>
      <c r="B119" s="1368"/>
      <c r="C119" s="1368"/>
      <c r="D119" s="1368"/>
      <c r="E119" s="1368"/>
    </row>
    <row r="120" spans="1:9" ht="26.25" customHeight="1">
      <c r="A120" s="1238" t="s">
        <v>628</v>
      </c>
      <c r="B120" s="1238"/>
      <c r="C120" s="1238"/>
      <c r="D120" s="1238"/>
      <c r="E120" s="1238"/>
    </row>
    <row r="121" spans="1:9" ht="24" customHeight="1">
      <c r="A121" s="1238" t="s">
        <v>599</v>
      </c>
      <c r="B121" s="1238"/>
      <c r="C121" s="1238"/>
      <c r="D121" s="1238"/>
      <c r="E121" s="1238"/>
    </row>
    <row r="122" spans="1:9" ht="14.5" customHeight="1">
      <c r="A122" s="703"/>
      <c r="B122"/>
      <c r="C122"/>
      <c r="D122"/>
    </row>
    <row r="123" spans="1:9" ht="35.25" customHeight="1">
      <c r="A123" s="1320" t="s">
        <v>880</v>
      </c>
      <c r="B123" s="1320"/>
      <c r="C123" s="1320"/>
      <c r="D123" s="1320"/>
      <c r="E123" s="1320"/>
      <c r="F123" s="1320"/>
      <c r="G123" s="1320"/>
      <c r="H123" s="1320"/>
      <c r="I123" s="1320"/>
    </row>
    <row r="124" spans="1:9" ht="14.5" customHeight="1" thickBot="1">
      <c r="A124" s="1314" t="s">
        <v>273</v>
      </c>
      <c r="B124" s="1365" t="s">
        <v>639</v>
      </c>
      <c r="C124" s="1366"/>
      <c r="D124" s="1366"/>
      <c r="E124" s="1367"/>
      <c r="F124" s="1365" t="s">
        <v>640</v>
      </c>
      <c r="G124" s="1366"/>
      <c r="H124" s="1366"/>
      <c r="I124" s="1369"/>
    </row>
    <row r="125" spans="1:9" ht="14.5" customHeight="1" thickBot="1">
      <c r="A125" s="1322"/>
      <c r="B125" s="689" t="s">
        <v>471</v>
      </c>
      <c r="C125" s="689" t="s">
        <v>21</v>
      </c>
      <c r="D125" s="689" t="s">
        <v>62</v>
      </c>
      <c r="E125" s="690" t="s">
        <v>63</v>
      </c>
      <c r="F125" s="689" t="s">
        <v>471</v>
      </c>
      <c r="G125" s="689" t="s">
        <v>21</v>
      </c>
      <c r="H125" s="689" t="s">
        <v>62</v>
      </c>
      <c r="I125" s="689" t="s">
        <v>63</v>
      </c>
    </row>
    <row r="126" spans="1:9" ht="14.5" customHeight="1">
      <c r="A126" s="969" t="s">
        <v>64</v>
      </c>
      <c r="B126" s="713">
        <v>2</v>
      </c>
      <c r="C126" s="713">
        <v>2.515819606135695</v>
      </c>
      <c r="D126" s="94">
        <v>0.11500340517205369</v>
      </c>
      <c r="E126" s="95">
        <v>263</v>
      </c>
      <c r="F126" s="713">
        <v>1</v>
      </c>
      <c r="G126" s="713">
        <v>1.702348279574293</v>
      </c>
      <c r="H126" s="94">
        <v>0.1591306349801446</v>
      </c>
      <c r="I126" s="111">
        <v>136</v>
      </c>
    </row>
    <row r="127" spans="1:9" ht="14.5" customHeight="1">
      <c r="A127" s="970" t="s">
        <v>65</v>
      </c>
      <c r="B127" s="715">
        <v>1</v>
      </c>
      <c r="C127" s="715">
        <v>1.884050012364046</v>
      </c>
      <c r="D127" s="96">
        <v>8.0355193298510791E-2</v>
      </c>
      <c r="E127" s="97">
        <v>272</v>
      </c>
      <c r="F127" s="715">
        <v>1</v>
      </c>
      <c r="G127" s="715">
        <v>1.1679603729389281</v>
      </c>
      <c r="H127" s="96">
        <v>8.5425451507684477E-2</v>
      </c>
      <c r="I127" s="112">
        <v>166</v>
      </c>
    </row>
    <row r="128" spans="1:9" ht="14.5" customHeight="1">
      <c r="A128" s="969" t="s">
        <v>66</v>
      </c>
      <c r="B128" s="713">
        <v>2</v>
      </c>
      <c r="C128" s="713">
        <v>2.1508925551274372</v>
      </c>
      <c r="D128" s="94">
        <v>9.9011943400692679E-2</v>
      </c>
      <c r="E128" s="95">
        <v>259</v>
      </c>
      <c r="F128" s="713">
        <v>1</v>
      </c>
      <c r="G128" s="713">
        <v>1.3772644016068349</v>
      </c>
      <c r="H128" s="94">
        <v>9.1047247931813763E-2</v>
      </c>
      <c r="I128" s="111">
        <v>166</v>
      </c>
    </row>
    <row r="129" spans="1:9" ht="14.5" customHeight="1">
      <c r="A129" s="970" t="s">
        <v>67</v>
      </c>
      <c r="B129" s="715">
        <v>2</v>
      </c>
      <c r="C129" s="715">
        <v>2.0464072993156779</v>
      </c>
      <c r="D129" s="96">
        <v>0.1000464506682249</v>
      </c>
      <c r="E129" s="97">
        <v>311</v>
      </c>
      <c r="F129" s="715">
        <v>0.75</v>
      </c>
      <c r="G129" s="715">
        <v>1.1953530163928821</v>
      </c>
      <c r="H129" s="96">
        <v>0.15042055475556901</v>
      </c>
      <c r="I129" s="112">
        <v>157</v>
      </c>
    </row>
    <row r="130" spans="1:9" ht="14.5" customHeight="1">
      <c r="A130" s="969" t="s">
        <v>68</v>
      </c>
      <c r="B130" s="713">
        <v>2</v>
      </c>
      <c r="C130" s="713">
        <v>2.45168475621126</v>
      </c>
      <c r="D130" s="94">
        <v>0.19074308097371889</v>
      </c>
      <c r="E130" s="95">
        <v>92</v>
      </c>
      <c r="F130" s="713">
        <v>0.75</v>
      </c>
      <c r="G130" s="713">
        <v>1.1632007688631609</v>
      </c>
      <c r="H130" s="94">
        <v>0.20370259676203251</v>
      </c>
      <c r="I130" s="111">
        <v>46</v>
      </c>
    </row>
    <row r="131" spans="1:9" ht="14.5" customHeight="1">
      <c r="A131" s="970" t="s">
        <v>69</v>
      </c>
      <c r="B131" s="715">
        <v>2</v>
      </c>
      <c r="C131" s="715">
        <v>2.5145975847207929</v>
      </c>
      <c r="D131" s="96">
        <v>0.1416987555638862</v>
      </c>
      <c r="E131" s="97">
        <v>168</v>
      </c>
      <c r="F131" s="715">
        <v>1</v>
      </c>
      <c r="G131" s="715">
        <v>1.412741466307986</v>
      </c>
      <c r="H131" s="96">
        <v>0.17544956968092121</v>
      </c>
      <c r="I131" s="112">
        <v>84</v>
      </c>
    </row>
    <row r="132" spans="1:9" ht="14.5" customHeight="1">
      <c r="A132" s="969" t="s">
        <v>70</v>
      </c>
      <c r="B132" s="713">
        <v>2</v>
      </c>
      <c r="C132" s="713">
        <v>2.1793405057342992</v>
      </c>
      <c r="D132" s="94">
        <v>7.7047294303046535E-2</v>
      </c>
      <c r="E132" s="95">
        <v>351</v>
      </c>
      <c r="F132" s="713">
        <v>1</v>
      </c>
      <c r="G132" s="713">
        <v>1.436745732456663</v>
      </c>
      <c r="H132" s="94">
        <v>0.14737938390524941</v>
      </c>
      <c r="I132" s="111">
        <v>205</v>
      </c>
    </row>
    <row r="133" spans="1:9" ht="14.5" customHeight="1">
      <c r="A133" s="970" t="s">
        <v>71</v>
      </c>
      <c r="B133" s="715">
        <v>1</v>
      </c>
      <c r="C133" s="715">
        <v>1.5185966878560551</v>
      </c>
      <c r="D133" s="96">
        <v>0.1433084197302773</v>
      </c>
      <c r="E133" s="97">
        <v>134</v>
      </c>
      <c r="F133" s="715">
        <v>0.75</v>
      </c>
      <c r="G133" s="715">
        <v>0.89144372415796169</v>
      </c>
      <c r="H133" s="96">
        <v>0.12679407897793279</v>
      </c>
      <c r="I133" s="112">
        <v>71</v>
      </c>
    </row>
    <row r="134" spans="1:9" ht="14.5" customHeight="1">
      <c r="A134" s="969" t="s">
        <v>72</v>
      </c>
      <c r="B134" s="713">
        <v>2</v>
      </c>
      <c r="C134" s="713">
        <v>2.5608257378171868</v>
      </c>
      <c r="D134" s="94">
        <v>0.14170602970233531</v>
      </c>
      <c r="E134" s="95">
        <v>281</v>
      </c>
      <c r="F134" s="713">
        <v>1</v>
      </c>
      <c r="G134" s="713">
        <v>1.5914186877256129</v>
      </c>
      <c r="H134" s="94">
        <v>0.16983898613561191</v>
      </c>
      <c r="I134" s="111">
        <v>148</v>
      </c>
    </row>
    <row r="135" spans="1:9" ht="14.5" customHeight="1">
      <c r="A135" s="970" t="s">
        <v>73</v>
      </c>
      <c r="B135" s="715">
        <v>2</v>
      </c>
      <c r="C135" s="715">
        <v>1.869945672061317</v>
      </c>
      <c r="D135" s="96">
        <v>7.2217357433953855E-2</v>
      </c>
      <c r="E135" s="97">
        <v>260</v>
      </c>
      <c r="F135" s="715">
        <v>1</v>
      </c>
      <c r="G135" s="715">
        <v>1.111382827449048</v>
      </c>
      <c r="H135" s="96">
        <v>8.3917187848168956E-2</v>
      </c>
      <c r="I135" s="112">
        <v>139</v>
      </c>
    </row>
    <row r="136" spans="1:9" ht="14.5" customHeight="1">
      <c r="A136" s="969" t="s">
        <v>74</v>
      </c>
      <c r="B136" s="713">
        <v>3</v>
      </c>
      <c r="C136" s="713">
        <v>3.1182119634720888</v>
      </c>
      <c r="D136" s="94">
        <v>0.14857532926062469</v>
      </c>
      <c r="E136" s="95">
        <v>290</v>
      </c>
      <c r="F136" s="713">
        <v>1</v>
      </c>
      <c r="G136" s="713">
        <v>1.89344510223511</v>
      </c>
      <c r="H136" s="94">
        <v>0.17178330226093619</v>
      </c>
      <c r="I136" s="111">
        <v>178</v>
      </c>
    </row>
    <row r="137" spans="1:9" ht="14.5" customHeight="1">
      <c r="A137" s="970" t="s">
        <v>75</v>
      </c>
      <c r="B137" s="715">
        <v>3</v>
      </c>
      <c r="C137" s="715">
        <v>3.805025622258932</v>
      </c>
      <c r="D137" s="96">
        <v>0.27734133701975627</v>
      </c>
      <c r="E137" s="97">
        <v>121</v>
      </c>
      <c r="F137" s="715">
        <v>2</v>
      </c>
      <c r="G137" s="715">
        <v>2.4251061823443552</v>
      </c>
      <c r="H137" s="96">
        <v>0.2805501717661012</v>
      </c>
      <c r="I137" s="112">
        <v>64</v>
      </c>
    </row>
    <row r="138" spans="1:9" ht="14.5" customHeight="1">
      <c r="A138" s="969" t="s">
        <v>76</v>
      </c>
      <c r="B138" s="713">
        <v>2</v>
      </c>
      <c r="C138" s="713">
        <v>2.6554526497904951</v>
      </c>
      <c r="D138" s="94">
        <v>0.1066205819984208</v>
      </c>
      <c r="E138" s="95">
        <v>321</v>
      </c>
      <c r="F138" s="713">
        <v>1</v>
      </c>
      <c r="G138" s="713">
        <v>1.383803722461044</v>
      </c>
      <c r="H138" s="94">
        <v>9.7434218915983112E-2</v>
      </c>
      <c r="I138" s="111">
        <v>197</v>
      </c>
    </row>
    <row r="139" spans="1:9" ht="14.5" customHeight="1">
      <c r="A139" s="970" t="s">
        <v>77</v>
      </c>
      <c r="B139" s="715">
        <v>1</v>
      </c>
      <c r="C139" s="715">
        <v>1.9036346431917031</v>
      </c>
      <c r="D139" s="96">
        <v>0.28119892105916</v>
      </c>
      <c r="E139" s="97">
        <v>250</v>
      </c>
      <c r="F139" s="715">
        <v>0.75</v>
      </c>
      <c r="G139" s="715">
        <v>0.85149242261078761</v>
      </c>
      <c r="H139" s="96">
        <v>7.0709320682630347E-2</v>
      </c>
      <c r="I139" s="112">
        <v>103</v>
      </c>
    </row>
    <row r="140" spans="1:9" ht="14.5" customHeight="1">
      <c r="A140" s="969" t="s">
        <v>78</v>
      </c>
      <c r="B140" s="713">
        <v>2</v>
      </c>
      <c r="C140" s="713">
        <v>2.2853406600705459</v>
      </c>
      <c r="D140" s="94">
        <v>0.114586183779983</v>
      </c>
      <c r="E140" s="95">
        <v>234</v>
      </c>
      <c r="F140" s="713">
        <v>0.75</v>
      </c>
      <c r="G140" s="713">
        <v>1.0761029758015439</v>
      </c>
      <c r="H140" s="94">
        <v>0.1095730349885474</v>
      </c>
      <c r="I140" s="111">
        <v>123</v>
      </c>
    </row>
    <row r="141" spans="1:9" ht="14.5" customHeight="1" thickBot="1">
      <c r="A141" s="971" t="s">
        <v>79</v>
      </c>
      <c r="B141" s="723">
        <v>1</v>
      </c>
      <c r="C141" s="723">
        <v>1.9200947180504171</v>
      </c>
      <c r="D141" s="98">
        <v>0.16535946498419571</v>
      </c>
      <c r="E141" s="99">
        <v>184</v>
      </c>
      <c r="F141" s="723">
        <v>1</v>
      </c>
      <c r="G141" s="723">
        <v>1.5194675326751379</v>
      </c>
      <c r="H141" s="98">
        <v>0.23167705540289479</v>
      </c>
      <c r="I141" s="113">
        <v>101</v>
      </c>
    </row>
    <row r="142" spans="1:9" ht="14.5" customHeight="1">
      <c r="A142" s="972" t="s">
        <v>80</v>
      </c>
      <c r="B142" s="727">
        <v>2</v>
      </c>
      <c r="C142" s="727">
        <v>2.260445318989412</v>
      </c>
      <c r="D142" s="100">
        <v>3.9717718419429303E-2</v>
      </c>
      <c r="E142" s="101">
        <v>2332</v>
      </c>
      <c r="F142" s="727">
        <v>1</v>
      </c>
      <c r="G142" s="727">
        <v>1.408257471736394</v>
      </c>
      <c r="H142" s="100">
        <v>4.9862039784869007E-2</v>
      </c>
      <c r="I142" s="179">
        <v>1289</v>
      </c>
    </row>
    <row r="143" spans="1:9" ht="14.5" customHeight="1">
      <c r="A143" s="972" t="s">
        <v>81</v>
      </c>
      <c r="B143" s="727">
        <v>2</v>
      </c>
      <c r="C143" s="727">
        <v>2.1810503881924621</v>
      </c>
      <c r="D143" s="100">
        <v>5.749221406773309E-2</v>
      </c>
      <c r="E143" s="101">
        <v>1459</v>
      </c>
      <c r="F143" s="727">
        <v>1</v>
      </c>
      <c r="G143" s="727">
        <v>1.288856420240472</v>
      </c>
      <c r="H143" s="100">
        <v>5.2032254298477777E-2</v>
      </c>
      <c r="I143" s="179">
        <v>795</v>
      </c>
    </row>
    <row r="144" spans="1:9" ht="14.5" customHeight="1">
      <c r="A144" s="973" t="s">
        <v>82</v>
      </c>
      <c r="B144" s="961">
        <v>2</v>
      </c>
      <c r="C144" s="961">
        <v>2.2458173529183281</v>
      </c>
      <c r="D144" s="114">
        <v>3.4078490774055441E-2</v>
      </c>
      <c r="E144" s="110">
        <v>3791</v>
      </c>
      <c r="F144" s="961">
        <v>1</v>
      </c>
      <c r="G144" s="961">
        <v>1.385534538807085</v>
      </c>
      <c r="H144" s="114">
        <v>4.1566385103972613E-2</v>
      </c>
      <c r="I144" s="115">
        <v>2084</v>
      </c>
    </row>
    <row r="145" spans="1:16" ht="14.5" customHeight="1">
      <c r="A145" s="1368" t="s">
        <v>638</v>
      </c>
      <c r="B145" s="1368"/>
      <c r="C145" s="1368"/>
      <c r="D145" s="1368"/>
      <c r="E145" s="1368"/>
      <c r="F145" s="1368"/>
      <c r="G145" s="1368"/>
      <c r="H145" s="1368"/>
      <c r="I145" s="1368"/>
    </row>
    <row r="146" spans="1:16" ht="14.5" customHeight="1">
      <c r="A146" s="1238" t="s">
        <v>628</v>
      </c>
      <c r="B146" s="1238"/>
      <c r="C146" s="1238"/>
      <c r="D146" s="1238"/>
      <c r="E146" s="1238"/>
      <c r="F146" s="1238"/>
      <c r="G146" s="1238"/>
      <c r="H146" s="1238"/>
      <c r="I146" s="1238"/>
    </row>
    <row r="147" spans="1:16" ht="17.149999999999999" customHeight="1">
      <c r="A147" s="1238" t="s">
        <v>599</v>
      </c>
      <c r="B147" s="1238"/>
      <c r="C147" s="1238"/>
      <c r="D147" s="1238"/>
      <c r="E147" s="1238"/>
      <c r="F147" s="1238"/>
      <c r="G147" s="1238"/>
      <c r="H147" s="1238"/>
      <c r="I147" s="1238"/>
    </row>
    <row r="148" spans="1:16" ht="14.5" customHeight="1">
      <c r="A148" s="703"/>
      <c r="B148"/>
      <c r="C148"/>
      <c r="D148"/>
    </row>
    <row r="149" spans="1:16" customFormat="1" ht="14.5" customHeight="1">
      <c r="A149" s="1317" t="s">
        <v>881</v>
      </c>
      <c r="B149" s="1363"/>
      <c r="C149" s="1363"/>
      <c r="D149" s="1363"/>
      <c r="E149" s="1363"/>
      <c r="F149" s="1363"/>
      <c r="G149" s="1363"/>
      <c r="H149" s="1363"/>
      <c r="I149" s="1363"/>
      <c r="J149" s="1363"/>
      <c r="K149" s="1363"/>
      <c r="L149" s="1363"/>
      <c r="M149" s="1363"/>
      <c r="N149" s="1363"/>
      <c r="O149" s="1363"/>
      <c r="P149" s="1363"/>
    </row>
    <row r="150" spans="1:16" customFormat="1" ht="32.25" customHeight="1" thickBot="1">
      <c r="A150" s="1314" t="s">
        <v>273</v>
      </c>
      <c r="B150" s="1236" t="s">
        <v>631</v>
      </c>
      <c r="C150" s="1241"/>
      <c r="D150" s="1313"/>
      <c r="E150" s="1236" t="s">
        <v>632</v>
      </c>
      <c r="F150" s="1241"/>
      <c r="G150" s="1313"/>
      <c r="H150" s="1236" t="s">
        <v>636</v>
      </c>
      <c r="I150" s="1241"/>
      <c r="J150" s="1313"/>
      <c r="K150" s="1236" t="s">
        <v>633</v>
      </c>
      <c r="L150" s="1241"/>
      <c r="M150" s="1313"/>
      <c r="N150" s="1236" t="s">
        <v>634</v>
      </c>
      <c r="O150" s="1241"/>
      <c r="P150" s="1242"/>
    </row>
    <row r="151" spans="1:16" customFormat="1" ht="14.5" customHeight="1" thickBot="1">
      <c r="A151" s="1322"/>
      <c r="B151" s="689" t="s">
        <v>92</v>
      </c>
      <c r="C151" s="689" t="s">
        <v>62</v>
      </c>
      <c r="D151" s="690" t="s">
        <v>63</v>
      </c>
      <c r="E151" s="689" t="s">
        <v>92</v>
      </c>
      <c r="F151" s="689" t="s">
        <v>62</v>
      </c>
      <c r="G151" s="690" t="s">
        <v>63</v>
      </c>
      <c r="H151" s="689" t="s">
        <v>92</v>
      </c>
      <c r="I151" s="689" t="s">
        <v>62</v>
      </c>
      <c r="J151" s="690" t="s">
        <v>63</v>
      </c>
      <c r="K151" s="689" t="s">
        <v>92</v>
      </c>
      <c r="L151" s="689" t="s">
        <v>62</v>
      </c>
      <c r="M151" s="690" t="s">
        <v>63</v>
      </c>
      <c r="N151" s="689" t="s">
        <v>92</v>
      </c>
      <c r="O151" s="689" t="s">
        <v>62</v>
      </c>
      <c r="P151" s="689" t="s">
        <v>63</v>
      </c>
    </row>
    <row r="152" spans="1:16" customFormat="1" ht="14.5" customHeight="1">
      <c r="A152" s="969" t="s">
        <v>64</v>
      </c>
      <c r="B152" s="102">
        <v>59.183675551426838</v>
      </c>
      <c r="C152" s="94">
        <v>3.3147666445774711</v>
      </c>
      <c r="D152" s="95">
        <v>239</v>
      </c>
      <c r="E152" s="102">
        <v>62.598330172230654</v>
      </c>
      <c r="F152" s="94">
        <v>3.3885742583025138</v>
      </c>
      <c r="G152" s="95">
        <v>226</v>
      </c>
      <c r="H152" s="102">
        <v>58.521828080333783</v>
      </c>
      <c r="I152" s="94">
        <v>3.34795874277575</v>
      </c>
      <c r="J152" s="95">
        <v>238</v>
      </c>
      <c r="K152" s="102">
        <v>45.213417542620391</v>
      </c>
      <c r="L152" s="94">
        <v>3.6573329810990001</v>
      </c>
      <c r="M152" s="95">
        <v>205</v>
      </c>
      <c r="N152" s="102">
        <v>0</v>
      </c>
      <c r="O152" s="704" t="s">
        <v>328</v>
      </c>
      <c r="P152" s="111">
        <v>182</v>
      </c>
    </row>
    <row r="153" spans="1:16" customFormat="1" ht="14.5" customHeight="1">
      <c r="A153" s="970" t="s">
        <v>65</v>
      </c>
      <c r="B153" s="103">
        <v>62.343133623299948</v>
      </c>
      <c r="C153" s="96">
        <v>3.25891292447383</v>
      </c>
      <c r="D153" s="97">
        <v>252</v>
      </c>
      <c r="E153" s="103">
        <v>86.077981472577861</v>
      </c>
      <c r="F153" s="96">
        <v>2.2529268616423441</v>
      </c>
      <c r="G153" s="97">
        <v>289</v>
      </c>
      <c r="H153" s="103">
        <v>37.564758113834557</v>
      </c>
      <c r="I153" s="96">
        <v>3.40507470236905</v>
      </c>
      <c r="J153" s="97">
        <v>231</v>
      </c>
      <c r="K153" s="103">
        <v>18.858841235659462</v>
      </c>
      <c r="L153" s="96">
        <v>2.9587396335883271</v>
      </c>
      <c r="M153" s="97">
        <v>209</v>
      </c>
      <c r="N153" s="103">
        <v>1.0464230456201651</v>
      </c>
      <c r="O153" s="96">
        <v>0.8122933591280882</v>
      </c>
      <c r="P153" s="112">
        <v>198</v>
      </c>
    </row>
    <row r="154" spans="1:16" customFormat="1" ht="14.5" customHeight="1">
      <c r="A154" s="969" t="s">
        <v>66</v>
      </c>
      <c r="B154" s="102">
        <v>69.343238393303992</v>
      </c>
      <c r="C154" s="94">
        <v>2.9925865415903958</v>
      </c>
      <c r="D154" s="95">
        <v>240</v>
      </c>
      <c r="E154" s="102">
        <v>48.755606736766353</v>
      </c>
      <c r="F154" s="94">
        <v>3.4653639401068821</v>
      </c>
      <c r="G154" s="95">
        <v>217</v>
      </c>
      <c r="H154" s="102">
        <v>60.983917582489028</v>
      </c>
      <c r="I154" s="94">
        <v>3.211677286919207</v>
      </c>
      <c r="J154" s="95">
        <v>244</v>
      </c>
      <c r="K154" s="102">
        <v>35.817363164538293</v>
      </c>
      <c r="L154" s="94">
        <v>3.3470825640338049</v>
      </c>
      <c r="M154" s="95">
        <v>214</v>
      </c>
      <c r="N154" s="102">
        <v>14.40674510731318</v>
      </c>
      <c r="O154" s="94">
        <v>2.578785183791831</v>
      </c>
      <c r="P154" s="111">
        <v>202</v>
      </c>
    </row>
    <row r="155" spans="1:16" customFormat="1" ht="14.5" customHeight="1">
      <c r="A155" s="970" t="s">
        <v>67</v>
      </c>
      <c r="B155" s="103">
        <v>58.145945810664621</v>
      </c>
      <c r="C155" s="96">
        <v>3.388424673791826</v>
      </c>
      <c r="D155" s="97">
        <v>230</v>
      </c>
      <c r="E155" s="103">
        <v>45.489987034293328</v>
      </c>
      <c r="F155" s="96">
        <v>3.5538238951218282</v>
      </c>
      <c r="G155" s="97">
        <v>215</v>
      </c>
      <c r="H155" s="103">
        <v>88.568129964025061</v>
      </c>
      <c r="I155" s="96">
        <v>2.0887571770522428</v>
      </c>
      <c r="J155" s="97">
        <v>256</v>
      </c>
      <c r="K155" s="103">
        <v>19.123581731954591</v>
      </c>
      <c r="L155" s="96">
        <v>2.9659710817807721</v>
      </c>
      <c r="M155" s="97">
        <v>198</v>
      </c>
      <c r="N155" s="103">
        <v>3.2527150015630322</v>
      </c>
      <c r="O155" s="96">
        <v>1.3781337029235829</v>
      </c>
      <c r="P155" s="112">
        <v>192</v>
      </c>
    </row>
    <row r="156" spans="1:16" customFormat="1" ht="14.5" customHeight="1">
      <c r="A156" s="969" t="s">
        <v>68</v>
      </c>
      <c r="B156" s="102">
        <v>66.188363711731981</v>
      </c>
      <c r="C156" s="94">
        <v>5.2756323784313741</v>
      </c>
      <c r="D156" s="95">
        <v>86</v>
      </c>
      <c r="E156" s="102">
        <v>81.614025132154083</v>
      </c>
      <c r="F156" s="94">
        <v>4.2089406875658346</v>
      </c>
      <c r="G156" s="95">
        <v>89</v>
      </c>
      <c r="H156" s="102">
        <v>49.492569347277573</v>
      </c>
      <c r="I156" s="94">
        <v>6.0167324281432224</v>
      </c>
      <c r="J156" s="95">
        <v>72</v>
      </c>
      <c r="K156" s="102">
        <v>14.99719901109936</v>
      </c>
      <c r="L156" s="94">
        <v>4.4569106859595173</v>
      </c>
      <c r="M156" s="95">
        <v>63</v>
      </c>
      <c r="N156" s="102">
        <v>3.4571551264222702</v>
      </c>
      <c r="O156" s="94">
        <v>2.425023660948304</v>
      </c>
      <c r="P156" s="111">
        <v>58</v>
      </c>
    </row>
    <row r="157" spans="1:16" customFormat="1" ht="14.5" customHeight="1">
      <c r="A157" s="970" t="s">
        <v>69</v>
      </c>
      <c r="B157" s="103">
        <v>69.09803170569927</v>
      </c>
      <c r="C157" s="96">
        <v>3.666550915107595</v>
      </c>
      <c r="D157" s="97">
        <v>178</v>
      </c>
      <c r="E157" s="103">
        <v>71.921372248234704</v>
      </c>
      <c r="F157" s="96">
        <v>3.7003467160908161</v>
      </c>
      <c r="G157" s="97">
        <v>169</v>
      </c>
      <c r="H157" s="103">
        <v>51.354794252511418</v>
      </c>
      <c r="I157" s="96">
        <v>4.2562387005473337</v>
      </c>
      <c r="J157" s="97">
        <v>165</v>
      </c>
      <c r="K157" s="103">
        <v>42.056957359647043</v>
      </c>
      <c r="L157" s="96">
        <v>4.1826250044890996</v>
      </c>
      <c r="M157" s="97">
        <v>164</v>
      </c>
      <c r="N157" s="103">
        <v>1.8006753396588819</v>
      </c>
      <c r="O157" s="96">
        <v>1.045255299669714</v>
      </c>
      <c r="P157" s="112">
        <v>137</v>
      </c>
    </row>
    <row r="158" spans="1:16" customFormat="1" ht="14.5" customHeight="1">
      <c r="A158" s="969" t="s">
        <v>70</v>
      </c>
      <c r="B158" s="102">
        <v>50.574047839643967</v>
      </c>
      <c r="C158" s="94">
        <v>3.185864173976408</v>
      </c>
      <c r="D158" s="95">
        <v>273</v>
      </c>
      <c r="E158" s="102">
        <v>40.68396874729325</v>
      </c>
      <c r="F158" s="94">
        <v>3.161168195323147</v>
      </c>
      <c r="G158" s="95">
        <v>269</v>
      </c>
      <c r="H158" s="102">
        <v>81.713296017912583</v>
      </c>
      <c r="I158" s="94">
        <v>2.248927520150112</v>
      </c>
      <c r="J158" s="95">
        <v>340</v>
      </c>
      <c r="K158" s="102">
        <v>30.40630470177355</v>
      </c>
      <c r="L158" s="94">
        <v>3.001590818978169</v>
      </c>
      <c r="M158" s="95">
        <v>258</v>
      </c>
      <c r="N158" s="102">
        <v>0.63541399647011865</v>
      </c>
      <c r="O158" s="94">
        <v>0.45804715013663871</v>
      </c>
      <c r="P158" s="111">
        <v>230</v>
      </c>
    </row>
    <row r="159" spans="1:16" customFormat="1" ht="14.5" customHeight="1">
      <c r="A159" s="970" t="s">
        <v>71</v>
      </c>
      <c r="B159" s="103">
        <v>65.252794701845062</v>
      </c>
      <c r="C159" s="96">
        <v>4.1772181636470993</v>
      </c>
      <c r="D159" s="97">
        <v>138</v>
      </c>
      <c r="E159" s="103">
        <v>66.347070175519079</v>
      </c>
      <c r="F159" s="96">
        <v>4.1972230198267972</v>
      </c>
      <c r="G159" s="97">
        <v>134</v>
      </c>
      <c r="H159" s="103">
        <v>71.096643558940272</v>
      </c>
      <c r="I159" s="96">
        <v>3.801192485190267</v>
      </c>
      <c r="J159" s="97">
        <v>152</v>
      </c>
      <c r="K159" s="103">
        <v>19.750828190334229</v>
      </c>
      <c r="L159" s="96">
        <v>3.8003554133323019</v>
      </c>
      <c r="M159" s="97">
        <v>117</v>
      </c>
      <c r="N159" s="103">
        <v>10.993486670243991</v>
      </c>
      <c r="O159" s="96">
        <v>2.991581450607832</v>
      </c>
      <c r="P159" s="112">
        <v>116</v>
      </c>
    </row>
    <row r="160" spans="1:16" customFormat="1" ht="14.5" customHeight="1">
      <c r="A160" s="969" t="s">
        <v>72</v>
      </c>
      <c r="B160" s="102">
        <v>50.042638386336321</v>
      </c>
      <c r="C160" s="94">
        <v>3.096532615004183</v>
      </c>
      <c r="D160" s="95">
        <v>291</v>
      </c>
      <c r="E160" s="102">
        <v>83.276201934224204</v>
      </c>
      <c r="F160" s="94">
        <v>2.2262457141445071</v>
      </c>
      <c r="G160" s="95">
        <v>317</v>
      </c>
      <c r="H160" s="102">
        <v>55.982187055895551</v>
      </c>
      <c r="I160" s="94">
        <v>3.0545064413569452</v>
      </c>
      <c r="J160" s="95">
        <v>296</v>
      </c>
      <c r="K160" s="102">
        <v>40.058087348621527</v>
      </c>
      <c r="L160" s="94">
        <v>3.1097471130059109</v>
      </c>
      <c r="M160" s="95">
        <v>278</v>
      </c>
      <c r="N160" s="102">
        <v>0.60982234295320248</v>
      </c>
      <c r="O160" s="94">
        <v>0.4371501855291961</v>
      </c>
      <c r="P160" s="111">
        <v>249</v>
      </c>
    </row>
    <row r="161" spans="1:19" customFormat="1" ht="14.5" customHeight="1">
      <c r="A161" s="970" t="s">
        <v>73</v>
      </c>
      <c r="B161" s="103">
        <v>57.078929087955373</v>
      </c>
      <c r="C161" s="96">
        <v>3.4268971579392962</v>
      </c>
      <c r="D161" s="97">
        <v>225</v>
      </c>
      <c r="E161" s="103">
        <v>75.869120222239843</v>
      </c>
      <c r="F161" s="96">
        <v>2.908704763615944</v>
      </c>
      <c r="G161" s="97">
        <v>238</v>
      </c>
      <c r="H161" s="103">
        <v>50.957415166107779</v>
      </c>
      <c r="I161" s="96">
        <v>3.4652429173500381</v>
      </c>
      <c r="J161" s="97">
        <v>227</v>
      </c>
      <c r="K161" s="103">
        <v>36.094671466348387</v>
      </c>
      <c r="L161" s="96">
        <v>3.4265707873313369</v>
      </c>
      <c r="M161" s="97">
        <v>212</v>
      </c>
      <c r="N161" s="103">
        <v>1.4609631488184709</v>
      </c>
      <c r="O161" s="96">
        <v>0.84450575925473992</v>
      </c>
      <c r="P161" s="112">
        <v>178</v>
      </c>
    </row>
    <row r="162" spans="1:19" customFormat="1" ht="14.5" customHeight="1">
      <c r="A162" s="969" t="s">
        <v>74</v>
      </c>
      <c r="B162" s="102">
        <v>45.569169061881873</v>
      </c>
      <c r="C162" s="94">
        <v>3.5060046417690911</v>
      </c>
      <c r="D162" s="95">
        <v>234</v>
      </c>
      <c r="E162" s="102">
        <v>50.409047507216009</v>
      </c>
      <c r="F162" s="94">
        <v>3.613183331775295</v>
      </c>
      <c r="G162" s="95">
        <v>222</v>
      </c>
      <c r="H162" s="102">
        <v>93.601971960819739</v>
      </c>
      <c r="I162" s="94">
        <v>1.509352895745341</v>
      </c>
      <c r="J162" s="95">
        <v>284</v>
      </c>
      <c r="K162" s="102">
        <v>12.0880363487379</v>
      </c>
      <c r="L162" s="94">
        <v>2.6112989045476609</v>
      </c>
      <c r="M162" s="95">
        <v>191</v>
      </c>
      <c r="N162" s="102">
        <v>0</v>
      </c>
      <c r="O162" s="704" t="s">
        <v>328</v>
      </c>
      <c r="P162" s="111">
        <v>186</v>
      </c>
    </row>
    <row r="163" spans="1:19" customFormat="1" ht="14.5" customHeight="1">
      <c r="A163" s="970" t="s">
        <v>75</v>
      </c>
      <c r="B163" s="103">
        <v>52.588328855720754</v>
      </c>
      <c r="C163" s="96">
        <v>5.4720875955985262</v>
      </c>
      <c r="D163" s="97">
        <v>92</v>
      </c>
      <c r="E163" s="103">
        <v>54.548097181764703</v>
      </c>
      <c r="F163" s="96">
        <v>5.5637868106266382</v>
      </c>
      <c r="G163" s="97">
        <v>89</v>
      </c>
      <c r="H163" s="103">
        <v>93.410201088680495</v>
      </c>
      <c r="I163" s="96">
        <v>2.699223216655064</v>
      </c>
      <c r="J163" s="97">
        <v>112</v>
      </c>
      <c r="K163" s="103">
        <v>8.0954705540805119</v>
      </c>
      <c r="L163" s="96">
        <v>3.3235931428038121</v>
      </c>
      <c r="M163" s="97">
        <v>73</v>
      </c>
      <c r="N163" s="103">
        <v>0</v>
      </c>
      <c r="O163" s="706" t="s">
        <v>328</v>
      </c>
      <c r="P163" s="112">
        <v>69</v>
      </c>
    </row>
    <row r="164" spans="1:19" customFormat="1" ht="14.5" customHeight="1">
      <c r="A164" s="969" t="s">
        <v>76</v>
      </c>
      <c r="B164" s="102">
        <v>60.386091269382753</v>
      </c>
      <c r="C164" s="94">
        <v>3.317916516921116</v>
      </c>
      <c r="D164" s="95">
        <v>233</v>
      </c>
      <c r="E164" s="102">
        <v>53.658535533011239</v>
      </c>
      <c r="F164" s="94">
        <v>3.5072750618882891</v>
      </c>
      <c r="G164" s="95">
        <v>218</v>
      </c>
      <c r="H164" s="102">
        <v>91.996030061480084</v>
      </c>
      <c r="I164" s="94">
        <v>1.5957810549614651</v>
      </c>
      <c r="J164" s="95">
        <v>259</v>
      </c>
      <c r="K164" s="102">
        <v>15.02869923862837</v>
      </c>
      <c r="L164" s="94">
        <v>2.7346723845529919</v>
      </c>
      <c r="M164" s="95">
        <v>191</v>
      </c>
      <c r="N164" s="102">
        <v>1.1096723914978519</v>
      </c>
      <c r="O164" s="94">
        <v>0.79557122350093834</v>
      </c>
      <c r="P164" s="111">
        <v>187</v>
      </c>
    </row>
    <row r="165" spans="1:19" customFormat="1" ht="14.5" customHeight="1">
      <c r="A165" s="970" t="s">
        <v>77</v>
      </c>
      <c r="B165" s="103">
        <v>69.524663583416384</v>
      </c>
      <c r="C165" s="96">
        <v>3.183868349927419</v>
      </c>
      <c r="D165" s="97">
        <v>240</v>
      </c>
      <c r="E165" s="103">
        <v>60.160951749242358</v>
      </c>
      <c r="F165" s="96">
        <v>3.5644787437869931</v>
      </c>
      <c r="G165" s="97">
        <v>219</v>
      </c>
      <c r="H165" s="103">
        <v>62.52189956017623</v>
      </c>
      <c r="I165" s="96">
        <v>3.3452741667499928</v>
      </c>
      <c r="J165" s="97">
        <v>248</v>
      </c>
      <c r="K165" s="103">
        <v>39.197440148757842</v>
      </c>
      <c r="L165" s="96">
        <v>3.6896375990873072</v>
      </c>
      <c r="M165" s="97">
        <v>209</v>
      </c>
      <c r="N165" s="103">
        <v>1.557214816541163</v>
      </c>
      <c r="O165" s="96">
        <v>0.99432048085145297</v>
      </c>
      <c r="P165" s="112">
        <v>187</v>
      </c>
    </row>
    <row r="166" spans="1:19" customFormat="1" ht="14.5" customHeight="1">
      <c r="A166" s="969" t="s">
        <v>78</v>
      </c>
      <c r="B166" s="102">
        <v>64.920795423358101</v>
      </c>
      <c r="C166" s="94">
        <v>3.2259005195015829</v>
      </c>
      <c r="D166" s="95">
        <v>236</v>
      </c>
      <c r="E166" s="102">
        <v>87.353525184300224</v>
      </c>
      <c r="F166" s="94">
        <v>2.1872953329517908</v>
      </c>
      <c r="G166" s="95">
        <v>263</v>
      </c>
      <c r="H166" s="102">
        <v>40.094430313370928</v>
      </c>
      <c r="I166" s="94">
        <v>3.5000422980198271</v>
      </c>
      <c r="J166" s="95">
        <v>213</v>
      </c>
      <c r="K166" s="102">
        <v>27.271065254565109</v>
      </c>
      <c r="L166" s="94">
        <v>3.304578116999493</v>
      </c>
      <c r="M166" s="95">
        <v>198</v>
      </c>
      <c r="N166" s="102">
        <v>1.4461253793343321</v>
      </c>
      <c r="O166" s="94">
        <v>0.91183100178165222</v>
      </c>
      <c r="P166" s="111">
        <v>188</v>
      </c>
    </row>
    <row r="167" spans="1:19" customFormat="1" ht="14.5" customHeight="1" thickBot="1">
      <c r="A167" s="971" t="s">
        <v>79</v>
      </c>
      <c r="B167" s="104">
        <v>62.816892246217122</v>
      </c>
      <c r="C167" s="98">
        <v>3.4532785489681621</v>
      </c>
      <c r="D167" s="99">
        <v>211</v>
      </c>
      <c r="E167" s="104">
        <v>73.087934896706514</v>
      </c>
      <c r="F167" s="98">
        <v>3.198833546060345</v>
      </c>
      <c r="G167" s="99">
        <v>212</v>
      </c>
      <c r="H167" s="104">
        <v>58.944146442331572</v>
      </c>
      <c r="I167" s="98">
        <v>3.580799267032253</v>
      </c>
      <c r="J167" s="99">
        <v>207</v>
      </c>
      <c r="K167" s="104">
        <v>32.426634298652871</v>
      </c>
      <c r="L167" s="98">
        <v>3.637783789885086</v>
      </c>
      <c r="M167" s="99">
        <v>184</v>
      </c>
      <c r="N167" s="104">
        <v>2.2218558743798038</v>
      </c>
      <c r="O167" s="98">
        <v>1.1118517302778419</v>
      </c>
      <c r="P167" s="113">
        <v>174</v>
      </c>
    </row>
    <row r="168" spans="1:19" customFormat="1" ht="14.5" customHeight="1">
      <c r="A168" s="972" t="s">
        <v>80</v>
      </c>
      <c r="B168" s="105">
        <v>57.122750377349433</v>
      </c>
      <c r="C168" s="100">
        <v>1.3572657918539579</v>
      </c>
      <c r="D168" s="101">
        <v>2106</v>
      </c>
      <c r="E168" s="105">
        <v>72.223553454196377</v>
      </c>
      <c r="F168" s="100">
        <v>1.160709860528593</v>
      </c>
      <c r="G168" s="101">
        <v>2171</v>
      </c>
      <c r="H168" s="105">
        <v>57.426773239116827</v>
      </c>
      <c r="I168" s="100">
        <v>1.3169496308007549</v>
      </c>
      <c r="J168" s="101">
        <v>2178</v>
      </c>
      <c r="K168" s="105">
        <v>32.716287516808357</v>
      </c>
      <c r="L168" s="100">
        <v>1.3622809600939929</v>
      </c>
      <c r="M168" s="101">
        <v>1851</v>
      </c>
      <c r="N168" s="105">
        <v>0.80852054396798934</v>
      </c>
      <c r="O168" s="100">
        <v>0.26442169392953618</v>
      </c>
      <c r="P168" s="179">
        <v>1675</v>
      </c>
    </row>
    <row r="169" spans="1:19" customFormat="1" ht="14.5" customHeight="1">
      <c r="A169" s="972" t="s">
        <v>81</v>
      </c>
      <c r="B169" s="105">
        <v>64.54698048312973</v>
      </c>
      <c r="C169" s="100">
        <v>1.4383802311246141</v>
      </c>
      <c r="D169" s="101">
        <v>1292</v>
      </c>
      <c r="E169" s="105">
        <v>55.413286123806287</v>
      </c>
      <c r="F169" s="100">
        <v>1.552782612456842</v>
      </c>
      <c r="G169" s="101">
        <v>1215</v>
      </c>
      <c r="H169" s="105">
        <v>73.639655248922466</v>
      </c>
      <c r="I169" s="100">
        <v>1.245879736066795</v>
      </c>
      <c r="J169" s="101">
        <v>1366</v>
      </c>
      <c r="K169" s="105">
        <v>27.589794826408571</v>
      </c>
      <c r="L169" s="100">
        <v>1.456385853500491</v>
      </c>
      <c r="M169" s="101">
        <v>1113</v>
      </c>
      <c r="N169" s="105">
        <v>6.5242172905128379</v>
      </c>
      <c r="O169" s="100">
        <v>0.89724911889110115</v>
      </c>
      <c r="P169" s="179">
        <v>1058</v>
      </c>
    </row>
    <row r="170" spans="1:19" customFormat="1" ht="14.5" customHeight="1">
      <c r="A170" s="973" t="s">
        <v>82</v>
      </c>
      <c r="B170" s="109">
        <v>58.451483199128113</v>
      </c>
      <c r="C170" s="114">
        <v>1.143402156759439</v>
      </c>
      <c r="D170" s="110">
        <v>3398</v>
      </c>
      <c r="E170" s="109">
        <v>69.470138294476385</v>
      </c>
      <c r="F170" s="114">
        <v>1.0031017089437471</v>
      </c>
      <c r="G170" s="110">
        <v>3386</v>
      </c>
      <c r="H170" s="109">
        <v>60.423349370686218</v>
      </c>
      <c r="I170" s="114">
        <v>1.098379917364656</v>
      </c>
      <c r="J170" s="110">
        <v>3544</v>
      </c>
      <c r="K170" s="109">
        <v>31.827098737113321</v>
      </c>
      <c r="L170" s="114">
        <v>1.154174230852735</v>
      </c>
      <c r="M170" s="110">
        <v>2964</v>
      </c>
      <c r="N170" s="109">
        <v>1.8524518894508559</v>
      </c>
      <c r="O170" s="114">
        <v>0.27183431152694643</v>
      </c>
      <c r="P170" s="115">
        <v>2733</v>
      </c>
    </row>
    <row r="171" spans="1:19" customFormat="1" ht="14.5" customHeight="1">
      <c r="A171" s="1234" t="s">
        <v>635</v>
      </c>
      <c r="B171" s="1235"/>
      <c r="C171" s="1235"/>
      <c r="D171" s="1235"/>
      <c r="E171" s="1235"/>
      <c r="F171" s="1235"/>
      <c r="G171" s="1235"/>
      <c r="H171" s="1235"/>
      <c r="I171" s="1235"/>
      <c r="J171" s="1235"/>
      <c r="K171" s="1235"/>
      <c r="L171" s="1235"/>
      <c r="M171" s="1235"/>
      <c r="N171" s="1235"/>
      <c r="O171" s="1235"/>
      <c r="P171" s="1235"/>
    </row>
    <row r="172" spans="1:19" customFormat="1" ht="14.5" customHeight="1">
      <c r="A172" s="1234" t="s">
        <v>628</v>
      </c>
      <c r="B172" s="1235"/>
      <c r="C172" s="1235"/>
      <c r="D172" s="1235"/>
      <c r="E172" s="1235"/>
      <c r="F172" s="1235"/>
      <c r="G172" s="1235"/>
      <c r="H172" s="1235"/>
      <c r="I172" s="1235"/>
      <c r="J172" s="1235"/>
      <c r="K172" s="1235"/>
      <c r="L172" s="1235"/>
      <c r="M172" s="1235"/>
      <c r="N172" s="1235"/>
      <c r="O172" s="1235"/>
      <c r="P172" s="1235"/>
    </row>
    <row r="173" spans="1:19" customFormat="1" ht="14.5" customHeight="1">
      <c r="A173" s="1234" t="s">
        <v>599</v>
      </c>
      <c r="B173" s="1235"/>
      <c r="C173" s="1235"/>
      <c r="D173" s="1235"/>
      <c r="E173" s="1235"/>
      <c r="F173" s="1235"/>
      <c r="G173" s="1235"/>
      <c r="H173" s="1235"/>
      <c r="I173" s="1235"/>
      <c r="J173" s="1235"/>
      <c r="K173" s="1235"/>
      <c r="L173" s="1235"/>
      <c r="M173" s="1235"/>
      <c r="N173" s="1235"/>
      <c r="O173" s="1235"/>
      <c r="P173" s="1235"/>
    </row>
    <row r="174" spans="1:19" ht="14.5" customHeight="1"/>
    <row r="175" spans="1:19" s="425" customFormat="1" ht="25" customHeight="1">
      <c r="A175" s="1231">
        <v>2022</v>
      </c>
      <c r="B175" s="1231"/>
      <c r="C175" s="1231"/>
      <c r="D175" s="1231"/>
      <c r="E175" s="1231"/>
      <c r="F175" s="1231"/>
      <c r="G175" s="1231"/>
      <c r="H175" s="1231"/>
      <c r="I175" s="1231"/>
      <c r="J175" s="1231"/>
      <c r="K175" s="1231"/>
      <c r="L175" s="1231"/>
      <c r="M175" s="1231"/>
      <c r="N175" s="1231"/>
      <c r="O175" s="1231"/>
      <c r="P175" s="1231"/>
      <c r="Q175" s="253"/>
      <c r="R175" s="253"/>
      <c r="S175" s="253"/>
    </row>
    <row r="176" spans="1:19" ht="14.5" customHeight="1"/>
    <row r="177" spans="1:16" ht="14.5" customHeight="1">
      <c r="A177" s="1189" t="s">
        <v>882</v>
      </c>
      <c r="B177" s="1189"/>
      <c r="C177" s="1189"/>
      <c r="D177" s="1189"/>
      <c r="E177" s="1189"/>
      <c r="F177" s="1189"/>
      <c r="G177" s="1189"/>
      <c r="H177" s="1189"/>
      <c r="I177" s="1189"/>
      <c r="J177" s="1189"/>
      <c r="K177" s="1189"/>
      <c r="L177" s="1189"/>
      <c r="M177" s="1189"/>
      <c r="N177" s="1189"/>
      <c r="O177" s="1189"/>
      <c r="P177" s="1189"/>
    </row>
    <row r="178" spans="1:16" ht="29.25" customHeight="1" thickBot="1">
      <c r="A178" s="1229" t="s">
        <v>273</v>
      </c>
      <c r="B178" s="1226" t="s">
        <v>392</v>
      </c>
      <c r="C178" s="1226" t="s">
        <v>170</v>
      </c>
      <c r="D178" s="1226" t="s">
        <v>170</v>
      </c>
      <c r="E178" s="1226" t="s">
        <v>393</v>
      </c>
      <c r="F178" s="1226" t="s">
        <v>171</v>
      </c>
      <c r="G178" s="1226" t="s">
        <v>171</v>
      </c>
      <c r="H178" s="1226" t="s">
        <v>394</v>
      </c>
      <c r="I178" s="1226" t="s">
        <v>172</v>
      </c>
      <c r="J178" s="1226" t="s">
        <v>172</v>
      </c>
      <c r="K178" s="1226" t="s">
        <v>395</v>
      </c>
      <c r="L178" s="1226" t="s">
        <v>173</v>
      </c>
      <c r="M178" s="1226" t="s">
        <v>173</v>
      </c>
      <c r="N178" s="1226" t="s">
        <v>396</v>
      </c>
      <c r="O178" s="1226" t="s">
        <v>174</v>
      </c>
      <c r="P178" s="1227" t="s">
        <v>174</v>
      </c>
    </row>
    <row r="179" spans="1:16" ht="14.5" customHeight="1" thickBot="1">
      <c r="A179" s="1230" t="s">
        <v>273</v>
      </c>
      <c r="B179" s="59" t="s">
        <v>92</v>
      </c>
      <c r="C179" s="59" t="s">
        <v>62</v>
      </c>
      <c r="D179" s="60" t="s">
        <v>63</v>
      </c>
      <c r="E179" s="59" t="s">
        <v>92</v>
      </c>
      <c r="F179" s="59" t="s">
        <v>62</v>
      </c>
      <c r="G179" s="60" t="s">
        <v>63</v>
      </c>
      <c r="H179" s="59" t="s">
        <v>92</v>
      </c>
      <c r="I179" s="59" t="s">
        <v>62</v>
      </c>
      <c r="J179" s="60" t="s">
        <v>63</v>
      </c>
      <c r="K179" s="59" t="s">
        <v>92</v>
      </c>
      <c r="L179" s="59" t="s">
        <v>62</v>
      </c>
      <c r="M179" s="60" t="s">
        <v>63</v>
      </c>
      <c r="N179" s="59" t="s">
        <v>92</v>
      </c>
      <c r="O179" s="59" t="s">
        <v>62</v>
      </c>
      <c r="P179" s="59" t="s">
        <v>63</v>
      </c>
    </row>
    <row r="180" spans="1:16" ht="14.5" customHeight="1">
      <c r="A180" s="184" t="s">
        <v>64</v>
      </c>
      <c r="B180" s="212">
        <v>31.852617292671681</v>
      </c>
      <c r="C180" s="213">
        <v>2.0733074116007062</v>
      </c>
      <c r="D180" s="214">
        <v>593</v>
      </c>
      <c r="E180" s="212">
        <v>29.903780398928081</v>
      </c>
      <c r="F180" s="213">
        <v>2.008786175384913</v>
      </c>
      <c r="G180" s="214">
        <v>593</v>
      </c>
      <c r="H180" s="212">
        <v>38.77526003173503</v>
      </c>
      <c r="I180" s="213">
        <v>2.1442378312999528</v>
      </c>
      <c r="J180" s="214">
        <v>593</v>
      </c>
      <c r="K180" s="212">
        <v>4.8577860916645159</v>
      </c>
      <c r="L180" s="213">
        <v>0.92634274630814251</v>
      </c>
      <c r="M180" s="214">
        <v>593</v>
      </c>
      <c r="N180" s="212">
        <v>31.97419746785236</v>
      </c>
      <c r="O180" s="213">
        <v>2.0582239988636379</v>
      </c>
      <c r="P180" s="215">
        <v>593</v>
      </c>
    </row>
    <row r="181" spans="1:16" ht="14.5" customHeight="1">
      <c r="A181" s="189" t="s">
        <v>65</v>
      </c>
      <c r="B181" s="217">
        <v>39.587991678246638</v>
      </c>
      <c r="C181" s="218">
        <v>1.7545723360076531</v>
      </c>
      <c r="D181" s="219">
        <v>896</v>
      </c>
      <c r="E181" s="217">
        <v>25.710200878123231</v>
      </c>
      <c r="F181" s="218">
        <v>1.586341326698022</v>
      </c>
      <c r="G181" s="219">
        <v>896</v>
      </c>
      <c r="H181" s="217">
        <v>33.741867707802747</v>
      </c>
      <c r="I181" s="218">
        <v>1.7041208856730841</v>
      </c>
      <c r="J181" s="219">
        <v>896</v>
      </c>
      <c r="K181" s="217">
        <v>5.5567906351850462</v>
      </c>
      <c r="L181" s="218">
        <v>0.85883437808213381</v>
      </c>
      <c r="M181" s="219">
        <v>896</v>
      </c>
      <c r="N181" s="217">
        <v>35.917939806723851</v>
      </c>
      <c r="O181" s="218">
        <v>1.6977583594716801</v>
      </c>
      <c r="P181" s="220">
        <v>896</v>
      </c>
    </row>
    <row r="182" spans="1:16" ht="14.5" customHeight="1">
      <c r="A182" s="184" t="s">
        <v>66</v>
      </c>
      <c r="B182" s="212">
        <v>39.427239047756473</v>
      </c>
      <c r="C182" s="213">
        <v>3.3980362490782392</v>
      </c>
      <c r="D182" s="214">
        <v>222</v>
      </c>
      <c r="E182" s="212">
        <v>36.743038624696673</v>
      </c>
      <c r="F182" s="213">
        <v>3.3178789685929599</v>
      </c>
      <c r="G182" s="214">
        <v>222</v>
      </c>
      <c r="H182" s="212">
        <v>37.582594681865316</v>
      </c>
      <c r="I182" s="213">
        <v>3.3595335792021208</v>
      </c>
      <c r="J182" s="214">
        <v>222</v>
      </c>
      <c r="K182" s="212">
        <v>22.583674077977989</v>
      </c>
      <c r="L182" s="213">
        <v>2.8703621323858148</v>
      </c>
      <c r="M182" s="214">
        <v>222</v>
      </c>
      <c r="N182" s="212">
        <v>21.341209167052462</v>
      </c>
      <c r="O182" s="213">
        <v>2.9512357579832149</v>
      </c>
      <c r="P182" s="215">
        <v>222</v>
      </c>
    </row>
    <row r="183" spans="1:16" ht="14.5" customHeight="1">
      <c r="A183" s="189" t="s">
        <v>67</v>
      </c>
      <c r="B183" s="217">
        <v>42.241232495243977</v>
      </c>
      <c r="C183" s="218">
        <v>4.3860609476730312</v>
      </c>
      <c r="D183" s="219">
        <v>140</v>
      </c>
      <c r="E183" s="217">
        <v>42.969116812140769</v>
      </c>
      <c r="F183" s="218">
        <v>4.3691961301534414</v>
      </c>
      <c r="G183" s="219">
        <v>140</v>
      </c>
      <c r="H183" s="217">
        <v>56.452594199108283</v>
      </c>
      <c r="I183" s="218">
        <v>4.4365311143851951</v>
      </c>
      <c r="J183" s="219">
        <v>140</v>
      </c>
      <c r="K183" s="217">
        <v>16.235358569476151</v>
      </c>
      <c r="L183" s="218">
        <v>3.4476435222818922</v>
      </c>
      <c r="M183" s="219">
        <v>140</v>
      </c>
      <c r="N183" s="217">
        <v>21.353949836236328</v>
      </c>
      <c r="O183" s="218">
        <v>3.8130426164972628</v>
      </c>
      <c r="P183" s="220">
        <v>140</v>
      </c>
    </row>
    <row r="184" spans="1:16" ht="14.5" customHeight="1">
      <c r="A184" s="184" t="s">
        <v>68</v>
      </c>
      <c r="B184" s="890" t="s">
        <v>382</v>
      </c>
      <c r="C184" s="245" t="s">
        <v>382</v>
      </c>
      <c r="D184" s="246" t="s">
        <v>382</v>
      </c>
      <c r="E184" s="244" t="s">
        <v>382</v>
      </c>
      <c r="F184" s="245" t="s">
        <v>382</v>
      </c>
      <c r="G184" s="246" t="s">
        <v>382</v>
      </c>
      <c r="H184" s="244" t="s">
        <v>382</v>
      </c>
      <c r="I184" s="245" t="s">
        <v>382</v>
      </c>
      <c r="J184" s="246" t="s">
        <v>382</v>
      </c>
      <c r="K184" s="244" t="s">
        <v>382</v>
      </c>
      <c r="L184" s="245" t="s">
        <v>382</v>
      </c>
      <c r="M184" s="246" t="s">
        <v>382</v>
      </c>
      <c r="N184" s="244" t="s">
        <v>382</v>
      </c>
      <c r="O184" s="245" t="s">
        <v>382</v>
      </c>
      <c r="P184" s="247" t="s">
        <v>382</v>
      </c>
    </row>
    <row r="185" spans="1:16" ht="14.5" customHeight="1">
      <c r="A185" s="189" t="s">
        <v>69</v>
      </c>
      <c r="B185" s="217">
        <v>44.871587637124073</v>
      </c>
      <c r="C185" s="218">
        <v>6.3132267121484276</v>
      </c>
      <c r="D185" s="219">
        <v>68</v>
      </c>
      <c r="E185" s="217">
        <v>26.22352607055296</v>
      </c>
      <c r="F185" s="218">
        <v>5.5012828091072699</v>
      </c>
      <c r="G185" s="219">
        <v>68</v>
      </c>
      <c r="H185" s="217">
        <v>33.497625777136562</v>
      </c>
      <c r="I185" s="218">
        <v>6.0408333363592108</v>
      </c>
      <c r="J185" s="219">
        <v>68</v>
      </c>
      <c r="K185" s="217">
        <v>6.1735718829047252</v>
      </c>
      <c r="L185" s="218">
        <v>3.0464658987361481</v>
      </c>
      <c r="M185" s="219">
        <v>68</v>
      </c>
      <c r="N185" s="217">
        <v>30.818967977475101</v>
      </c>
      <c r="O185" s="218">
        <v>5.7657602547411857</v>
      </c>
      <c r="P185" s="220">
        <v>68</v>
      </c>
    </row>
    <row r="186" spans="1:16" ht="14.5" customHeight="1">
      <c r="A186" s="184" t="s">
        <v>70</v>
      </c>
      <c r="B186" s="212">
        <v>38.157401726209869</v>
      </c>
      <c r="C186" s="213">
        <v>2.8401351265437902</v>
      </c>
      <c r="D186" s="214">
        <v>344</v>
      </c>
      <c r="E186" s="212">
        <v>43.987131899476893</v>
      </c>
      <c r="F186" s="213">
        <v>2.8658989413373241</v>
      </c>
      <c r="G186" s="214">
        <v>344</v>
      </c>
      <c r="H186" s="212">
        <v>49.872914816729022</v>
      </c>
      <c r="I186" s="213">
        <v>2.8982858292183811</v>
      </c>
      <c r="J186" s="214">
        <v>344</v>
      </c>
      <c r="K186" s="212">
        <v>16.361686002471941</v>
      </c>
      <c r="L186" s="213">
        <v>2.2983636109382659</v>
      </c>
      <c r="M186" s="214">
        <v>344</v>
      </c>
      <c r="N186" s="212">
        <v>23.551464196454699</v>
      </c>
      <c r="O186" s="213">
        <v>2.4516606960946068</v>
      </c>
      <c r="P186" s="215">
        <v>344</v>
      </c>
    </row>
    <row r="187" spans="1:16" ht="14.5" customHeight="1">
      <c r="A187" s="189" t="s">
        <v>71</v>
      </c>
      <c r="B187" s="217">
        <v>34.02018879865679</v>
      </c>
      <c r="C187" s="218">
        <v>6.6485205912878902</v>
      </c>
      <c r="D187" s="219">
        <v>57</v>
      </c>
      <c r="E187" s="217">
        <v>30.09036999255035</v>
      </c>
      <c r="F187" s="218">
        <v>6.4196416823993454</v>
      </c>
      <c r="G187" s="219">
        <v>57</v>
      </c>
      <c r="H187" s="217">
        <v>30.447893514880601</v>
      </c>
      <c r="I187" s="218">
        <v>6.4839758115075634</v>
      </c>
      <c r="J187" s="219">
        <v>57</v>
      </c>
      <c r="K187" s="217">
        <v>18.297033844222589</v>
      </c>
      <c r="L187" s="218">
        <v>5.3234713890069907</v>
      </c>
      <c r="M187" s="219">
        <v>57</v>
      </c>
      <c r="N187" s="217">
        <v>53.20566146520558</v>
      </c>
      <c r="O187" s="218">
        <v>6.9443227147664448</v>
      </c>
      <c r="P187" s="220">
        <v>57</v>
      </c>
    </row>
    <row r="188" spans="1:16" ht="14.5" customHeight="1">
      <c r="A188" s="184" t="s">
        <v>72</v>
      </c>
      <c r="B188" s="212">
        <v>25.058085655805499</v>
      </c>
      <c r="C188" s="213">
        <v>2.3700624878167451</v>
      </c>
      <c r="D188" s="214">
        <v>400</v>
      </c>
      <c r="E188" s="212">
        <v>18.449219130456271</v>
      </c>
      <c r="F188" s="213">
        <v>2.0710874406567141</v>
      </c>
      <c r="G188" s="214">
        <v>400</v>
      </c>
      <c r="H188" s="212">
        <v>24.492686350802099</v>
      </c>
      <c r="I188" s="213">
        <v>2.345296946636152</v>
      </c>
      <c r="J188" s="214">
        <v>400</v>
      </c>
      <c r="K188" s="212">
        <v>1.808904849463028</v>
      </c>
      <c r="L188" s="213">
        <v>0.70768011253207219</v>
      </c>
      <c r="M188" s="214">
        <v>400</v>
      </c>
      <c r="N188" s="212">
        <v>53.802271648536717</v>
      </c>
      <c r="O188" s="213">
        <v>2.68887953221259</v>
      </c>
      <c r="P188" s="215">
        <v>400</v>
      </c>
    </row>
    <row r="189" spans="1:16" ht="14.5" customHeight="1">
      <c r="A189" s="189" t="s">
        <v>73</v>
      </c>
      <c r="B189" s="217">
        <v>34.195095099507107</v>
      </c>
      <c r="C189" s="218">
        <v>2.0143738233397919</v>
      </c>
      <c r="D189" s="219">
        <v>622</v>
      </c>
      <c r="E189" s="217">
        <v>16.561841010898881</v>
      </c>
      <c r="F189" s="218">
        <v>1.564678203551505</v>
      </c>
      <c r="G189" s="219">
        <v>622</v>
      </c>
      <c r="H189" s="217">
        <v>27.610379878081229</v>
      </c>
      <c r="I189" s="218">
        <v>1.903566079170061</v>
      </c>
      <c r="J189" s="219">
        <v>622</v>
      </c>
      <c r="K189" s="217">
        <v>1.4520350772929429</v>
      </c>
      <c r="L189" s="218">
        <v>0.49008542159807128</v>
      </c>
      <c r="M189" s="219">
        <v>622</v>
      </c>
      <c r="N189" s="217">
        <v>49.392351838004267</v>
      </c>
      <c r="O189" s="218">
        <v>2.1162765199055018</v>
      </c>
      <c r="P189" s="220">
        <v>622</v>
      </c>
    </row>
    <row r="190" spans="1:16" ht="14.5" customHeight="1">
      <c r="A190" s="184" t="s">
        <v>74</v>
      </c>
      <c r="B190" s="212">
        <v>48.477631800004268</v>
      </c>
      <c r="C190" s="213">
        <v>3.4280952404396872</v>
      </c>
      <c r="D190" s="214">
        <v>239</v>
      </c>
      <c r="E190" s="212">
        <v>42.720962538493723</v>
      </c>
      <c r="F190" s="213">
        <v>3.3982429427659921</v>
      </c>
      <c r="G190" s="214">
        <v>239</v>
      </c>
      <c r="H190" s="212">
        <v>58.560571589358098</v>
      </c>
      <c r="I190" s="213">
        <v>3.3850401215789461</v>
      </c>
      <c r="J190" s="214">
        <v>239</v>
      </c>
      <c r="K190" s="212">
        <v>1.3998624200808849</v>
      </c>
      <c r="L190" s="213">
        <v>0.84571194269786787</v>
      </c>
      <c r="M190" s="214">
        <v>239</v>
      </c>
      <c r="N190" s="212">
        <v>10.40358639558332</v>
      </c>
      <c r="O190" s="213">
        <v>1.981139981383176</v>
      </c>
      <c r="P190" s="215">
        <v>239</v>
      </c>
    </row>
    <row r="191" spans="1:16" ht="14.5" customHeight="1">
      <c r="A191" s="189" t="s">
        <v>75</v>
      </c>
      <c r="B191" s="891" t="s">
        <v>382</v>
      </c>
      <c r="C191" s="237" t="s">
        <v>382</v>
      </c>
      <c r="D191" s="238" t="s">
        <v>382</v>
      </c>
      <c r="E191" s="236" t="s">
        <v>382</v>
      </c>
      <c r="F191" s="237" t="s">
        <v>382</v>
      </c>
      <c r="G191" s="238" t="s">
        <v>382</v>
      </c>
      <c r="H191" s="236" t="s">
        <v>382</v>
      </c>
      <c r="I191" s="237" t="s">
        <v>382</v>
      </c>
      <c r="J191" s="238" t="s">
        <v>382</v>
      </c>
      <c r="K191" s="236" t="s">
        <v>382</v>
      </c>
      <c r="L191" s="237" t="s">
        <v>382</v>
      </c>
      <c r="M191" s="238" t="s">
        <v>382</v>
      </c>
      <c r="N191" s="236" t="s">
        <v>382</v>
      </c>
      <c r="O191" s="237" t="s">
        <v>382</v>
      </c>
      <c r="P191" s="239" t="s">
        <v>382</v>
      </c>
    </row>
    <row r="192" spans="1:16" ht="14.5" customHeight="1">
      <c r="A192" s="184" t="s">
        <v>76</v>
      </c>
      <c r="B192" s="212">
        <v>44.268497375871959</v>
      </c>
      <c r="C192" s="213">
        <v>3.877776807687408</v>
      </c>
      <c r="D192" s="214">
        <v>188</v>
      </c>
      <c r="E192" s="212">
        <v>36.389793516743438</v>
      </c>
      <c r="F192" s="213">
        <v>3.7379343704856769</v>
      </c>
      <c r="G192" s="214">
        <v>188</v>
      </c>
      <c r="H192" s="212">
        <v>70.92107603447181</v>
      </c>
      <c r="I192" s="213">
        <v>3.5743853065361622</v>
      </c>
      <c r="J192" s="214">
        <v>188</v>
      </c>
      <c r="K192" s="212">
        <v>19.064416501980482</v>
      </c>
      <c r="L192" s="213">
        <v>2.918366579022722</v>
      </c>
      <c r="M192" s="214">
        <v>188</v>
      </c>
      <c r="N192" s="212">
        <v>11.756037541706529</v>
      </c>
      <c r="O192" s="213">
        <v>2.567127532904931</v>
      </c>
      <c r="P192" s="215">
        <v>188</v>
      </c>
    </row>
    <row r="193" spans="1:16" ht="14.5" customHeight="1">
      <c r="A193" s="189" t="s">
        <v>77</v>
      </c>
      <c r="B193" s="217">
        <v>32.807449716861917</v>
      </c>
      <c r="C193" s="218">
        <v>5.887779065453338</v>
      </c>
      <c r="D193" s="219">
        <v>79</v>
      </c>
      <c r="E193" s="217">
        <v>32.701396107533142</v>
      </c>
      <c r="F193" s="218">
        <v>5.6460607524590527</v>
      </c>
      <c r="G193" s="219">
        <v>79</v>
      </c>
      <c r="H193" s="217">
        <v>39.802900998408603</v>
      </c>
      <c r="I193" s="218">
        <v>6.0357257519796814</v>
      </c>
      <c r="J193" s="219">
        <v>79</v>
      </c>
      <c r="K193" s="217">
        <v>4.8427452035991818</v>
      </c>
      <c r="L193" s="218">
        <v>2.3018765725893831</v>
      </c>
      <c r="M193" s="219">
        <v>79</v>
      </c>
      <c r="N193" s="217">
        <v>46.858691373460921</v>
      </c>
      <c r="O193" s="218">
        <v>6.1167754135979431</v>
      </c>
      <c r="P193" s="220">
        <v>79</v>
      </c>
    </row>
    <row r="194" spans="1:16" ht="14.5" customHeight="1">
      <c r="A194" s="184" t="s">
        <v>78</v>
      </c>
      <c r="B194" s="212">
        <v>25.277099484907051</v>
      </c>
      <c r="C194" s="213">
        <v>3.272046702472784</v>
      </c>
      <c r="D194" s="214">
        <v>194</v>
      </c>
      <c r="E194" s="212">
        <v>19.398212463570449</v>
      </c>
      <c r="F194" s="213">
        <v>3.003632681529715</v>
      </c>
      <c r="G194" s="214">
        <v>194</v>
      </c>
      <c r="H194" s="212">
        <v>23.7035628289557</v>
      </c>
      <c r="I194" s="213">
        <v>3.253542093094016</v>
      </c>
      <c r="J194" s="214">
        <v>194</v>
      </c>
      <c r="K194" s="212">
        <v>2.2397020088099029</v>
      </c>
      <c r="L194" s="213">
        <v>1.023201545201095</v>
      </c>
      <c r="M194" s="214">
        <v>194</v>
      </c>
      <c r="N194" s="212">
        <v>53.911307869901627</v>
      </c>
      <c r="O194" s="213">
        <v>3.7593073329492408</v>
      </c>
      <c r="P194" s="215">
        <v>194</v>
      </c>
    </row>
    <row r="195" spans="1:16" ht="14.5" customHeight="1" thickBot="1">
      <c r="A195" s="194" t="s">
        <v>79</v>
      </c>
      <c r="B195" s="227">
        <v>24.84886023810013</v>
      </c>
      <c r="C195" s="228">
        <v>5.1355162734262523</v>
      </c>
      <c r="D195" s="229">
        <v>85</v>
      </c>
      <c r="E195" s="227">
        <v>17.757843350656479</v>
      </c>
      <c r="F195" s="228">
        <v>4.4638179553244743</v>
      </c>
      <c r="G195" s="229">
        <v>85</v>
      </c>
      <c r="H195" s="227">
        <v>22.856217887095859</v>
      </c>
      <c r="I195" s="228">
        <v>4.7286062656464853</v>
      </c>
      <c r="J195" s="229">
        <v>85</v>
      </c>
      <c r="K195" s="227">
        <v>10.395264350643361</v>
      </c>
      <c r="L195" s="228">
        <v>3.3892022474141719</v>
      </c>
      <c r="M195" s="229">
        <v>85</v>
      </c>
      <c r="N195" s="227">
        <v>59.836728349745641</v>
      </c>
      <c r="O195" s="228">
        <v>5.6783929810104832</v>
      </c>
      <c r="P195" s="230">
        <v>85</v>
      </c>
    </row>
    <row r="196" spans="1:16" ht="14.5" customHeight="1">
      <c r="A196" s="199" t="s">
        <v>80</v>
      </c>
      <c r="B196" s="240">
        <v>35.525740063747477</v>
      </c>
      <c r="C196" s="241">
        <v>0.88572232258898653</v>
      </c>
      <c r="D196" s="242">
        <v>3416</v>
      </c>
      <c r="E196" s="240">
        <v>26.658848108769341</v>
      </c>
      <c r="F196" s="241">
        <v>0.81096733500338725</v>
      </c>
      <c r="G196" s="242">
        <v>3416</v>
      </c>
      <c r="H196" s="240">
        <v>35.324874309224022</v>
      </c>
      <c r="I196" s="241">
        <v>0.87948996188392403</v>
      </c>
      <c r="J196" s="242">
        <v>3416</v>
      </c>
      <c r="K196" s="240">
        <v>4.7243960790459916</v>
      </c>
      <c r="L196" s="241">
        <v>0.39929773802310592</v>
      </c>
      <c r="M196" s="242">
        <v>3416</v>
      </c>
      <c r="N196" s="240">
        <v>37.356511330513051</v>
      </c>
      <c r="O196" s="241">
        <v>0.88383173308710983</v>
      </c>
      <c r="P196" s="243">
        <v>3416</v>
      </c>
    </row>
    <row r="197" spans="1:16" ht="14.5" customHeight="1">
      <c r="A197" s="199" t="s">
        <v>81</v>
      </c>
      <c r="B197" s="240">
        <v>38.088761850544969</v>
      </c>
      <c r="C197" s="241">
        <v>1.859878926225442</v>
      </c>
      <c r="D197" s="242">
        <v>771</v>
      </c>
      <c r="E197" s="240">
        <v>34.442137787004427</v>
      </c>
      <c r="F197" s="241">
        <v>1.797720752994364</v>
      </c>
      <c r="G197" s="242">
        <v>771</v>
      </c>
      <c r="H197" s="240">
        <v>45.79913851354376</v>
      </c>
      <c r="I197" s="241">
        <v>1.9077977446853609</v>
      </c>
      <c r="J197" s="242">
        <v>771</v>
      </c>
      <c r="K197" s="240">
        <v>17.2736677568011</v>
      </c>
      <c r="L197" s="241">
        <v>1.427304336335</v>
      </c>
      <c r="M197" s="242">
        <v>771</v>
      </c>
      <c r="N197" s="240">
        <v>29.28904939555996</v>
      </c>
      <c r="O197" s="241">
        <v>1.7903108019639979</v>
      </c>
      <c r="P197" s="243">
        <v>771</v>
      </c>
    </row>
    <row r="198" spans="1:16" ht="14.5" customHeight="1">
      <c r="A198" s="204" t="s">
        <v>82</v>
      </c>
      <c r="B198" s="232">
        <v>36.013713636695272</v>
      </c>
      <c r="C198" s="233">
        <v>0.79965529864985929</v>
      </c>
      <c r="D198" s="234">
        <v>4187</v>
      </c>
      <c r="E198" s="232">
        <v>28.140708190154641</v>
      </c>
      <c r="F198" s="233">
        <v>0.74118987022398042</v>
      </c>
      <c r="G198" s="234">
        <v>4187</v>
      </c>
      <c r="H198" s="232">
        <v>37.319068878349192</v>
      </c>
      <c r="I198" s="233">
        <v>0.80090219474111646</v>
      </c>
      <c r="J198" s="234">
        <v>4187</v>
      </c>
      <c r="K198" s="232">
        <v>7.1136512036145003</v>
      </c>
      <c r="L198" s="233">
        <v>0.42900650492345083</v>
      </c>
      <c r="M198" s="234">
        <v>4187</v>
      </c>
      <c r="N198" s="232">
        <v>35.82054770925243</v>
      </c>
      <c r="O198" s="233">
        <v>0.79297735168015493</v>
      </c>
      <c r="P198" s="235">
        <v>4187</v>
      </c>
    </row>
    <row r="199" spans="1:16" ht="14.5" customHeight="1">
      <c r="A199" s="1224" t="s">
        <v>175</v>
      </c>
      <c r="B199" s="1224" t="s">
        <v>176</v>
      </c>
      <c r="C199" s="1224" t="s">
        <v>176</v>
      </c>
      <c r="D199" s="1224" t="s">
        <v>176</v>
      </c>
      <c r="E199" s="1224" t="s">
        <v>176</v>
      </c>
      <c r="F199" s="1224" t="s">
        <v>176</v>
      </c>
      <c r="G199" s="1224" t="s">
        <v>176</v>
      </c>
      <c r="H199" s="1224" t="s">
        <v>176</v>
      </c>
      <c r="I199" s="1224" t="s">
        <v>176</v>
      </c>
      <c r="J199" s="1224" t="s">
        <v>176</v>
      </c>
      <c r="K199" s="1224" t="s">
        <v>176</v>
      </c>
      <c r="L199" s="1224" t="s">
        <v>176</v>
      </c>
      <c r="M199" s="1224" t="s">
        <v>176</v>
      </c>
      <c r="N199" s="1224" t="s">
        <v>176</v>
      </c>
      <c r="O199" s="1224" t="s">
        <v>176</v>
      </c>
      <c r="P199" s="1224" t="s">
        <v>176</v>
      </c>
    </row>
    <row r="200" spans="1:16" ht="27" customHeight="1">
      <c r="A200" s="1116" t="s">
        <v>388</v>
      </c>
      <c r="B200" s="1116" t="s">
        <v>85</v>
      </c>
      <c r="C200" s="1116" t="s">
        <v>85</v>
      </c>
      <c r="D200" s="1116" t="s">
        <v>85</v>
      </c>
      <c r="E200" s="1116" t="s">
        <v>85</v>
      </c>
      <c r="F200" s="1116" t="s">
        <v>85</v>
      </c>
      <c r="G200" s="1116" t="s">
        <v>85</v>
      </c>
      <c r="H200" s="1116" t="s">
        <v>85</v>
      </c>
      <c r="I200" s="1116" t="s">
        <v>85</v>
      </c>
      <c r="J200" s="1116" t="s">
        <v>85</v>
      </c>
      <c r="K200" s="1116" t="s">
        <v>85</v>
      </c>
      <c r="L200" s="1116" t="s">
        <v>85</v>
      </c>
      <c r="M200" s="1116" t="s">
        <v>85</v>
      </c>
      <c r="N200" s="1116" t="s">
        <v>85</v>
      </c>
      <c r="O200" s="1116" t="s">
        <v>85</v>
      </c>
      <c r="P200" s="1116" t="s">
        <v>85</v>
      </c>
    </row>
    <row r="201" spans="1:16" ht="14.5" customHeight="1">
      <c r="A201" s="1224" t="s">
        <v>766</v>
      </c>
      <c r="B201" s="1224" t="s">
        <v>177</v>
      </c>
      <c r="C201" s="1224" t="s">
        <v>177</v>
      </c>
      <c r="D201" s="1224" t="s">
        <v>177</v>
      </c>
      <c r="E201" s="1224" t="s">
        <v>177</v>
      </c>
      <c r="F201" s="1224" t="s">
        <v>177</v>
      </c>
      <c r="G201" s="1224" t="s">
        <v>177</v>
      </c>
      <c r="H201" s="1224" t="s">
        <v>177</v>
      </c>
      <c r="I201" s="1224" t="s">
        <v>177</v>
      </c>
      <c r="J201" s="1224" t="s">
        <v>177</v>
      </c>
      <c r="K201" s="1224" t="s">
        <v>177</v>
      </c>
      <c r="L201" s="1224" t="s">
        <v>177</v>
      </c>
      <c r="M201" s="1224" t="s">
        <v>177</v>
      </c>
      <c r="N201" s="1224" t="s">
        <v>177</v>
      </c>
      <c r="O201" s="1224" t="s">
        <v>177</v>
      </c>
      <c r="P201" s="1224" t="s">
        <v>177</v>
      </c>
    </row>
    <row r="202" spans="1:16" ht="14.5" customHeight="1"/>
    <row r="203" spans="1:16" ht="14.5" customHeight="1">
      <c r="A203" s="1277" t="s">
        <v>883</v>
      </c>
      <c r="B203" s="1277"/>
      <c r="C203" s="1277"/>
      <c r="D203" s="1277"/>
      <c r="E203" s="1277"/>
      <c r="F203" s="1277"/>
      <c r="G203" s="1277"/>
      <c r="H203" s="1277"/>
      <c r="I203" s="1277"/>
      <c r="J203" s="1277"/>
      <c r="K203" s="1277"/>
      <c r="L203" s="1277"/>
      <c r="M203" s="1277"/>
      <c r="N203" s="1277"/>
      <c r="O203" s="1277"/>
      <c r="P203" s="1277"/>
    </row>
    <row r="204" spans="1:16" ht="33.75" customHeight="1">
      <c r="A204" s="441"/>
      <c r="B204" s="1226" t="s">
        <v>392</v>
      </c>
      <c r="C204" s="1226" t="s">
        <v>170</v>
      </c>
      <c r="D204" s="1226" t="s">
        <v>170</v>
      </c>
      <c r="E204" s="1226" t="s">
        <v>393</v>
      </c>
      <c r="F204" s="1226" t="s">
        <v>171</v>
      </c>
      <c r="G204" s="1226" t="s">
        <v>171</v>
      </c>
      <c r="H204" s="1226" t="s">
        <v>394</v>
      </c>
      <c r="I204" s="1226" t="s">
        <v>172</v>
      </c>
      <c r="J204" s="1226" t="s">
        <v>172</v>
      </c>
      <c r="K204" s="1226" t="s">
        <v>395</v>
      </c>
      <c r="L204" s="1226" t="s">
        <v>173</v>
      </c>
      <c r="M204" s="1226" t="s">
        <v>173</v>
      </c>
      <c r="N204" s="1226" t="s">
        <v>396</v>
      </c>
      <c r="O204" s="1226" t="s">
        <v>174</v>
      </c>
      <c r="P204" s="1227" t="s">
        <v>174</v>
      </c>
    </row>
    <row r="205" spans="1:16" ht="14.5" customHeight="1" thickBot="1">
      <c r="A205" s="442"/>
      <c r="B205" s="59" t="s">
        <v>92</v>
      </c>
      <c r="C205" s="59" t="s">
        <v>62</v>
      </c>
      <c r="D205" s="60" t="s">
        <v>63</v>
      </c>
      <c r="E205" s="59" t="s">
        <v>92</v>
      </c>
      <c r="F205" s="59" t="s">
        <v>62</v>
      </c>
      <c r="G205" s="60" t="s">
        <v>63</v>
      </c>
      <c r="H205" s="59" t="s">
        <v>92</v>
      </c>
      <c r="I205" s="59" t="s">
        <v>62</v>
      </c>
      <c r="J205" s="60" t="s">
        <v>63</v>
      </c>
      <c r="K205" s="59" t="s">
        <v>92</v>
      </c>
      <c r="L205" s="59" t="s">
        <v>62</v>
      </c>
      <c r="M205" s="60" t="s">
        <v>63</v>
      </c>
      <c r="N205" s="59" t="s">
        <v>92</v>
      </c>
      <c r="O205" s="59" t="s">
        <v>62</v>
      </c>
      <c r="P205" s="59" t="s">
        <v>63</v>
      </c>
    </row>
    <row r="206" spans="1:16" ht="14.5" customHeight="1">
      <c r="A206" s="184" t="s">
        <v>103</v>
      </c>
      <c r="B206" s="212">
        <v>27.018909467736069</v>
      </c>
      <c r="C206" s="213">
        <v>1.392235737670162</v>
      </c>
      <c r="D206" s="214">
        <v>1152</v>
      </c>
      <c r="E206" s="212">
        <v>26.531761746368929</v>
      </c>
      <c r="F206" s="213">
        <v>1.3558974071763079</v>
      </c>
      <c r="G206" s="214">
        <v>1152</v>
      </c>
      <c r="H206" s="212">
        <v>35.457335539492462</v>
      </c>
      <c r="I206" s="213">
        <v>1.487970460432269</v>
      </c>
      <c r="J206" s="214">
        <v>1152</v>
      </c>
      <c r="K206" s="212">
        <v>4.4454475245680447</v>
      </c>
      <c r="L206" s="213">
        <v>0.67441425164833768</v>
      </c>
      <c r="M206" s="214">
        <v>1152</v>
      </c>
      <c r="N206" s="212">
        <v>38.766842979397687</v>
      </c>
      <c r="O206" s="213">
        <v>1.536156381146891</v>
      </c>
      <c r="P206" s="215">
        <v>1152</v>
      </c>
    </row>
    <row r="207" spans="1:16" ht="14.5" customHeight="1">
      <c r="A207" s="189" t="s">
        <v>104</v>
      </c>
      <c r="B207" s="217">
        <v>42.714125206751618</v>
      </c>
      <c r="C207" s="218">
        <v>1.510885931275562</v>
      </c>
      <c r="D207" s="219">
        <v>1190</v>
      </c>
      <c r="E207" s="217">
        <v>28.805592038003631</v>
      </c>
      <c r="F207" s="218">
        <v>1.371247315195971</v>
      </c>
      <c r="G207" s="219">
        <v>1190</v>
      </c>
      <c r="H207" s="217">
        <v>40.442781268758218</v>
      </c>
      <c r="I207" s="218">
        <v>1.49537008151633</v>
      </c>
      <c r="J207" s="219">
        <v>1190</v>
      </c>
      <c r="K207" s="217">
        <v>4.9655465096810376</v>
      </c>
      <c r="L207" s="218">
        <v>0.65604926767537541</v>
      </c>
      <c r="M207" s="219">
        <v>1190</v>
      </c>
      <c r="N207" s="217">
        <v>32.747395241553868</v>
      </c>
      <c r="O207" s="218">
        <v>1.43893052903482</v>
      </c>
      <c r="P207" s="220">
        <v>1190</v>
      </c>
    </row>
    <row r="208" spans="1:16" ht="14.5" customHeight="1">
      <c r="A208" s="312" t="s">
        <v>105</v>
      </c>
      <c r="B208" s="222">
        <v>35.043391951449813</v>
      </c>
      <c r="C208" s="223">
        <v>1.1733447540474591</v>
      </c>
      <c r="D208" s="224">
        <v>1845</v>
      </c>
      <c r="E208" s="222">
        <v>28.399197716498051</v>
      </c>
      <c r="F208" s="223">
        <v>1.1105630086012961</v>
      </c>
      <c r="G208" s="224">
        <v>1845</v>
      </c>
      <c r="H208" s="222">
        <v>35.712029070485059</v>
      </c>
      <c r="I208" s="223">
        <v>1.1797589660807031</v>
      </c>
      <c r="J208" s="224">
        <v>1845</v>
      </c>
      <c r="K208" s="222">
        <v>10.174163740801291</v>
      </c>
      <c r="L208" s="223">
        <v>0.75665618439725446</v>
      </c>
      <c r="M208" s="224">
        <v>1845</v>
      </c>
      <c r="N208" s="222">
        <v>36.849549614390803</v>
      </c>
      <c r="O208" s="223">
        <v>1.181952335805063</v>
      </c>
      <c r="P208" s="225">
        <v>1845</v>
      </c>
    </row>
    <row r="209" spans="1:16" ht="14.5" customHeight="1">
      <c r="A209" s="189" t="s">
        <v>106</v>
      </c>
      <c r="B209" s="217">
        <v>32.776315133838366</v>
      </c>
      <c r="C209" s="218">
        <v>1.0202174495291869</v>
      </c>
      <c r="D209" s="219">
        <v>2350</v>
      </c>
      <c r="E209" s="217">
        <v>24.154858498547839</v>
      </c>
      <c r="F209" s="218">
        <v>0.92504600841184925</v>
      </c>
      <c r="G209" s="219">
        <v>2350</v>
      </c>
      <c r="H209" s="217">
        <v>32.544016478511793</v>
      </c>
      <c r="I209" s="218">
        <v>1.016592050849294</v>
      </c>
      <c r="J209" s="219">
        <v>2350</v>
      </c>
      <c r="K209" s="217">
        <v>5.3785682777528869</v>
      </c>
      <c r="L209" s="218">
        <v>0.50358637174681931</v>
      </c>
      <c r="M209" s="219">
        <v>2350</v>
      </c>
      <c r="N209" s="217">
        <v>41.69575373750984</v>
      </c>
      <c r="O209" s="218">
        <v>1.058758610165121</v>
      </c>
      <c r="P209" s="220">
        <v>2350</v>
      </c>
    </row>
    <row r="210" spans="1:16" ht="14.5" customHeight="1">
      <c r="A210" s="184" t="s">
        <v>107</v>
      </c>
      <c r="B210" s="212">
        <v>41.378123391431323</v>
      </c>
      <c r="C210" s="213">
        <v>1.5567273678057409</v>
      </c>
      <c r="D210" s="214">
        <v>1195</v>
      </c>
      <c r="E210" s="212">
        <v>33.045434432040679</v>
      </c>
      <c r="F210" s="213">
        <v>1.473447029607112</v>
      </c>
      <c r="G210" s="214">
        <v>1195</v>
      </c>
      <c r="H210" s="212">
        <v>43.163996209292868</v>
      </c>
      <c r="I210" s="213">
        <v>1.558709356710376</v>
      </c>
      <c r="J210" s="214">
        <v>1195</v>
      </c>
      <c r="K210" s="212">
        <v>8.6796223162181096</v>
      </c>
      <c r="L210" s="213">
        <v>0.90449972343641727</v>
      </c>
      <c r="M210" s="214">
        <v>1195</v>
      </c>
      <c r="N210" s="212">
        <v>27.826209461826391</v>
      </c>
      <c r="O210" s="213">
        <v>1.4150266653270041</v>
      </c>
      <c r="P210" s="215">
        <v>1195</v>
      </c>
    </row>
    <row r="211" spans="1:16" ht="14.5" customHeight="1" thickBot="1">
      <c r="A211" s="194" t="s">
        <v>108</v>
      </c>
      <c r="B211" s="227">
        <v>39.86430804695906</v>
      </c>
      <c r="C211" s="228">
        <v>2.0605084329276471</v>
      </c>
      <c r="D211" s="229">
        <v>642</v>
      </c>
      <c r="E211" s="227">
        <v>37.968997573687631</v>
      </c>
      <c r="F211" s="228">
        <v>2.032241069059797</v>
      </c>
      <c r="G211" s="229">
        <v>642</v>
      </c>
      <c r="H211" s="227">
        <v>49.185970054604162</v>
      </c>
      <c r="I211" s="228">
        <v>2.0938929605090411</v>
      </c>
      <c r="J211" s="229">
        <v>642</v>
      </c>
      <c r="K211" s="227">
        <v>13.095268562248259</v>
      </c>
      <c r="L211" s="228">
        <v>1.3803495103922121</v>
      </c>
      <c r="M211" s="229">
        <v>642</v>
      </c>
      <c r="N211" s="227">
        <v>23.622107311250112</v>
      </c>
      <c r="O211" s="228">
        <v>1.7868164410927421</v>
      </c>
      <c r="P211" s="230">
        <v>642</v>
      </c>
    </row>
    <row r="212" spans="1:16" ht="14.5" customHeight="1">
      <c r="A212" s="204" t="s">
        <v>109</v>
      </c>
      <c r="B212" s="232">
        <v>36.013713636695272</v>
      </c>
      <c r="C212" s="233">
        <v>0.79965529864985929</v>
      </c>
      <c r="D212" s="234">
        <v>4187</v>
      </c>
      <c r="E212" s="232">
        <v>28.140708190154641</v>
      </c>
      <c r="F212" s="233">
        <v>0.74118987022398042</v>
      </c>
      <c r="G212" s="234">
        <v>4187</v>
      </c>
      <c r="H212" s="232">
        <v>37.319068878349192</v>
      </c>
      <c r="I212" s="233">
        <v>0.80090219474111646</v>
      </c>
      <c r="J212" s="234">
        <v>4187</v>
      </c>
      <c r="K212" s="232">
        <v>7.1136512036145003</v>
      </c>
      <c r="L212" s="233">
        <v>0.42900650492345083</v>
      </c>
      <c r="M212" s="234">
        <v>4187</v>
      </c>
      <c r="N212" s="232">
        <v>35.82054770925243</v>
      </c>
      <c r="O212" s="233">
        <v>0.79297735168015493</v>
      </c>
      <c r="P212" s="235">
        <v>4187</v>
      </c>
    </row>
    <row r="213" spans="1:16" ht="14.5" customHeight="1">
      <c r="A213" s="1224" t="s">
        <v>175</v>
      </c>
      <c r="B213" s="1224" t="s">
        <v>176</v>
      </c>
      <c r="C213" s="1224" t="s">
        <v>176</v>
      </c>
      <c r="D213" s="1224" t="s">
        <v>176</v>
      </c>
      <c r="E213" s="1224" t="s">
        <v>176</v>
      </c>
      <c r="F213" s="1224" t="s">
        <v>176</v>
      </c>
      <c r="G213" s="1224" t="s">
        <v>176</v>
      </c>
      <c r="H213" s="1224" t="s">
        <v>176</v>
      </c>
      <c r="I213" s="1224" t="s">
        <v>176</v>
      </c>
      <c r="J213" s="1224" t="s">
        <v>176</v>
      </c>
      <c r="K213" s="1224" t="s">
        <v>176</v>
      </c>
      <c r="L213" s="1224" t="s">
        <v>176</v>
      </c>
      <c r="M213" s="1224" t="s">
        <v>176</v>
      </c>
      <c r="N213" s="1224" t="s">
        <v>176</v>
      </c>
      <c r="O213" s="1224" t="s">
        <v>176</v>
      </c>
      <c r="P213" s="1224" t="s">
        <v>176</v>
      </c>
    </row>
    <row r="214" spans="1:16" ht="14.5" customHeight="1">
      <c r="A214" s="1116" t="s">
        <v>390</v>
      </c>
      <c r="B214" s="1116" t="s">
        <v>85</v>
      </c>
      <c r="C214" s="1116" t="s">
        <v>85</v>
      </c>
      <c r="D214" s="1116" t="s">
        <v>85</v>
      </c>
      <c r="E214" s="1116" t="s">
        <v>85</v>
      </c>
      <c r="F214" s="1116" t="s">
        <v>85</v>
      </c>
      <c r="G214" s="1116" t="s">
        <v>85</v>
      </c>
      <c r="H214" s="1116" t="s">
        <v>85</v>
      </c>
      <c r="I214" s="1116" t="s">
        <v>85</v>
      </c>
      <c r="J214" s="1116" t="s">
        <v>85</v>
      </c>
      <c r="K214" s="1116" t="s">
        <v>85</v>
      </c>
      <c r="L214" s="1116" t="s">
        <v>85</v>
      </c>
      <c r="M214" s="1116" t="s">
        <v>85</v>
      </c>
      <c r="N214" s="1116" t="s">
        <v>85</v>
      </c>
      <c r="O214" s="1116" t="s">
        <v>85</v>
      </c>
      <c r="P214" s="1116" t="s">
        <v>85</v>
      </c>
    </row>
    <row r="215" spans="1:16" ht="14.5" customHeight="1">
      <c r="A215" s="1224" t="s">
        <v>766</v>
      </c>
      <c r="B215" s="1224" t="s">
        <v>177</v>
      </c>
      <c r="C215" s="1224" t="s">
        <v>177</v>
      </c>
      <c r="D215" s="1224" t="s">
        <v>177</v>
      </c>
      <c r="E215" s="1224" t="s">
        <v>177</v>
      </c>
      <c r="F215" s="1224" t="s">
        <v>177</v>
      </c>
      <c r="G215" s="1224" t="s">
        <v>177</v>
      </c>
      <c r="H215" s="1224" t="s">
        <v>177</v>
      </c>
      <c r="I215" s="1224" t="s">
        <v>177</v>
      </c>
      <c r="J215" s="1224" t="s">
        <v>177</v>
      </c>
      <c r="K215" s="1224" t="s">
        <v>177</v>
      </c>
      <c r="L215" s="1224" t="s">
        <v>177</v>
      </c>
      <c r="M215" s="1224" t="s">
        <v>177</v>
      </c>
      <c r="N215" s="1224" t="s">
        <v>177</v>
      </c>
      <c r="O215" s="1224" t="s">
        <v>177</v>
      </c>
      <c r="P215" s="1224" t="s">
        <v>177</v>
      </c>
    </row>
    <row r="216" spans="1:16" ht="14.5" customHeight="1"/>
    <row r="217" spans="1:16" ht="14.5" customHeight="1"/>
    <row r="218" spans="1:16" ht="25" customHeight="1">
      <c r="A218" s="1231">
        <v>2020</v>
      </c>
      <c r="B218" s="1231"/>
      <c r="C218" s="1231"/>
      <c r="D218" s="1231"/>
      <c r="E218" s="1231"/>
      <c r="F218" s="1231"/>
      <c r="G218" s="1231"/>
      <c r="H218" s="1231"/>
      <c r="I218" s="1231"/>
      <c r="J218" s="1231"/>
      <c r="K218" s="1231"/>
      <c r="L218" s="1231"/>
      <c r="M218" s="1231"/>
      <c r="N218" s="1231"/>
      <c r="O218" s="1231"/>
      <c r="P218" s="1231"/>
    </row>
    <row r="219" spans="1:16" ht="14.5" customHeight="1"/>
    <row r="220" spans="1:16" ht="14.5" customHeight="1">
      <c r="A220" s="1189" t="s">
        <v>884</v>
      </c>
      <c r="B220" s="1189"/>
      <c r="C220" s="1189"/>
      <c r="D220" s="1189"/>
      <c r="E220" s="1189"/>
      <c r="F220" s="1189"/>
      <c r="G220" s="1189"/>
      <c r="H220" s="1189"/>
      <c r="I220" s="1189"/>
      <c r="J220" s="1189"/>
      <c r="K220" s="1189"/>
      <c r="L220" s="1189"/>
      <c r="M220" s="1189"/>
      <c r="N220" s="1189"/>
      <c r="O220" s="1189"/>
      <c r="P220" s="1189"/>
    </row>
    <row r="221" spans="1:16" ht="30" customHeight="1" thickBot="1">
      <c r="A221" s="1229" t="s">
        <v>273</v>
      </c>
      <c r="B221" s="1226" t="s">
        <v>392</v>
      </c>
      <c r="C221" s="1226" t="s">
        <v>170</v>
      </c>
      <c r="D221" s="1226" t="s">
        <v>170</v>
      </c>
      <c r="E221" s="1226" t="s">
        <v>393</v>
      </c>
      <c r="F221" s="1226" t="s">
        <v>171</v>
      </c>
      <c r="G221" s="1226" t="s">
        <v>171</v>
      </c>
      <c r="H221" s="1226" t="s">
        <v>394</v>
      </c>
      <c r="I221" s="1226" t="s">
        <v>172</v>
      </c>
      <c r="J221" s="1226" t="s">
        <v>172</v>
      </c>
      <c r="K221" s="1226" t="s">
        <v>395</v>
      </c>
      <c r="L221" s="1226" t="s">
        <v>173</v>
      </c>
      <c r="M221" s="1226" t="s">
        <v>173</v>
      </c>
      <c r="N221" s="1226" t="s">
        <v>397</v>
      </c>
      <c r="O221" s="1226" t="s">
        <v>174</v>
      </c>
      <c r="P221" s="1227" t="s">
        <v>174</v>
      </c>
    </row>
    <row r="222" spans="1:16" ht="14.5" customHeight="1" thickBot="1">
      <c r="A222" s="1230" t="s">
        <v>273</v>
      </c>
      <c r="B222" s="59" t="s">
        <v>92</v>
      </c>
      <c r="C222" s="59" t="s">
        <v>62</v>
      </c>
      <c r="D222" s="60" t="s">
        <v>63</v>
      </c>
      <c r="E222" s="59" t="s">
        <v>92</v>
      </c>
      <c r="F222" s="59" t="s">
        <v>62</v>
      </c>
      <c r="G222" s="60" t="s">
        <v>63</v>
      </c>
      <c r="H222" s="59" t="s">
        <v>92</v>
      </c>
      <c r="I222" s="59" t="s">
        <v>62</v>
      </c>
      <c r="J222" s="60" t="s">
        <v>63</v>
      </c>
      <c r="K222" s="59" t="s">
        <v>92</v>
      </c>
      <c r="L222" s="59" t="s">
        <v>62</v>
      </c>
      <c r="M222" s="60" t="s">
        <v>63</v>
      </c>
      <c r="N222" s="59" t="s">
        <v>92</v>
      </c>
      <c r="O222" s="59" t="s">
        <v>62</v>
      </c>
      <c r="P222" s="59" t="s">
        <v>63</v>
      </c>
    </row>
    <row r="223" spans="1:16" ht="14.5" customHeight="1">
      <c r="A223" s="184" t="s">
        <v>64</v>
      </c>
      <c r="B223" s="212">
        <v>25.931905065922049</v>
      </c>
      <c r="C223" s="213">
        <v>3.3836061858081452</v>
      </c>
      <c r="D223" s="214">
        <v>178</v>
      </c>
      <c r="E223" s="212">
        <v>19.988686981230689</v>
      </c>
      <c r="F223" s="213">
        <v>3.0140410060543918</v>
      </c>
      <c r="G223" s="214">
        <v>178</v>
      </c>
      <c r="H223" s="212">
        <v>37.238406370256847</v>
      </c>
      <c r="I223" s="213">
        <v>3.760945013372047</v>
      </c>
      <c r="J223" s="214">
        <v>178</v>
      </c>
      <c r="K223" s="212">
        <v>2.0150114901817182</v>
      </c>
      <c r="L223" s="213">
        <v>1.027796296260818</v>
      </c>
      <c r="M223" s="214">
        <v>178</v>
      </c>
      <c r="N223" s="212">
        <v>37.007842428023537</v>
      </c>
      <c r="O223" s="213">
        <v>3.7922976308713152</v>
      </c>
      <c r="P223" s="215">
        <v>178</v>
      </c>
    </row>
    <row r="224" spans="1:16" ht="14.5" customHeight="1">
      <c r="A224" s="189" t="s">
        <v>65</v>
      </c>
      <c r="B224" s="217">
        <v>38.061767350515233</v>
      </c>
      <c r="C224" s="218">
        <v>4.5847074127858729</v>
      </c>
      <c r="D224" s="219">
        <v>120</v>
      </c>
      <c r="E224" s="217">
        <v>31.60116704208583</v>
      </c>
      <c r="F224" s="218">
        <v>4.3278085954518621</v>
      </c>
      <c r="G224" s="219">
        <v>120</v>
      </c>
      <c r="H224" s="217">
        <v>34.431137085416523</v>
      </c>
      <c r="I224" s="218">
        <v>4.4010575978969033</v>
      </c>
      <c r="J224" s="219">
        <v>120</v>
      </c>
      <c r="K224" s="217">
        <v>6.5076777735557787</v>
      </c>
      <c r="L224" s="218">
        <v>2.1834341003679638</v>
      </c>
      <c r="M224" s="219">
        <v>120</v>
      </c>
      <c r="N224" s="217">
        <v>29.531937497793439</v>
      </c>
      <c r="O224" s="218">
        <v>4.347051182430592</v>
      </c>
      <c r="P224" s="220">
        <v>120</v>
      </c>
    </row>
    <row r="225" spans="1:16" ht="14.5" customHeight="1">
      <c r="A225" s="184" t="s">
        <v>66</v>
      </c>
      <c r="B225" s="212">
        <v>49.640234321282513</v>
      </c>
      <c r="C225" s="213">
        <v>8.5893638994007269</v>
      </c>
      <c r="D225" s="214">
        <v>35</v>
      </c>
      <c r="E225" s="212">
        <v>58.355453746189269</v>
      </c>
      <c r="F225" s="213">
        <v>8.4207241350522892</v>
      </c>
      <c r="G225" s="214">
        <v>35</v>
      </c>
      <c r="H225" s="212">
        <v>46.94748968413893</v>
      </c>
      <c r="I225" s="213">
        <v>8.5503536110890881</v>
      </c>
      <c r="J225" s="214">
        <v>35</v>
      </c>
      <c r="K225" s="212">
        <v>23.797479080587351</v>
      </c>
      <c r="L225" s="213">
        <v>7.4656524929619952</v>
      </c>
      <c r="M225" s="214">
        <v>35</v>
      </c>
      <c r="N225" s="212">
        <v>18.68182468336591</v>
      </c>
      <c r="O225" s="213">
        <v>6.494592597519282</v>
      </c>
      <c r="P225" s="215">
        <v>35</v>
      </c>
    </row>
    <row r="226" spans="1:16" ht="14.5" customHeight="1">
      <c r="A226" s="189" t="s">
        <v>67</v>
      </c>
      <c r="B226" s="217">
        <v>47.735469391691723</v>
      </c>
      <c r="C226" s="218">
        <v>7.2060876556289521</v>
      </c>
      <c r="D226" s="219">
        <v>50</v>
      </c>
      <c r="E226" s="217">
        <v>43.081392637067843</v>
      </c>
      <c r="F226" s="218">
        <v>7.1159888656745611</v>
      </c>
      <c r="G226" s="219">
        <v>50</v>
      </c>
      <c r="H226" s="217">
        <v>53.013220615674769</v>
      </c>
      <c r="I226" s="218">
        <v>7.2022771216267598</v>
      </c>
      <c r="J226" s="219">
        <v>50</v>
      </c>
      <c r="K226" s="217">
        <v>17.199681974927</v>
      </c>
      <c r="L226" s="218">
        <v>5.5686785763964579</v>
      </c>
      <c r="M226" s="219">
        <v>50</v>
      </c>
      <c r="N226" s="217">
        <v>17.935186931623601</v>
      </c>
      <c r="O226" s="218">
        <v>5.5457388066942643</v>
      </c>
      <c r="P226" s="220">
        <v>50</v>
      </c>
    </row>
    <row r="227" spans="1:16" ht="14.5" customHeight="1">
      <c r="A227" s="184" t="s">
        <v>68</v>
      </c>
      <c r="B227" s="244" t="s">
        <v>382</v>
      </c>
      <c r="C227" s="245" t="s">
        <v>382</v>
      </c>
      <c r="D227" s="246" t="s">
        <v>382</v>
      </c>
      <c r="E227" s="244" t="s">
        <v>382</v>
      </c>
      <c r="F227" s="245" t="s">
        <v>382</v>
      </c>
      <c r="G227" s="246" t="s">
        <v>382</v>
      </c>
      <c r="H227" s="244" t="s">
        <v>382</v>
      </c>
      <c r="I227" s="245" t="s">
        <v>382</v>
      </c>
      <c r="J227" s="246" t="s">
        <v>382</v>
      </c>
      <c r="K227" s="244" t="s">
        <v>382</v>
      </c>
      <c r="L227" s="245" t="s">
        <v>382</v>
      </c>
      <c r="M227" s="246" t="s">
        <v>382</v>
      </c>
      <c r="N227" s="244" t="s">
        <v>382</v>
      </c>
      <c r="O227" s="245" t="s">
        <v>382</v>
      </c>
      <c r="P227" s="247" t="s">
        <v>382</v>
      </c>
    </row>
    <row r="228" spans="1:16" ht="14.5" customHeight="1">
      <c r="A228" s="189" t="s">
        <v>69</v>
      </c>
      <c r="B228" s="236" t="s">
        <v>382</v>
      </c>
      <c r="C228" s="237" t="s">
        <v>382</v>
      </c>
      <c r="D228" s="238" t="s">
        <v>382</v>
      </c>
      <c r="E228" s="236" t="s">
        <v>382</v>
      </c>
      <c r="F228" s="237" t="s">
        <v>382</v>
      </c>
      <c r="G228" s="238" t="s">
        <v>382</v>
      </c>
      <c r="H228" s="236" t="s">
        <v>382</v>
      </c>
      <c r="I228" s="237" t="s">
        <v>382</v>
      </c>
      <c r="J228" s="238" t="s">
        <v>382</v>
      </c>
      <c r="K228" s="236" t="s">
        <v>382</v>
      </c>
      <c r="L228" s="237" t="s">
        <v>382</v>
      </c>
      <c r="M228" s="238" t="s">
        <v>382</v>
      </c>
      <c r="N228" s="236" t="s">
        <v>382</v>
      </c>
      <c r="O228" s="237" t="s">
        <v>382</v>
      </c>
      <c r="P228" s="239" t="s">
        <v>382</v>
      </c>
    </row>
    <row r="229" spans="1:16" ht="14.5" customHeight="1">
      <c r="A229" s="184" t="s">
        <v>70</v>
      </c>
      <c r="B229" s="244">
        <v>45.722816539173671</v>
      </c>
      <c r="C229" s="245">
        <v>5.9283848661960592</v>
      </c>
      <c r="D229" s="246">
        <v>77</v>
      </c>
      <c r="E229" s="244">
        <v>30.973601243945851</v>
      </c>
      <c r="F229" s="245">
        <v>5.4368864496707863</v>
      </c>
      <c r="G229" s="246">
        <v>77</v>
      </c>
      <c r="H229" s="244">
        <v>52.006757620067333</v>
      </c>
      <c r="I229" s="245">
        <v>5.9080909597338307</v>
      </c>
      <c r="J229" s="246">
        <v>77</v>
      </c>
      <c r="K229" s="244">
        <v>20.70495433515487</v>
      </c>
      <c r="L229" s="245">
        <v>4.7207309741311594</v>
      </c>
      <c r="M229" s="246">
        <v>77</v>
      </c>
      <c r="N229" s="244">
        <v>20.00758269313916</v>
      </c>
      <c r="O229" s="245">
        <v>4.4157715813625638</v>
      </c>
      <c r="P229" s="247">
        <v>77</v>
      </c>
    </row>
    <row r="230" spans="1:16" ht="14.5" customHeight="1">
      <c r="A230" s="189" t="s">
        <v>71</v>
      </c>
      <c r="B230" s="236" t="s">
        <v>382</v>
      </c>
      <c r="C230" s="237" t="s">
        <v>382</v>
      </c>
      <c r="D230" s="238" t="s">
        <v>382</v>
      </c>
      <c r="E230" s="236" t="s">
        <v>382</v>
      </c>
      <c r="F230" s="237" t="s">
        <v>382</v>
      </c>
      <c r="G230" s="238" t="s">
        <v>382</v>
      </c>
      <c r="H230" s="236" t="s">
        <v>382</v>
      </c>
      <c r="I230" s="237" t="s">
        <v>382</v>
      </c>
      <c r="J230" s="238" t="s">
        <v>382</v>
      </c>
      <c r="K230" s="236" t="s">
        <v>382</v>
      </c>
      <c r="L230" s="237" t="s">
        <v>382</v>
      </c>
      <c r="M230" s="238" t="s">
        <v>382</v>
      </c>
      <c r="N230" s="236" t="s">
        <v>382</v>
      </c>
      <c r="O230" s="237" t="s">
        <v>382</v>
      </c>
      <c r="P230" s="239" t="s">
        <v>382</v>
      </c>
    </row>
    <row r="231" spans="1:16" ht="14.5" customHeight="1">
      <c r="A231" s="184" t="s">
        <v>72</v>
      </c>
      <c r="B231" s="244">
        <v>19.524934863737851</v>
      </c>
      <c r="C231" s="245">
        <v>4.290289719475723</v>
      </c>
      <c r="D231" s="246">
        <v>87</v>
      </c>
      <c r="E231" s="244">
        <v>20.882473596581921</v>
      </c>
      <c r="F231" s="245">
        <v>4.4270751522385989</v>
      </c>
      <c r="G231" s="246">
        <v>87</v>
      </c>
      <c r="H231" s="244">
        <v>26.895612935296001</v>
      </c>
      <c r="I231" s="245">
        <v>5.0492829540124946</v>
      </c>
      <c r="J231" s="246">
        <v>87</v>
      </c>
      <c r="K231" s="244">
        <v>2.6778687017837912</v>
      </c>
      <c r="L231" s="245">
        <v>1.549545778858725</v>
      </c>
      <c r="M231" s="246">
        <v>87</v>
      </c>
      <c r="N231" s="244">
        <v>52.385046106050098</v>
      </c>
      <c r="O231" s="245">
        <v>5.5546290624200756</v>
      </c>
      <c r="P231" s="247">
        <v>87</v>
      </c>
    </row>
    <row r="232" spans="1:16" ht="14.5" customHeight="1">
      <c r="A232" s="189" t="s">
        <v>73</v>
      </c>
      <c r="B232" s="236">
        <v>34.239398698782672</v>
      </c>
      <c r="C232" s="237">
        <v>3.9617805145521459</v>
      </c>
      <c r="D232" s="238">
        <v>154</v>
      </c>
      <c r="E232" s="236">
        <v>19.444903568917979</v>
      </c>
      <c r="F232" s="237">
        <v>3.2907218246434451</v>
      </c>
      <c r="G232" s="238">
        <v>154</v>
      </c>
      <c r="H232" s="236">
        <v>30.463757046836221</v>
      </c>
      <c r="I232" s="237">
        <v>3.8522730852282838</v>
      </c>
      <c r="J232" s="238">
        <v>154</v>
      </c>
      <c r="K232" s="236">
        <v>1.6403480697222239</v>
      </c>
      <c r="L232" s="237">
        <v>0.96208325659475691</v>
      </c>
      <c r="M232" s="238">
        <v>154</v>
      </c>
      <c r="N232" s="236">
        <v>38.42983163892503</v>
      </c>
      <c r="O232" s="237">
        <v>4.0086961355400712</v>
      </c>
      <c r="P232" s="239">
        <v>154</v>
      </c>
    </row>
    <row r="233" spans="1:16" ht="14.5" customHeight="1">
      <c r="A233" s="184" t="s">
        <v>74</v>
      </c>
      <c r="B233" s="244">
        <v>54.751336743006313</v>
      </c>
      <c r="C233" s="245">
        <v>5.5521481991375472</v>
      </c>
      <c r="D233" s="246">
        <v>87</v>
      </c>
      <c r="E233" s="244">
        <v>25.383968547581912</v>
      </c>
      <c r="F233" s="245">
        <v>4.8645242938801294</v>
      </c>
      <c r="G233" s="246">
        <v>87</v>
      </c>
      <c r="H233" s="244">
        <v>60.908968477538387</v>
      </c>
      <c r="I233" s="245">
        <v>5.4640201902914836</v>
      </c>
      <c r="J233" s="246">
        <v>87</v>
      </c>
      <c r="K233" s="244">
        <v>2.5825719830414622</v>
      </c>
      <c r="L233" s="245">
        <v>1.4985946859138</v>
      </c>
      <c r="M233" s="246">
        <v>87</v>
      </c>
      <c r="N233" s="244">
        <v>15.326556455870699</v>
      </c>
      <c r="O233" s="245">
        <v>4.0312012650737934</v>
      </c>
      <c r="P233" s="247">
        <v>87</v>
      </c>
    </row>
    <row r="234" spans="1:16" ht="14.5" customHeight="1">
      <c r="A234" s="189" t="s">
        <v>75</v>
      </c>
      <c r="B234" s="236" t="s">
        <v>382</v>
      </c>
      <c r="C234" s="237" t="s">
        <v>382</v>
      </c>
      <c r="D234" s="238" t="s">
        <v>382</v>
      </c>
      <c r="E234" s="236" t="s">
        <v>382</v>
      </c>
      <c r="F234" s="237" t="s">
        <v>382</v>
      </c>
      <c r="G234" s="238" t="s">
        <v>382</v>
      </c>
      <c r="H234" s="236" t="s">
        <v>382</v>
      </c>
      <c r="I234" s="237" t="s">
        <v>382</v>
      </c>
      <c r="J234" s="238" t="s">
        <v>382</v>
      </c>
      <c r="K234" s="236" t="s">
        <v>382</v>
      </c>
      <c r="L234" s="237" t="s">
        <v>382</v>
      </c>
      <c r="M234" s="238" t="s">
        <v>382</v>
      </c>
      <c r="N234" s="236" t="s">
        <v>382</v>
      </c>
      <c r="O234" s="237" t="s">
        <v>382</v>
      </c>
      <c r="P234" s="239" t="s">
        <v>382</v>
      </c>
    </row>
    <row r="235" spans="1:16" ht="14.5" customHeight="1">
      <c r="A235" s="184" t="s">
        <v>76</v>
      </c>
      <c r="B235" s="244">
        <v>48.230693279742049</v>
      </c>
      <c r="C235" s="245">
        <v>6.1255208814356887</v>
      </c>
      <c r="D235" s="246">
        <v>72</v>
      </c>
      <c r="E235" s="244">
        <v>41.364756528466273</v>
      </c>
      <c r="F235" s="245">
        <v>6.0232156552323888</v>
      </c>
      <c r="G235" s="246">
        <v>72</v>
      </c>
      <c r="H235" s="244">
        <v>66.902850704509376</v>
      </c>
      <c r="I235" s="245">
        <v>5.7455893895406449</v>
      </c>
      <c r="J235" s="246">
        <v>72</v>
      </c>
      <c r="K235" s="244">
        <v>15.77411558748531</v>
      </c>
      <c r="L235" s="245">
        <v>4.4154810603025236</v>
      </c>
      <c r="M235" s="246">
        <v>72</v>
      </c>
      <c r="N235" s="244">
        <v>13.033732195995549</v>
      </c>
      <c r="O235" s="245">
        <v>4.3852344181104694</v>
      </c>
      <c r="P235" s="247">
        <v>72</v>
      </c>
    </row>
    <row r="236" spans="1:16" ht="14.5" customHeight="1">
      <c r="A236" s="189" t="s">
        <v>77</v>
      </c>
      <c r="B236" s="236" t="s">
        <v>382</v>
      </c>
      <c r="C236" s="237" t="s">
        <v>382</v>
      </c>
      <c r="D236" s="238" t="s">
        <v>382</v>
      </c>
      <c r="E236" s="236" t="s">
        <v>382</v>
      </c>
      <c r="F236" s="237" t="s">
        <v>382</v>
      </c>
      <c r="G236" s="238" t="s">
        <v>382</v>
      </c>
      <c r="H236" s="236" t="s">
        <v>382</v>
      </c>
      <c r="I236" s="237" t="s">
        <v>382</v>
      </c>
      <c r="J236" s="238" t="s">
        <v>382</v>
      </c>
      <c r="K236" s="236" t="s">
        <v>382</v>
      </c>
      <c r="L236" s="237" t="s">
        <v>382</v>
      </c>
      <c r="M236" s="238" t="s">
        <v>382</v>
      </c>
      <c r="N236" s="236" t="s">
        <v>382</v>
      </c>
      <c r="O236" s="237" t="s">
        <v>382</v>
      </c>
      <c r="P236" s="239" t="s">
        <v>382</v>
      </c>
    </row>
    <row r="237" spans="1:16" ht="14.5" customHeight="1">
      <c r="A237" s="184" t="s">
        <v>78</v>
      </c>
      <c r="B237" s="244" t="s">
        <v>382</v>
      </c>
      <c r="C237" s="245" t="s">
        <v>382</v>
      </c>
      <c r="D237" s="246" t="s">
        <v>382</v>
      </c>
      <c r="E237" s="244" t="s">
        <v>382</v>
      </c>
      <c r="F237" s="245" t="s">
        <v>382</v>
      </c>
      <c r="G237" s="246" t="s">
        <v>382</v>
      </c>
      <c r="H237" s="244" t="s">
        <v>382</v>
      </c>
      <c r="I237" s="245" t="s">
        <v>382</v>
      </c>
      <c r="J237" s="246" t="s">
        <v>382</v>
      </c>
      <c r="K237" s="244" t="s">
        <v>382</v>
      </c>
      <c r="L237" s="245" t="s">
        <v>382</v>
      </c>
      <c r="M237" s="246" t="s">
        <v>382</v>
      </c>
      <c r="N237" s="244" t="s">
        <v>382</v>
      </c>
      <c r="O237" s="245" t="s">
        <v>382</v>
      </c>
      <c r="P237" s="247" t="s">
        <v>382</v>
      </c>
    </row>
    <row r="238" spans="1:16" ht="14.5" customHeight="1" thickBot="1">
      <c r="A238" s="194" t="s">
        <v>79</v>
      </c>
      <c r="B238" s="248">
        <v>39.519127573679427</v>
      </c>
      <c r="C238" s="249">
        <v>9.4194719326595528</v>
      </c>
      <c r="D238" s="250">
        <v>28</v>
      </c>
      <c r="E238" s="248">
        <v>24.020330559906579</v>
      </c>
      <c r="F238" s="249">
        <v>8.1208834997334467</v>
      </c>
      <c r="G238" s="250">
        <v>28</v>
      </c>
      <c r="H238" s="248">
        <v>29.873166019932398</v>
      </c>
      <c r="I238" s="249">
        <v>8.5906864369030647</v>
      </c>
      <c r="J238" s="250">
        <v>28</v>
      </c>
      <c r="K238" s="248">
        <v>21.543922311739379</v>
      </c>
      <c r="L238" s="249">
        <v>7.9281026500457443</v>
      </c>
      <c r="M238" s="250">
        <v>28</v>
      </c>
      <c r="N238" s="248">
        <v>47.662728527256228</v>
      </c>
      <c r="O238" s="249">
        <v>9.6325913790408304</v>
      </c>
      <c r="P238" s="251">
        <v>28</v>
      </c>
    </row>
    <row r="239" spans="1:16" ht="14.5" customHeight="1">
      <c r="A239" s="199" t="s">
        <v>80</v>
      </c>
      <c r="B239" s="240">
        <v>34.961428642464938</v>
      </c>
      <c r="C239" s="241">
        <v>1.819765112730741</v>
      </c>
      <c r="D239" s="242">
        <v>758</v>
      </c>
      <c r="E239" s="240">
        <v>24.60051491515517</v>
      </c>
      <c r="F239" s="241">
        <v>1.6074615071413141</v>
      </c>
      <c r="G239" s="242">
        <v>758</v>
      </c>
      <c r="H239" s="240">
        <v>38.866248391755512</v>
      </c>
      <c r="I239" s="241">
        <v>1.858473699638717</v>
      </c>
      <c r="J239" s="242">
        <v>758</v>
      </c>
      <c r="K239" s="240">
        <v>4.4461368556796241</v>
      </c>
      <c r="L239" s="241">
        <v>0.69993952768570655</v>
      </c>
      <c r="M239" s="242">
        <v>758</v>
      </c>
      <c r="N239" s="240">
        <v>32.888303654559323</v>
      </c>
      <c r="O239" s="241">
        <v>1.773398252561456</v>
      </c>
      <c r="P239" s="243">
        <v>758</v>
      </c>
    </row>
    <row r="240" spans="1:16" ht="14.5" customHeight="1">
      <c r="A240" s="199" t="s">
        <v>81</v>
      </c>
      <c r="B240" s="240">
        <v>43.043250191557441</v>
      </c>
      <c r="C240" s="241">
        <v>3.429624168916364</v>
      </c>
      <c r="D240" s="242">
        <v>231</v>
      </c>
      <c r="E240" s="240">
        <v>38.802755585204139</v>
      </c>
      <c r="F240" s="241">
        <v>3.3451761904735009</v>
      </c>
      <c r="G240" s="242">
        <v>231</v>
      </c>
      <c r="H240" s="240">
        <v>47.788755457613469</v>
      </c>
      <c r="I240" s="241">
        <v>3.4595933036468041</v>
      </c>
      <c r="J240" s="242">
        <v>231</v>
      </c>
      <c r="K240" s="240">
        <v>17.007413807899791</v>
      </c>
      <c r="L240" s="241">
        <v>2.5989003722323449</v>
      </c>
      <c r="M240" s="242">
        <v>231</v>
      </c>
      <c r="N240" s="240">
        <v>27.20676057810218</v>
      </c>
      <c r="O240" s="241">
        <v>3.2147142562876372</v>
      </c>
      <c r="P240" s="243">
        <v>231</v>
      </c>
    </row>
    <row r="241" spans="1:16" ht="14.5" customHeight="1">
      <c r="A241" s="204" t="s">
        <v>82</v>
      </c>
      <c r="B241" s="232">
        <v>36.847811878732038</v>
      </c>
      <c r="C241" s="233">
        <v>1.6107759982710439</v>
      </c>
      <c r="D241" s="234">
        <v>989</v>
      </c>
      <c r="E241" s="232">
        <v>27.915469168311059</v>
      </c>
      <c r="F241" s="233">
        <v>1.470257979149775</v>
      </c>
      <c r="G241" s="234">
        <v>989</v>
      </c>
      <c r="H241" s="232">
        <v>40.948856582528933</v>
      </c>
      <c r="I241" s="233">
        <v>1.6382525779260899</v>
      </c>
      <c r="J241" s="234">
        <v>989</v>
      </c>
      <c r="K241" s="232">
        <v>7.3780726977222004</v>
      </c>
      <c r="L241" s="233">
        <v>0.83146039972011587</v>
      </c>
      <c r="M241" s="234">
        <v>989</v>
      </c>
      <c r="N241" s="232">
        <v>31.562170981317909</v>
      </c>
      <c r="O241" s="233">
        <v>1.5517035675295561</v>
      </c>
      <c r="P241" s="235">
        <v>989</v>
      </c>
    </row>
    <row r="242" spans="1:16" ht="14.5" customHeight="1">
      <c r="A242" s="1224" t="s">
        <v>180</v>
      </c>
      <c r="B242" s="1224" t="s">
        <v>181</v>
      </c>
      <c r="C242" s="1224" t="s">
        <v>181</v>
      </c>
      <c r="D242" s="1224" t="s">
        <v>181</v>
      </c>
      <c r="E242" s="1224" t="s">
        <v>181</v>
      </c>
      <c r="F242" s="1224" t="s">
        <v>181</v>
      </c>
      <c r="G242" s="1224" t="s">
        <v>181</v>
      </c>
      <c r="H242" s="1224" t="s">
        <v>181</v>
      </c>
      <c r="I242" s="1224" t="s">
        <v>181</v>
      </c>
      <c r="J242" s="1224" t="s">
        <v>181</v>
      </c>
      <c r="K242" s="1224" t="s">
        <v>181</v>
      </c>
      <c r="L242" s="1224" t="s">
        <v>181</v>
      </c>
      <c r="M242" s="1224" t="s">
        <v>181</v>
      </c>
      <c r="N242" s="1224" t="s">
        <v>181</v>
      </c>
      <c r="O242" s="1224" t="s">
        <v>181</v>
      </c>
      <c r="P242" s="1224" t="s">
        <v>181</v>
      </c>
    </row>
    <row r="243" spans="1:16" ht="26.25" customHeight="1">
      <c r="A243" s="1116" t="s">
        <v>800</v>
      </c>
      <c r="B243" s="1116" t="s">
        <v>85</v>
      </c>
      <c r="C243" s="1116" t="s">
        <v>85</v>
      </c>
      <c r="D243" s="1116" t="s">
        <v>85</v>
      </c>
      <c r="E243" s="1116" t="s">
        <v>85</v>
      </c>
      <c r="F243" s="1116" t="s">
        <v>85</v>
      </c>
      <c r="G243" s="1116" t="s">
        <v>85</v>
      </c>
      <c r="H243" s="1116" t="s">
        <v>85</v>
      </c>
      <c r="I243" s="1116" t="s">
        <v>85</v>
      </c>
      <c r="J243" s="1116" t="s">
        <v>85</v>
      </c>
      <c r="K243" s="1116" t="s">
        <v>85</v>
      </c>
      <c r="L243" s="1116" t="s">
        <v>85</v>
      </c>
      <c r="M243" s="1116" t="s">
        <v>85</v>
      </c>
      <c r="N243" s="1116" t="s">
        <v>85</v>
      </c>
      <c r="O243" s="1116" t="s">
        <v>85</v>
      </c>
      <c r="P243" s="1116" t="s">
        <v>85</v>
      </c>
    </row>
    <row r="244" spans="1:16" ht="14.5" customHeight="1">
      <c r="A244" s="1224" t="s">
        <v>768</v>
      </c>
      <c r="B244" s="1224" t="s">
        <v>182</v>
      </c>
      <c r="C244" s="1224" t="s">
        <v>182</v>
      </c>
      <c r="D244" s="1224" t="s">
        <v>182</v>
      </c>
      <c r="E244" s="1224" t="s">
        <v>182</v>
      </c>
      <c r="F244" s="1224" t="s">
        <v>182</v>
      </c>
      <c r="G244" s="1224" t="s">
        <v>182</v>
      </c>
      <c r="H244" s="1224" t="s">
        <v>182</v>
      </c>
      <c r="I244" s="1224" t="s">
        <v>182</v>
      </c>
      <c r="J244" s="1224" t="s">
        <v>182</v>
      </c>
      <c r="K244" s="1224" t="s">
        <v>182</v>
      </c>
      <c r="L244" s="1224" t="s">
        <v>182</v>
      </c>
      <c r="M244" s="1224" t="s">
        <v>182</v>
      </c>
      <c r="N244" s="1224" t="s">
        <v>182</v>
      </c>
      <c r="O244" s="1224" t="s">
        <v>182</v>
      </c>
      <c r="P244" s="1224" t="s">
        <v>182</v>
      </c>
    </row>
    <row r="245" spans="1:16" ht="14.5" customHeight="1"/>
    <row r="246" spans="1:16" ht="14.5" customHeight="1">
      <c r="A246" s="1277" t="s">
        <v>885</v>
      </c>
      <c r="B246" s="1277"/>
      <c r="C246" s="1277"/>
      <c r="D246" s="1277"/>
      <c r="E246" s="1277"/>
      <c r="F246" s="1277"/>
      <c r="G246" s="1277"/>
      <c r="H246" s="1277"/>
      <c r="I246" s="1277"/>
      <c r="J246" s="1277"/>
      <c r="K246" s="1277"/>
      <c r="L246" s="1277"/>
      <c r="M246" s="1277"/>
      <c r="N246" s="1277"/>
      <c r="O246" s="1277"/>
      <c r="P246" s="1277"/>
    </row>
    <row r="247" spans="1:16" ht="30" customHeight="1">
      <c r="A247" s="441"/>
      <c r="B247" s="1226" t="s">
        <v>392</v>
      </c>
      <c r="C247" s="1226" t="s">
        <v>170</v>
      </c>
      <c r="D247" s="1226" t="s">
        <v>170</v>
      </c>
      <c r="E247" s="1226" t="s">
        <v>393</v>
      </c>
      <c r="F247" s="1226" t="s">
        <v>171</v>
      </c>
      <c r="G247" s="1226" t="s">
        <v>171</v>
      </c>
      <c r="H247" s="1226" t="s">
        <v>394</v>
      </c>
      <c r="I247" s="1226" t="s">
        <v>172</v>
      </c>
      <c r="J247" s="1226" t="s">
        <v>172</v>
      </c>
      <c r="K247" s="1226" t="s">
        <v>395</v>
      </c>
      <c r="L247" s="1226" t="s">
        <v>173</v>
      </c>
      <c r="M247" s="1226" t="s">
        <v>173</v>
      </c>
      <c r="N247" s="1226" t="s">
        <v>397</v>
      </c>
      <c r="O247" s="1226" t="s">
        <v>174</v>
      </c>
      <c r="P247" s="1227" t="s">
        <v>174</v>
      </c>
    </row>
    <row r="248" spans="1:16" ht="14.5" customHeight="1" thickBot="1">
      <c r="A248" s="442"/>
      <c r="B248" s="59" t="s">
        <v>92</v>
      </c>
      <c r="C248" s="59" t="s">
        <v>62</v>
      </c>
      <c r="D248" s="60" t="s">
        <v>63</v>
      </c>
      <c r="E248" s="59" t="s">
        <v>92</v>
      </c>
      <c r="F248" s="59" t="s">
        <v>62</v>
      </c>
      <c r="G248" s="60" t="s">
        <v>63</v>
      </c>
      <c r="H248" s="59" t="s">
        <v>92</v>
      </c>
      <c r="I248" s="59" t="s">
        <v>62</v>
      </c>
      <c r="J248" s="60" t="s">
        <v>63</v>
      </c>
      <c r="K248" s="59" t="s">
        <v>92</v>
      </c>
      <c r="L248" s="59" t="s">
        <v>62</v>
      </c>
      <c r="M248" s="60" t="s">
        <v>63</v>
      </c>
      <c r="N248" s="59" t="s">
        <v>92</v>
      </c>
      <c r="O248" s="59" t="s">
        <v>62</v>
      </c>
      <c r="P248" s="59" t="s">
        <v>63</v>
      </c>
    </row>
    <row r="249" spans="1:16" ht="14.5" customHeight="1">
      <c r="A249" s="184" t="s">
        <v>103</v>
      </c>
      <c r="B249" s="212">
        <v>24.614819763521801</v>
      </c>
      <c r="C249" s="213">
        <v>2.3848415789823938</v>
      </c>
      <c r="D249" s="214">
        <v>353</v>
      </c>
      <c r="E249" s="212">
        <v>23.682512516144619</v>
      </c>
      <c r="F249" s="213">
        <v>2.3242778435258642</v>
      </c>
      <c r="G249" s="214">
        <v>353</v>
      </c>
      <c r="H249" s="212">
        <v>39.35468870931664</v>
      </c>
      <c r="I249" s="213">
        <v>2.7403191767928918</v>
      </c>
      <c r="J249" s="214">
        <v>353</v>
      </c>
      <c r="K249" s="212">
        <v>4.0622041473157751</v>
      </c>
      <c r="L249" s="213">
        <v>1.067695219227921</v>
      </c>
      <c r="M249" s="214">
        <v>353</v>
      </c>
      <c r="N249" s="212">
        <v>34.894659502429548</v>
      </c>
      <c r="O249" s="213">
        <v>2.6722104606710722</v>
      </c>
      <c r="P249" s="215">
        <v>353</v>
      </c>
    </row>
    <row r="250" spans="1:16" ht="14.5" customHeight="1">
      <c r="A250" s="189" t="s">
        <v>104</v>
      </c>
      <c r="B250" s="217">
        <v>39.822771268645177</v>
      </c>
      <c r="C250" s="218">
        <v>2.821688921332369</v>
      </c>
      <c r="D250" s="219">
        <v>318</v>
      </c>
      <c r="E250" s="217">
        <v>25.814256900376371</v>
      </c>
      <c r="F250" s="218">
        <v>2.4794365324925298</v>
      </c>
      <c r="G250" s="219">
        <v>318</v>
      </c>
      <c r="H250" s="217">
        <v>41.423580016742953</v>
      </c>
      <c r="I250" s="218">
        <v>2.8485487850696538</v>
      </c>
      <c r="J250" s="219">
        <v>318</v>
      </c>
      <c r="K250" s="217">
        <v>4.2931009108443616</v>
      </c>
      <c r="L250" s="218">
        <v>1.040036942109605</v>
      </c>
      <c r="M250" s="219">
        <v>318</v>
      </c>
      <c r="N250" s="217">
        <v>31.780639707343688</v>
      </c>
      <c r="O250" s="218">
        <v>2.676712501938157</v>
      </c>
      <c r="P250" s="220">
        <v>318</v>
      </c>
    </row>
    <row r="251" spans="1:16" ht="14.5" customHeight="1">
      <c r="A251" s="312" t="s">
        <v>105</v>
      </c>
      <c r="B251" s="222">
        <v>45.821793230667197</v>
      </c>
      <c r="C251" s="223">
        <v>2.925118388029778</v>
      </c>
      <c r="D251" s="224">
        <v>318</v>
      </c>
      <c r="E251" s="222">
        <v>34.94892382554697</v>
      </c>
      <c r="F251" s="223">
        <v>2.7716084785600348</v>
      </c>
      <c r="G251" s="224">
        <v>318</v>
      </c>
      <c r="H251" s="222">
        <v>42.009110696471488</v>
      </c>
      <c r="I251" s="223">
        <v>2.8708894600140158</v>
      </c>
      <c r="J251" s="224">
        <v>318</v>
      </c>
      <c r="K251" s="222">
        <v>14.6933014603012</v>
      </c>
      <c r="L251" s="223">
        <v>2.0660099185541689</v>
      </c>
      <c r="M251" s="224">
        <v>318</v>
      </c>
      <c r="N251" s="222">
        <v>27.826466317746949</v>
      </c>
      <c r="O251" s="223">
        <v>2.6578427723510698</v>
      </c>
      <c r="P251" s="225">
        <v>318</v>
      </c>
    </row>
    <row r="252" spans="1:16" ht="14.5" customHeight="1">
      <c r="A252" s="189" t="s">
        <v>106</v>
      </c>
      <c r="B252" s="217">
        <v>39.979768999041383</v>
      </c>
      <c r="C252" s="218">
        <v>3.1754756630591952</v>
      </c>
      <c r="D252" s="219">
        <v>257</v>
      </c>
      <c r="E252" s="217">
        <v>24.368474855136171</v>
      </c>
      <c r="F252" s="218">
        <v>2.7471892504301039</v>
      </c>
      <c r="G252" s="219">
        <v>257</v>
      </c>
      <c r="H252" s="217">
        <v>39.320874438143562</v>
      </c>
      <c r="I252" s="218">
        <v>3.173175701774209</v>
      </c>
      <c r="J252" s="219">
        <v>257</v>
      </c>
      <c r="K252" s="217">
        <v>5.0304756894165816</v>
      </c>
      <c r="L252" s="218">
        <v>1.4050605714479809</v>
      </c>
      <c r="M252" s="219">
        <v>257</v>
      </c>
      <c r="N252" s="217">
        <v>30.05881299887124</v>
      </c>
      <c r="O252" s="218">
        <v>3.0040912000725228</v>
      </c>
      <c r="P252" s="220">
        <v>257</v>
      </c>
    </row>
    <row r="253" spans="1:16" ht="14.5" customHeight="1">
      <c r="A253" s="184" t="s">
        <v>107</v>
      </c>
      <c r="B253" s="212">
        <v>35.00621814532898</v>
      </c>
      <c r="C253" s="213">
        <v>2.583824948691646</v>
      </c>
      <c r="D253" s="214">
        <v>375</v>
      </c>
      <c r="E253" s="212">
        <v>24.49973609327597</v>
      </c>
      <c r="F253" s="213">
        <v>2.2533846610702271</v>
      </c>
      <c r="G253" s="214">
        <v>375</v>
      </c>
      <c r="H253" s="212">
        <v>41.181747022510443</v>
      </c>
      <c r="I253" s="213">
        <v>2.6589232086649668</v>
      </c>
      <c r="J253" s="214">
        <v>375</v>
      </c>
      <c r="K253" s="212">
        <v>5.2427605729895674</v>
      </c>
      <c r="L253" s="213">
        <v>1.1453203337079561</v>
      </c>
      <c r="M253" s="214">
        <v>375</v>
      </c>
      <c r="N253" s="212">
        <v>32.782506239304283</v>
      </c>
      <c r="O253" s="213">
        <v>2.5239776799402138</v>
      </c>
      <c r="P253" s="215">
        <v>375</v>
      </c>
    </row>
    <row r="254" spans="1:16" ht="14.5" customHeight="1" thickBot="1">
      <c r="A254" s="194" t="s">
        <v>108</v>
      </c>
      <c r="B254" s="227">
        <v>36.460528711184658</v>
      </c>
      <c r="C254" s="228">
        <v>2.7076306736922131</v>
      </c>
      <c r="D254" s="229">
        <v>352</v>
      </c>
      <c r="E254" s="227">
        <v>34.914753712858733</v>
      </c>
      <c r="F254" s="228">
        <v>2.6647446310338179</v>
      </c>
      <c r="G254" s="229">
        <v>352</v>
      </c>
      <c r="H254" s="227">
        <v>42.4688734965099</v>
      </c>
      <c r="I254" s="228">
        <v>2.7626051137659071</v>
      </c>
      <c r="J254" s="229">
        <v>352</v>
      </c>
      <c r="K254" s="227">
        <v>12.129290234714739</v>
      </c>
      <c r="L254" s="228">
        <v>1.766216138946699</v>
      </c>
      <c r="M254" s="229">
        <v>352</v>
      </c>
      <c r="N254" s="227">
        <v>31.075643429111029</v>
      </c>
      <c r="O254" s="228">
        <v>2.59276252072112</v>
      </c>
      <c r="P254" s="230">
        <v>352</v>
      </c>
    </row>
    <row r="255" spans="1:16" ht="14.5" customHeight="1">
      <c r="A255" s="204" t="s">
        <v>109</v>
      </c>
      <c r="B255" s="232">
        <v>36.847811878732038</v>
      </c>
      <c r="C255" s="233">
        <v>1.6107759982710439</v>
      </c>
      <c r="D255" s="234">
        <v>989</v>
      </c>
      <c r="E255" s="232">
        <v>27.915469168311059</v>
      </c>
      <c r="F255" s="233">
        <v>1.470257979149775</v>
      </c>
      <c r="G255" s="234">
        <v>989</v>
      </c>
      <c r="H255" s="232">
        <v>40.948856582528933</v>
      </c>
      <c r="I255" s="233">
        <v>1.6382525779260899</v>
      </c>
      <c r="J255" s="234">
        <v>989</v>
      </c>
      <c r="K255" s="232">
        <v>7.3780726977222004</v>
      </c>
      <c r="L255" s="233">
        <v>0.83146039972011587</v>
      </c>
      <c r="M255" s="234">
        <v>989</v>
      </c>
      <c r="N255" s="232">
        <v>31.562170981317909</v>
      </c>
      <c r="O255" s="233">
        <v>1.5517035675295561</v>
      </c>
      <c r="P255" s="235">
        <v>989</v>
      </c>
    </row>
    <row r="256" spans="1:16" ht="14.5" customHeight="1">
      <c r="A256" s="1224" t="s">
        <v>180</v>
      </c>
      <c r="B256" s="1224" t="s">
        <v>181</v>
      </c>
      <c r="C256" s="1224" t="s">
        <v>181</v>
      </c>
      <c r="D256" s="1224" t="s">
        <v>181</v>
      </c>
      <c r="E256" s="1224" t="s">
        <v>181</v>
      </c>
      <c r="F256" s="1224" t="s">
        <v>181</v>
      </c>
      <c r="G256" s="1224" t="s">
        <v>181</v>
      </c>
      <c r="H256" s="1224" t="s">
        <v>181</v>
      </c>
      <c r="I256" s="1224" t="s">
        <v>181</v>
      </c>
      <c r="J256" s="1224" t="s">
        <v>181</v>
      </c>
      <c r="K256" s="1224" t="s">
        <v>181</v>
      </c>
      <c r="L256" s="1224" t="s">
        <v>181</v>
      </c>
      <c r="M256" s="1224" t="s">
        <v>181</v>
      </c>
      <c r="N256" s="1224" t="s">
        <v>181</v>
      </c>
      <c r="O256" s="1224" t="s">
        <v>181</v>
      </c>
      <c r="P256" s="1224" t="s">
        <v>181</v>
      </c>
    </row>
    <row r="257" spans="1:16" ht="14.5" customHeight="1">
      <c r="A257" s="1116" t="s">
        <v>391</v>
      </c>
      <c r="B257" s="1116" t="s">
        <v>85</v>
      </c>
      <c r="C257" s="1116" t="s">
        <v>85</v>
      </c>
      <c r="D257" s="1116" t="s">
        <v>85</v>
      </c>
      <c r="E257" s="1116" t="s">
        <v>85</v>
      </c>
      <c r="F257" s="1116" t="s">
        <v>85</v>
      </c>
      <c r="G257" s="1116" t="s">
        <v>85</v>
      </c>
      <c r="H257" s="1116" t="s">
        <v>85</v>
      </c>
      <c r="I257" s="1116" t="s">
        <v>85</v>
      </c>
      <c r="J257" s="1116" t="s">
        <v>85</v>
      </c>
      <c r="K257" s="1116" t="s">
        <v>85</v>
      </c>
      <c r="L257" s="1116" t="s">
        <v>85</v>
      </c>
      <c r="M257" s="1116" t="s">
        <v>85</v>
      </c>
      <c r="N257" s="1116" t="s">
        <v>85</v>
      </c>
      <c r="O257" s="1116" t="s">
        <v>85</v>
      </c>
      <c r="P257" s="1116" t="s">
        <v>85</v>
      </c>
    </row>
    <row r="258" spans="1:16" ht="14.5" customHeight="1">
      <c r="A258" s="1224" t="s">
        <v>768</v>
      </c>
      <c r="B258" s="1224" t="s">
        <v>183</v>
      </c>
      <c r="C258" s="1224" t="s">
        <v>183</v>
      </c>
      <c r="D258" s="1224" t="s">
        <v>183</v>
      </c>
      <c r="E258" s="1224" t="s">
        <v>183</v>
      </c>
      <c r="F258" s="1224" t="s">
        <v>183</v>
      </c>
      <c r="G258" s="1224" t="s">
        <v>183</v>
      </c>
      <c r="H258" s="1224" t="s">
        <v>183</v>
      </c>
      <c r="I258" s="1224" t="s">
        <v>183</v>
      </c>
      <c r="J258" s="1224" t="s">
        <v>183</v>
      </c>
      <c r="K258" s="1224" t="s">
        <v>183</v>
      </c>
      <c r="L258" s="1224" t="s">
        <v>183</v>
      </c>
      <c r="M258" s="1224" t="s">
        <v>183</v>
      </c>
      <c r="N258" s="1224" t="s">
        <v>183</v>
      </c>
      <c r="O258" s="1224" t="s">
        <v>183</v>
      </c>
      <c r="P258" s="1224" t="s">
        <v>183</v>
      </c>
    </row>
  </sheetData>
  <mergeCells count="96">
    <mergeCell ref="A199:P199"/>
    <mergeCell ref="A200:P200"/>
    <mergeCell ref="A201:P201"/>
    <mergeCell ref="A203:P203"/>
    <mergeCell ref="B204:D204"/>
    <mergeCell ref="E204:G204"/>
    <mergeCell ref="H204:J204"/>
    <mergeCell ref="K204:M204"/>
    <mergeCell ref="N204:P204"/>
    <mergeCell ref="A175:P175"/>
    <mergeCell ref="A177:P177"/>
    <mergeCell ref="B178:D178"/>
    <mergeCell ref="E178:G178"/>
    <mergeCell ref="H178:J178"/>
    <mergeCell ref="K178:M178"/>
    <mergeCell ref="N178:P178"/>
    <mergeCell ref="A178:A179"/>
    <mergeCell ref="K221:M221"/>
    <mergeCell ref="N221:P221"/>
    <mergeCell ref="A218:P218"/>
    <mergeCell ref="A213:P213"/>
    <mergeCell ref="A214:P214"/>
    <mergeCell ref="A215:P215"/>
    <mergeCell ref="A220:P220"/>
    <mergeCell ref="A221:A222"/>
    <mergeCell ref="B221:D221"/>
    <mergeCell ref="E221:G221"/>
    <mergeCell ref="H221:J221"/>
    <mergeCell ref="A256:P256"/>
    <mergeCell ref="A257:P257"/>
    <mergeCell ref="A258:P258"/>
    <mergeCell ref="A242:P242"/>
    <mergeCell ref="A243:P243"/>
    <mergeCell ref="A244:P244"/>
    <mergeCell ref="A246:P246"/>
    <mergeCell ref="B247:D247"/>
    <mergeCell ref="E247:G247"/>
    <mergeCell ref="H247:J247"/>
    <mergeCell ref="K247:M247"/>
    <mergeCell ref="N247:P247"/>
    <mergeCell ref="A3:P3"/>
    <mergeCell ref="A5:P5"/>
    <mergeCell ref="A6:A7"/>
    <mergeCell ref="B6:D6"/>
    <mergeCell ref="E6:G6"/>
    <mergeCell ref="H6:J6"/>
    <mergeCell ref="K6:M6"/>
    <mergeCell ref="N6:P6"/>
    <mergeCell ref="A27:P27"/>
    <mergeCell ref="A28:P28"/>
    <mergeCell ref="A29:P29"/>
    <mergeCell ref="A31:P31"/>
    <mergeCell ref="B32:D32"/>
    <mergeCell ref="E32:G32"/>
    <mergeCell ref="H32:J32"/>
    <mergeCell ref="K32:M32"/>
    <mergeCell ref="N32:P32"/>
    <mergeCell ref="A41:P41"/>
    <mergeCell ref="A42:P42"/>
    <mergeCell ref="A43:P43"/>
    <mergeCell ref="A46:A47"/>
    <mergeCell ref="B46:D46"/>
    <mergeCell ref="E46:G46"/>
    <mergeCell ref="A45:G45"/>
    <mergeCell ref="A72:A73"/>
    <mergeCell ref="B72:E72"/>
    <mergeCell ref="A67:G67"/>
    <mergeCell ref="A68:G68"/>
    <mergeCell ref="A69:G69"/>
    <mergeCell ref="A71:E71"/>
    <mergeCell ref="A171:P171"/>
    <mergeCell ref="A172:P172"/>
    <mergeCell ref="A173:P173"/>
    <mergeCell ref="A98:A99"/>
    <mergeCell ref="A124:A125"/>
    <mergeCell ref="A150:A151"/>
    <mergeCell ref="B150:D150"/>
    <mergeCell ref="E150:G150"/>
    <mergeCell ref="A149:P149"/>
    <mergeCell ref="H150:J150"/>
    <mergeCell ref="K150:M150"/>
    <mergeCell ref="N150:P150"/>
    <mergeCell ref="B98:E98"/>
    <mergeCell ref="A119:E119"/>
    <mergeCell ref="A120:E120"/>
    <mergeCell ref="A121:E121"/>
    <mergeCell ref="B124:E124"/>
    <mergeCell ref="A145:I145"/>
    <mergeCell ref="A146:I146"/>
    <mergeCell ref="A147:I147"/>
    <mergeCell ref="F124:I124"/>
    <mergeCell ref="A93:E93"/>
    <mergeCell ref="A94:E94"/>
    <mergeCell ref="A95:E95"/>
    <mergeCell ref="A123:I123"/>
    <mergeCell ref="A97:E97"/>
  </mergeCells>
  <hyperlinks>
    <hyperlink ref="A1" location="Inhalt!A9" display="Zurück zum Inhalt" xr:uid="{00000000-0004-0000-1F00-000000000000}"/>
  </hyperlinks>
  <pageMargins left="0.7" right="0.7" top="0.78740157499999996" bottom="0.78740157499999996"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Tabelle31"/>
  <dimension ref="A1:AT85"/>
  <sheetViews>
    <sheetView showGridLines="0" zoomScale="80" zoomScaleNormal="80" workbookViewId="0">
      <pane xSplit="1" topLeftCell="B1" activePane="topRight" state="frozen"/>
      <selection pane="topRight"/>
    </sheetView>
  </sheetViews>
  <sheetFormatPr baseColWidth="10" defaultColWidth="11" defaultRowHeight="14.5"/>
  <cols>
    <col min="1" max="1" width="23.5" style="418" customWidth="1"/>
    <col min="2" max="46" width="11.08203125" style="418" customWidth="1"/>
    <col min="47" max="16384" width="11" style="418"/>
  </cols>
  <sheetData>
    <row r="1" spans="1:46" ht="14.5" customHeight="1">
      <c r="A1" s="758" t="s">
        <v>512</v>
      </c>
    </row>
    <row r="2" spans="1:46" ht="14.5" customHeight="1"/>
    <row r="3" spans="1:46" s="425" customFormat="1" ht="25" customHeight="1">
      <c r="A3" s="1231">
        <v>2024</v>
      </c>
      <c r="B3" s="1231"/>
      <c r="C3" s="1231"/>
      <c r="D3" s="1231"/>
      <c r="E3" s="1231"/>
      <c r="F3" s="1231"/>
      <c r="G3" s="1231"/>
      <c r="H3" s="1231"/>
      <c r="I3" s="1231"/>
      <c r="J3" s="1231"/>
      <c r="K3" s="1231"/>
      <c r="L3" s="1231"/>
      <c r="M3" s="1231"/>
      <c r="N3" s="1231"/>
      <c r="O3" s="1231"/>
      <c r="P3" s="1231"/>
      <c r="Q3" s="1231"/>
      <c r="R3" s="1231"/>
      <c r="S3" s="1231"/>
      <c r="T3" s="1231"/>
      <c r="U3" s="1231"/>
      <c r="V3" s="1231"/>
      <c r="W3" s="1231"/>
      <c r="X3" s="1231"/>
      <c r="Y3" s="1231"/>
      <c r="Z3" s="1231"/>
      <c r="AA3" s="1231"/>
      <c r="AB3" s="1231"/>
      <c r="AC3" s="1231"/>
      <c r="AD3" s="1231"/>
      <c r="AE3" s="1231"/>
      <c r="AF3" s="1231"/>
      <c r="AG3" s="1231"/>
      <c r="AH3" s="1231"/>
      <c r="AI3" s="1231"/>
      <c r="AJ3" s="1231"/>
      <c r="AK3" s="1231"/>
      <c r="AL3" s="1231"/>
      <c r="AM3" s="1231"/>
      <c r="AN3" s="1231"/>
      <c r="AO3" s="1231"/>
      <c r="AP3" s="1231"/>
      <c r="AQ3" s="1231"/>
      <c r="AR3" s="1231"/>
      <c r="AS3" s="1231"/>
      <c r="AT3" s="1231"/>
    </row>
    <row r="4" spans="1:46" ht="14.5" customHeight="1">
      <c r="A4" s="333"/>
    </row>
    <row r="5" spans="1:46" ht="14.5" customHeight="1">
      <c r="A5" s="1189" t="s">
        <v>596</v>
      </c>
      <c r="B5" s="1189"/>
      <c r="C5" s="1189"/>
      <c r="D5" s="1189"/>
      <c r="E5" s="1189"/>
      <c r="F5" s="1189"/>
      <c r="G5" s="1189"/>
      <c r="H5" s="1189"/>
      <c r="I5" s="1189"/>
      <c r="J5" s="1189"/>
      <c r="K5" s="1189"/>
      <c r="L5" s="1189"/>
      <c r="M5" s="1189"/>
      <c r="N5" s="1189"/>
      <c r="O5" s="1189"/>
      <c r="P5" s="1189"/>
      <c r="Q5" s="1189"/>
      <c r="R5" s="1189"/>
      <c r="S5" s="1189"/>
      <c r="T5" s="1189"/>
      <c r="U5" s="1189"/>
      <c r="V5" s="1189"/>
      <c r="W5" s="1189"/>
      <c r="X5" s="1189"/>
      <c r="Y5" s="1189"/>
      <c r="Z5" s="1189"/>
      <c r="AA5" s="1189"/>
      <c r="AB5" s="1189"/>
      <c r="AC5" s="1189"/>
      <c r="AD5" s="1189"/>
      <c r="AE5" s="1189"/>
      <c r="AF5" s="1189"/>
      <c r="AG5" s="1189"/>
      <c r="AH5" s="1189"/>
      <c r="AI5" s="1189"/>
      <c r="AJ5" s="1189"/>
      <c r="AK5" s="1189"/>
      <c r="AL5" s="1189"/>
      <c r="AM5" s="1189"/>
      <c r="AN5" s="1189"/>
      <c r="AO5" s="1189"/>
      <c r="AP5" s="1189"/>
      <c r="AQ5" s="1189"/>
      <c r="AR5" s="1189"/>
      <c r="AS5" s="1189"/>
      <c r="AT5" s="1189"/>
    </row>
    <row r="6" spans="1:46" ht="48.75" customHeight="1" thickBot="1">
      <c r="A6" s="1229" t="s">
        <v>273</v>
      </c>
      <c r="B6" s="1226" t="s">
        <v>400</v>
      </c>
      <c r="C6" s="1226" t="s">
        <v>184</v>
      </c>
      <c r="D6" s="1226" t="s">
        <v>184</v>
      </c>
      <c r="E6" s="1226" t="s">
        <v>401</v>
      </c>
      <c r="F6" s="1226" t="s">
        <v>185</v>
      </c>
      <c r="G6" s="1226" t="s">
        <v>185</v>
      </c>
      <c r="H6" s="1226" t="s">
        <v>402</v>
      </c>
      <c r="I6" s="1226" t="s">
        <v>186</v>
      </c>
      <c r="J6" s="1226" t="s">
        <v>186</v>
      </c>
      <c r="K6" s="1226" t="s">
        <v>53</v>
      </c>
      <c r="L6" s="1226" t="s">
        <v>187</v>
      </c>
      <c r="M6" s="1226" t="s">
        <v>187</v>
      </c>
      <c r="N6" s="1226" t="s">
        <v>50</v>
      </c>
      <c r="O6" s="1226" t="s">
        <v>188</v>
      </c>
      <c r="P6" s="1226" t="s">
        <v>188</v>
      </c>
      <c r="Q6" s="1226" t="s">
        <v>403</v>
      </c>
      <c r="R6" s="1226" t="s">
        <v>189</v>
      </c>
      <c r="S6" s="1226" t="s">
        <v>189</v>
      </c>
      <c r="T6" s="1226" t="s">
        <v>404</v>
      </c>
      <c r="U6" s="1226" t="s">
        <v>190</v>
      </c>
      <c r="V6" s="1226" t="s">
        <v>190</v>
      </c>
      <c r="W6" s="1226" t="s">
        <v>405</v>
      </c>
      <c r="X6" s="1226" t="s">
        <v>191</v>
      </c>
      <c r="Y6" s="1226" t="s">
        <v>191</v>
      </c>
      <c r="Z6" s="1226" t="s">
        <v>406</v>
      </c>
      <c r="AA6" s="1226" t="s">
        <v>192</v>
      </c>
      <c r="AB6" s="1226" t="s">
        <v>192</v>
      </c>
      <c r="AC6" s="1226" t="s">
        <v>407</v>
      </c>
      <c r="AD6" s="1226" t="s">
        <v>193</v>
      </c>
      <c r="AE6" s="1226" t="s">
        <v>193</v>
      </c>
      <c r="AF6" s="1226" t="s">
        <v>408</v>
      </c>
      <c r="AG6" s="1226" t="s">
        <v>194</v>
      </c>
      <c r="AH6" s="1226" t="s">
        <v>194</v>
      </c>
      <c r="AI6" s="1226" t="s">
        <v>409</v>
      </c>
      <c r="AJ6" s="1226" t="s">
        <v>195</v>
      </c>
      <c r="AK6" s="1226" t="s">
        <v>195</v>
      </c>
      <c r="AL6" s="1226" t="s">
        <v>410</v>
      </c>
      <c r="AM6" s="1226" t="s">
        <v>196</v>
      </c>
      <c r="AN6" s="1226" t="s">
        <v>196</v>
      </c>
      <c r="AO6" s="1226" t="s">
        <v>411</v>
      </c>
      <c r="AP6" s="1226" t="s">
        <v>197</v>
      </c>
      <c r="AQ6" s="1226" t="s">
        <v>197</v>
      </c>
      <c r="AR6" s="1226" t="s">
        <v>412</v>
      </c>
      <c r="AS6" s="1226" t="s">
        <v>198</v>
      </c>
      <c r="AT6" s="1227" t="s">
        <v>198</v>
      </c>
    </row>
    <row r="7" spans="1:46" ht="14.5" customHeight="1" thickBot="1">
      <c r="A7" s="1230" t="s">
        <v>273</v>
      </c>
      <c r="B7" s="59" t="s">
        <v>21</v>
      </c>
      <c r="C7" s="59" t="s">
        <v>62</v>
      </c>
      <c r="D7" s="60" t="s">
        <v>63</v>
      </c>
      <c r="E7" s="59" t="s">
        <v>21</v>
      </c>
      <c r="F7" s="59" t="s">
        <v>62</v>
      </c>
      <c r="G7" s="60" t="s">
        <v>63</v>
      </c>
      <c r="H7" s="59" t="s">
        <v>21</v>
      </c>
      <c r="I7" s="59" t="s">
        <v>62</v>
      </c>
      <c r="J7" s="60" t="s">
        <v>63</v>
      </c>
      <c r="K7" s="59" t="s">
        <v>21</v>
      </c>
      <c r="L7" s="59" t="s">
        <v>62</v>
      </c>
      <c r="M7" s="60" t="s">
        <v>63</v>
      </c>
      <c r="N7" s="59" t="s">
        <v>21</v>
      </c>
      <c r="O7" s="59" t="s">
        <v>62</v>
      </c>
      <c r="P7" s="60" t="s">
        <v>63</v>
      </c>
      <c r="Q7" s="59" t="s">
        <v>21</v>
      </c>
      <c r="R7" s="59" t="s">
        <v>62</v>
      </c>
      <c r="S7" s="60" t="s">
        <v>63</v>
      </c>
      <c r="T7" s="59" t="s">
        <v>21</v>
      </c>
      <c r="U7" s="59" t="s">
        <v>62</v>
      </c>
      <c r="V7" s="60" t="s">
        <v>63</v>
      </c>
      <c r="W7" s="59" t="s">
        <v>21</v>
      </c>
      <c r="X7" s="59" t="s">
        <v>62</v>
      </c>
      <c r="Y7" s="60" t="s">
        <v>63</v>
      </c>
      <c r="Z7" s="59" t="s">
        <v>21</v>
      </c>
      <c r="AA7" s="59" t="s">
        <v>62</v>
      </c>
      <c r="AB7" s="60" t="s">
        <v>63</v>
      </c>
      <c r="AC7" s="59" t="s">
        <v>21</v>
      </c>
      <c r="AD7" s="59" t="s">
        <v>62</v>
      </c>
      <c r="AE7" s="60" t="s">
        <v>63</v>
      </c>
      <c r="AF7" s="59" t="s">
        <v>21</v>
      </c>
      <c r="AG7" s="59" t="s">
        <v>62</v>
      </c>
      <c r="AH7" s="60" t="s">
        <v>63</v>
      </c>
      <c r="AI7" s="59" t="s">
        <v>21</v>
      </c>
      <c r="AJ7" s="59" t="s">
        <v>62</v>
      </c>
      <c r="AK7" s="60" t="s">
        <v>63</v>
      </c>
      <c r="AL7" s="59" t="s">
        <v>21</v>
      </c>
      <c r="AM7" s="59" t="s">
        <v>62</v>
      </c>
      <c r="AN7" s="60" t="s">
        <v>63</v>
      </c>
      <c r="AO7" s="59" t="s">
        <v>21</v>
      </c>
      <c r="AP7" s="59" t="s">
        <v>62</v>
      </c>
      <c r="AQ7" s="60" t="s">
        <v>63</v>
      </c>
      <c r="AR7" s="59" t="s">
        <v>21</v>
      </c>
      <c r="AS7" s="59" t="s">
        <v>62</v>
      </c>
      <c r="AT7" s="59" t="s">
        <v>63</v>
      </c>
    </row>
    <row r="8" spans="1:46" ht="14.5" customHeight="1">
      <c r="A8" s="184" t="s">
        <v>64</v>
      </c>
      <c r="B8" s="710">
        <v>3.9144902166713829</v>
      </c>
      <c r="C8" s="94">
        <v>0.1019979701484674</v>
      </c>
      <c r="D8" s="95">
        <v>262</v>
      </c>
      <c r="E8" s="710">
        <v>4.619811239211236</v>
      </c>
      <c r="F8" s="94">
        <v>9.3868506363619209E-2</v>
      </c>
      <c r="G8" s="95">
        <v>264</v>
      </c>
      <c r="H8" s="710">
        <v>3.286615570445222</v>
      </c>
      <c r="I8" s="94">
        <v>0.1269755618412344</v>
      </c>
      <c r="J8" s="95">
        <v>261</v>
      </c>
      <c r="K8" s="710">
        <v>3.806673791578989</v>
      </c>
      <c r="L8" s="94">
        <v>0.12700939948613971</v>
      </c>
      <c r="M8" s="95">
        <v>261</v>
      </c>
      <c r="N8" s="710">
        <v>2.885791197875641</v>
      </c>
      <c r="O8" s="94">
        <v>0.1240006165885475</v>
      </c>
      <c r="P8" s="95">
        <v>260</v>
      </c>
      <c r="Q8" s="718">
        <v>2.303745642237522</v>
      </c>
      <c r="R8" s="94">
        <v>0.1120944661257397</v>
      </c>
      <c r="S8" s="95">
        <v>257</v>
      </c>
      <c r="T8" s="710">
        <v>4.4651877318668527</v>
      </c>
      <c r="U8" s="94">
        <v>9.9661299043434778E-2</v>
      </c>
      <c r="V8" s="95">
        <v>260</v>
      </c>
      <c r="W8" s="710">
        <v>3.3411520439387208</v>
      </c>
      <c r="X8" s="94">
        <v>0.1081418512221092</v>
      </c>
      <c r="Y8" s="95">
        <v>263</v>
      </c>
      <c r="Z8" s="710">
        <v>3.6778188689218601</v>
      </c>
      <c r="AA8" s="94">
        <v>0.11864866752457599</v>
      </c>
      <c r="AB8" s="95">
        <v>262</v>
      </c>
      <c r="AC8" s="718">
        <v>4.1938678020000566</v>
      </c>
      <c r="AD8" s="94">
        <v>9.7712526298327176E-2</v>
      </c>
      <c r="AE8" s="95">
        <v>263</v>
      </c>
      <c r="AF8" s="711">
        <v>3.160390958217782</v>
      </c>
      <c r="AG8" s="94">
        <v>9.2525772112381166E-2</v>
      </c>
      <c r="AH8" s="95">
        <v>262</v>
      </c>
      <c r="AI8" s="710">
        <v>3.0309292836146349</v>
      </c>
      <c r="AJ8" s="94">
        <v>0.10974906385951989</v>
      </c>
      <c r="AK8" s="95">
        <v>263</v>
      </c>
      <c r="AL8" s="710">
        <v>3.2702004343774949</v>
      </c>
      <c r="AM8" s="94">
        <v>0.14475753441905831</v>
      </c>
      <c r="AN8" s="95">
        <v>260</v>
      </c>
      <c r="AO8" s="710">
        <v>3.7616750025335031</v>
      </c>
      <c r="AP8" s="94">
        <v>0.1348820871526428</v>
      </c>
      <c r="AQ8" s="95">
        <v>264</v>
      </c>
      <c r="AR8" s="718">
        <v>3.8711380011895611</v>
      </c>
      <c r="AS8" s="94">
        <v>0.1144295916325762</v>
      </c>
      <c r="AT8" s="111">
        <v>260</v>
      </c>
    </row>
    <row r="9" spans="1:46" ht="14.5" customHeight="1">
      <c r="A9" s="189" t="s">
        <v>65</v>
      </c>
      <c r="B9" s="714">
        <v>3.83104051787029</v>
      </c>
      <c r="C9" s="96">
        <v>0.1060796192019208</v>
      </c>
      <c r="D9" s="97">
        <v>360</v>
      </c>
      <c r="E9" s="714">
        <v>4.5415730668323953</v>
      </c>
      <c r="F9" s="96">
        <v>8.7636709918944539E-2</v>
      </c>
      <c r="G9" s="97">
        <v>358</v>
      </c>
      <c r="H9" s="716">
        <v>3.015863145874671</v>
      </c>
      <c r="I9" s="96">
        <v>0.1033256118503556</v>
      </c>
      <c r="J9" s="97">
        <v>360</v>
      </c>
      <c r="K9" s="714">
        <v>3.7340629016667668</v>
      </c>
      <c r="L9" s="96">
        <v>0.1097547944711198</v>
      </c>
      <c r="M9" s="97">
        <v>361</v>
      </c>
      <c r="N9" s="714">
        <v>2.9000458235701312</v>
      </c>
      <c r="O9" s="96">
        <v>0.1124023920804018</v>
      </c>
      <c r="P9" s="97">
        <v>361</v>
      </c>
      <c r="Q9" s="716">
        <v>2.4826172905835522</v>
      </c>
      <c r="R9" s="96">
        <v>0.1025629907808798</v>
      </c>
      <c r="S9" s="97">
        <v>356</v>
      </c>
      <c r="T9" s="717">
        <v>4.5066646195307749</v>
      </c>
      <c r="U9" s="96">
        <v>9.2904094627333456E-2</v>
      </c>
      <c r="V9" s="97">
        <v>360</v>
      </c>
      <c r="W9" s="714">
        <v>3.5088455313115499</v>
      </c>
      <c r="X9" s="96">
        <v>0.1051682463410238</v>
      </c>
      <c r="Y9" s="97">
        <v>362</v>
      </c>
      <c r="Z9" s="714">
        <v>3.5979529708473552</v>
      </c>
      <c r="AA9" s="96">
        <v>0.1223527141438273</v>
      </c>
      <c r="AB9" s="97">
        <v>358</v>
      </c>
      <c r="AC9" s="714">
        <v>4.0740180184748862</v>
      </c>
      <c r="AD9" s="96">
        <v>8.081436285477879E-2</v>
      </c>
      <c r="AE9" s="97">
        <v>360</v>
      </c>
      <c r="AF9" s="716">
        <v>3.001995831256532</v>
      </c>
      <c r="AG9" s="96">
        <v>7.8218988669194522E-2</v>
      </c>
      <c r="AH9" s="97">
        <v>361</v>
      </c>
      <c r="AI9" s="716">
        <v>3.4135368311888321</v>
      </c>
      <c r="AJ9" s="96">
        <v>9.5056585193110263E-2</v>
      </c>
      <c r="AK9" s="97">
        <v>361</v>
      </c>
      <c r="AL9" s="714">
        <v>3.5764846154663181</v>
      </c>
      <c r="AM9" s="96">
        <v>0.1224984928513722</v>
      </c>
      <c r="AN9" s="97">
        <v>363</v>
      </c>
      <c r="AO9" s="714">
        <v>3.828814057857127</v>
      </c>
      <c r="AP9" s="96">
        <v>0.12512420341358049</v>
      </c>
      <c r="AQ9" s="97">
        <v>360</v>
      </c>
      <c r="AR9" s="714">
        <v>3.9663305550057659</v>
      </c>
      <c r="AS9" s="96">
        <v>9.722347227802032E-2</v>
      </c>
      <c r="AT9" s="112">
        <v>359</v>
      </c>
    </row>
    <row r="10" spans="1:46" ht="14.5" customHeight="1">
      <c r="A10" s="184" t="s">
        <v>66</v>
      </c>
      <c r="B10" s="718">
        <v>4.0087240326922746</v>
      </c>
      <c r="C10" s="94">
        <v>0.1168991122784125</v>
      </c>
      <c r="D10" s="95">
        <v>237</v>
      </c>
      <c r="E10" s="710">
        <v>4.7589136113375741</v>
      </c>
      <c r="F10" s="94">
        <v>9.730143548830196E-2</v>
      </c>
      <c r="G10" s="95">
        <v>236</v>
      </c>
      <c r="H10" s="711">
        <v>3.4768333837173548</v>
      </c>
      <c r="I10" s="94">
        <v>0.13521099243077861</v>
      </c>
      <c r="J10" s="95">
        <v>236</v>
      </c>
      <c r="K10" s="710">
        <v>4.1090057357820919</v>
      </c>
      <c r="L10" s="94">
        <v>0.1181995353668548</v>
      </c>
      <c r="M10" s="95">
        <v>234</v>
      </c>
      <c r="N10" s="710">
        <v>2.890557951532899</v>
      </c>
      <c r="O10" s="94">
        <v>0.1282698839008134</v>
      </c>
      <c r="P10" s="95">
        <v>236</v>
      </c>
      <c r="Q10" s="718">
        <v>2.488752942623524</v>
      </c>
      <c r="R10" s="94">
        <v>0.10791450210163681</v>
      </c>
      <c r="S10" s="95">
        <v>229</v>
      </c>
      <c r="T10" s="710">
        <v>4.2620730824901241</v>
      </c>
      <c r="U10" s="94">
        <v>0.12631358769137729</v>
      </c>
      <c r="V10" s="95">
        <v>234</v>
      </c>
      <c r="W10" s="710">
        <v>3.950383190752834</v>
      </c>
      <c r="X10" s="94">
        <v>0.1183361429969073</v>
      </c>
      <c r="Y10" s="95">
        <v>236</v>
      </c>
      <c r="Z10" s="710">
        <v>4.245789986321042</v>
      </c>
      <c r="AA10" s="94">
        <v>0.13811148504297779</v>
      </c>
      <c r="AB10" s="95">
        <v>235</v>
      </c>
      <c r="AC10" s="710">
        <v>4.2188926638465158</v>
      </c>
      <c r="AD10" s="94">
        <v>9.550482653500543E-2</v>
      </c>
      <c r="AE10" s="95">
        <v>236</v>
      </c>
      <c r="AF10" s="710">
        <v>3.0903022481723239</v>
      </c>
      <c r="AG10" s="94">
        <v>9.7777905703269954E-2</v>
      </c>
      <c r="AH10" s="95">
        <v>235</v>
      </c>
      <c r="AI10" s="710">
        <v>2.9866227129922929</v>
      </c>
      <c r="AJ10" s="94">
        <v>0.1244346315862295</v>
      </c>
      <c r="AK10" s="95">
        <v>237</v>
      </c>
      <c r="AL10" s="710">
        <v>3.3126960815955599</v>
      </c>
      <c r="AM10" s="94">
        <v>0.1458989274432565</v>
      </c>
      <c r="AN10" s="95">
        <v>237</v>
      </c>
      <c r="AO10" s="710">
        <v>3.6687723632631202</v>
      </c>
      <c r="AP10" s="94">
        <v>0.14749120986532679</v>
      </c>
      <c r="AQ10" s="95">
        <v>237</v>
      </c>
      <c r="AR10" s="710">
        <v>3.553294984700929</v>
      </c>
      <c r="AS10" s="94">
        <v>0.13409871157773409</v>
      </c>
      <c r="AT10" s="111">
        <v>236</v>
      </c>
    </row>
    <row r="11" spans="1:46" ht="14.5" customHeight="1">
      <c r="A11" s="189" t="s">
        <v>67</v>
      </c>
      <c r="B11" s="714">
        <v>3.870790578447612</v>
      </c>
      <c r="C11" s="96">
        <v>0.10570443724065361</v>
      </c>
      <c r="D11" s="97">
        <v>350</v>
      </c>
      <c r="E11" s="714">
        <v>4.7109140756642418</v>
      </c>
      <c r="F11" s="96">
        <v>9.6725983560375789E-2</v>
      </c>
      <c r="G11" s="97">
        <v>349</v>
      </c>
      <c r="H11" s="716">
        <v>3.4430657356779601</v>
      </c>
      <c r="I11" s="96">
        <v>0.1176348809709086</v>
      </c>
      <c r="J11" s="97">
        <v>349</v>
      </c>
      <c r="K11" s="714">
        <v>3.8235463094477069</v>
      </c>
      <c r="L11" s="96">
        <v>0.10933268066833721</v>
      </c>
      <c r="M11" s="97">
        <v>348</v>
      </c>
      <c r="N11" s="714">
        <v>2.6090302176806262</v>
      </c>
      <c r="O11" s="96">
        <v>9.8522824804436873E-2</v>
      </c>
      <c r="P11" s="97">
        <v>347</v>
      </c>
      <c r="Q11" s="716">
        <v>2.2361413646471449</v>
      </c>
      <c r="R11" s="96">
        <v>8.1135518372952728E-2</v>
      </c>
      <c r="S11" s="97">
        <v>348</v>
      </c>
      <c r="T11" s="719">
        <v>3.9338193525509371</v>
      </c>
      <c r="U11" s="96">
        <v>0.10866709217732801</v>
      </c>
      <c r="V11" s="97">
        <v>348</v>
      </c>
      <c r="W11" s="714">
        <v>4.3789510099908444</v>
      </c>
      <c r="X11" s="96">
        <v>8.719748987464046E-2</v>
      </c>
      <c r="Y11" s="97">
        <v>351</v>
      </c>
      <c r="Z11" s="714">
        <v>4.0408509664411607</v>
      </c>
      <c r="AA11" s="96">
        <v>0.110842224084785</v>
      </c>
      <c r="AB11" s="97">
        <v>346</v>
      </c>
      <c r="AC11" s="714">
        <v>4.1457066472395274</v>
      </c>
      <c r="AD11" s="96">
        <v>9.5655748584629927E-2</v>
      </c>
      <c r="AE11" s="97">
        <v>349</v>
      </c>
      <c r="AF11" s="714">
        <v>3.2777664057597531</v>
      </c>
      <c r="AG11" s="96">
        <v>7.9608297424643343E-2</v>
      </c>
      <c r="AH11" s="97">
        <v>348</v>
      </c>
      <c r="AI11" s="714">
        <v>3.3308512846669909</v>
      </c>
      <c r="AJ11" s="96">
        <v>9.5670055544819402E-2</v>
      </c>
      <c r="AK11" s="97">
        <v>350</v>
      </c>
      <c r="AL11" s="714">
        <v>3.4786302764764732</v>
      </c>
      <c r="AM11" s="96">
        <v>0.1289442339616482</v>
      </c>
      <c r="AN11" s="97">
        <v>351</v>
      </c>
      <c r="AO11" s="714">
        <v>3.6486364235396298</v>
      </c>
      <c r="AP11" s="96">
        <v>0.120516381554264</v>
      </c>
      <c r="AQ11" s="97">
        <v>350</v>
      </c>
      <c r="AR11" s="714">
        <v>3.4376746284889599</v>
      </c>
      <c r="AS11" s="96">
        <v>0.1042156497813919</v>
      </c>
      <c r="AT11" s="112">
        <v>348</v>
      </c>
    </row>
    <row r="12" spans="1:46" ht="14.5" customHeight="1">
      <c r="A12" s="184" t="s">
        <v>68</v>
      </c>
      <c r="B12" s="710">
        <v>3.8824491582723559</v>
      </c>
      <c r="C12" s="94">
        <v>0.16580609950802341</v>
      </c>
      <c r="D12" s="95">
        <v>202</v>
      </c>
      <c r="E12" s="710">
        <v>4.5687873593198356</v>
      </c>
      <c r="F12" s="94">
        <v>0.11835291089697041</v>
      </c>
      <c r="G12" s="95">
        <v>202</v>
      </c>
      <c r="H12" s="710">
        <v>3.0172837165967419</v>
      </c>
      <c r="I12" s="94">
        <v>0.127760229161547</v>
      </c>
      <c r="J12" s="95">
        <v>199</v>
      </c>
      <c r="K12" s="710">
        <v>3.7364564814787631</v>
      </c>
      <c r="L12" s="94">
        <v>0.1479512463317231</v>
      </c>
      <c r="M12" s="95">
        <v>202</v>
      </c>
      <c r="N12" s="710">
        <v>2.9069618828789991</v>
      </c>
      <c r="O12" s="94">
        <v>0.11870221431098919</v>
      </c>
      <c r="P12" s="95">
        <v>199</v>
      </c>
      <c r="Q12" s="712">
        <v>2.1398764125474412</v>
      </c>
      <c r="R12" s="94">
        <v>0.10382469948470791</v>
      </c>
      <c r="S12" s="95">
        <v>196</v>
      </c>
      <c r="T12" s="718">
        <v>4.0638818366911789</v>
      </c>
      <c r="U12" s="94">
        <v>0.16760406674328721</v>
      </c>
      <c r="V12" s="95">
        <v>202</v>
      </c>
      <c r="W12" s="710">
        <v>3.719394613401239</v>
      </c>
      <c r="X12" s="94">
        <v>0.13615211323166809</v>
      </c>
      <c r="Y12" s="95">
        <v>202</v>
      </c>
      <c r="Z12" s="710">
        <v>3.8722436704318168</v>
      </c>
      <c r="AA12" s="94">
        <v>0.1486739503711379</v>
      </c>
      <c r="AB12" s="95">
        <v>200</v>
      </c>
      <c r="AC12" s="710">
        <v>4.1959178923712637</v>
      </c>
      <c r="AD12" s="94">
        <v>0.13644323369086001</v>
      </c>
      <c r="AE12" s="95">
        <v>200</v>
      </c>
      <c r="AF12" s="710">
        <v>2.964207770867934</v>
      </c>
      <c r="AG12" s="94">
        <v>0.123203798860478</v>
      </c>
      <c r="AH12" s="95">
        <v>201</v>
      </c>
      <c r="AI12" s="710">
        <v>2.9043779201323869</v>
      </c>
      <c r="AJ12" s="94">
        <v>0.1373840342854758</v>
      </c>
      <c r="AK12" s="95">
        <v>201</v>
      </c>
      <c r="AL12" s="710">
        <v>3.5615335083126878</v>
      </c>
      <c r="AM12" s="94">
        <v>0.2046225476893731</v>
      </c>
      <c r="AN12" s="95">
        <v>201</v>
      </c>
      <c r="AO12" s="710">
        <v>3.5743093141597648</v>
      </c>
      <c r="AP12" s="94">
        <v>0.2075338214898122</v>
      </c>
      <c r="AQ12" s="95">
        <v>201</v>
      </c>
      <c r="AR12" s="718">
        <v>3.360245819934268</v>
      </c>
      <c r="AS12" s="94">
        <v>0.12918094057286761</v>
      </c>
      <c r="AT12" s="111">
        <v>199</v>
      </c>
    </row>
    <row r="13" spans="1:46" ht="14.5" customHeight="1">
      <c r="A13" s="189" t="s">
        <v>69</v>
      </c>
      <c r="B13" s="714">
        <v>3.9526245881701021</v>
      </c>
      <c r="C13" s="96">
        <v>0.1074811818061113</v>
      </c>
      <c r="D13" s="97">
        <v>334</v>
      </c>
      <c r="E13" s="714">
        <v>4.6344334823580677</v>
      </c>
      <c r="F13" s="96">
        <v>9.5638184650087166E-2</v>
      </c>
      <c r="G13" s="97">
        <v>334</v>
      </c>
      <c r="H13" s="716">
        <v>3.2858572659781782</v>
      </c>
      <c r="I13" s="96">
        <v>0.1230614269915668</v>
      </c>
      <c r="J13" s="97">
        <v>333</v>
      </c>
      <c r="K13" s="714">
        <v>3.7198773062760999</v>
      </c>
      <c r="L13" s="96">
        <v>0.10643406094506989</v>
      </c>
      <c r="M13" s="97">
        <v>334</v>
      </c>
      <c r="N13" s="714">
        <v>3.1092127521302402</v>
      </c>
      <c r="O13" s="96">
        <v>0.1026084754505627</v>
      </c>
      <c r="P13" s="97">
        <v>333</v>
      </c>
      <c r="Q13" s="714">
        <v>2.4206747751595898</v>
      </c>
      <c r="R13" s="96">
        <v>9.3756998432312305E-2</v>
      </c>
      <c r="S13" s="97">
        <v>327</v>
      </c>
      <c r="T13" s="714">
        <v>4.2477654534268767</v>
      </c>
      <c r="U13" s="96">
        <v>0.1043411936809832</v>
      </c>
      <c r="V13" s="97">
        <v>335</v>
      </c>
      <c r="W13" s="716">
        <v>4.128484492718405</v>
      </c>
      <c r="X13" s="96">
        <v>9.1836916171794694E-2</v>
      </c>
      <c r="Y13" s="97">
        <v>333</v>
      </c>
      <c r="Z13" s="714">
        <v>3.8484105675688109</v>
      </c>
      <c r="AA13" s="96">
        <v>0.12337552945016229</v>
      </c>
      <c r="AB13" s="97">
        <v>334</v>
      </c>
      <c r="AC13" s="717">
        <v>4.4713683154416541</v>
      </c>
      <c r="AD13" s="96">
        <v>6.6110272618224108E-2</v>
      </c>
      <c r="AE13" s="97">
        <v>336</v>
      </c>
      <c r="AF13" s="714">
        <v>3.0419044696479061</v>
      </c>
      <c r="AG13" s="96">
        <v>7.4612661339822098E-2</v>
      </c>
      <c r="AH13" s="97">
        <v>333</v>
      </c>
      <c r="AI13" s="714">
        <v>3.1230583690546831</v>
      </c>
      <c r="AJ13" s="96">
        <v>0.112299634616634</v>
      </c>
      <c r="AK13" s="97">
        <v>334</v>
      </c>
      <c r="AL13" s="714">
        <v>3.778926516886898</v>
      </c>
      <c r="AM13" s="96">
        <v>0.14556632681931389</v>
      </c>
      <c r="AN13" s="97">
        <v>335</v>
      </c>
      <c r="AO13" s="716">
        <v>3.8961600593309109</v>
      </c>
      <c r="AP13" s="96">
        <v>0.13761993494032471</v>
      </c>
      <c r="AQ13" s="97">
        <v>336</v>
      </c>
      <c r="AR13" s="714">
        <v>3.550230629845383</v>
      </c>
      <c r="AS13" s="96">
        <v>0.10725565038111851</v>
      </c>
      <c r="AT13" s="112">
        <v>332</v>
      </c>
    </row>
    <row r="14" spans="1:46" ht="14.5" customHeight="1">
      <c r="A14" s="184" t="s">
        <v>70</v>
      </c>
      <c r="B14" s="710">
        <v>3.890131186689969</v>
      </c>
      <c r="C14" s="94">
        <v>9.6459398515104822E-2</v>
      </c>
      <c r="D14" s="95">
        <v>353</v>
      </c>
      <c r="E14" s="710">
        <v>4.581421422053932</v>
      </c>
      <c r="F14" s="94">
        <v>8.204591654637966E-2</v>
      </c>
      <c r="G14" s="95">
        <v>353</v>
      </c>
      <c r="H14" s="712">
        <v>3.038213722522733</v>
      </c>
      <c r="I14" s="94">
        <v>9.9808864014078472E-2</v>
      </c>
      <c r="J14" s="95">
        <v>350</v>
      </c>
      <c r="K14" s="710">
        <v>3.6353258521900771</v>
      </c>
      <c r="L14" s="94">
        <v>0.10993841650264551</v>
      </c>
      <c r="M14" s="95">
        <v>353</v>
      </c>
      <c r="N14" s="710">
        <v>2.8797550512610002</v>
      </c>
      <c r="O14" s="94">
        <v>0.1044532966615799</v>
      </c>
      <c r="P14" s="95">
        <v>348</v>
      </c>
      <c r="Q14" s="710">
        <v>2.391071160232483</v>
      </c>
      <c r="R14" s="94">
        <v>9.3364696634861674E-2</v>
      </c>
      <c r="S14" s="95">
        <v>347</v>
      </c>
      <c r="T14" s="710">
        <v>4.5585578302946077</v>
      </c>
      <c r="U14" s="94">
        <v>8.8867758352767112E-2</v>
      </c>
      <c r="V14" s="95">
        <v>353</v>
      </c>
      <c r="W14" s="710">
        <v>3.8871666139346459</v>
      </c>
      <c r="X14" s="94">
        <v>9.7690326207742359E-2</v>
      </c>
      <c r="Y14" s="95">
        <v>354</v>
      </c>
      <c r="Z14" s="710">
        <v>3.6514255105555948</v>
      </c>
      <c r="AA14" s="94">
        <v>0.10032230029725921</v>
      </c>
      <c r="AB14" s="95">
        <v>350</v>
      </c>
      <c r="AC14" s="710">
        <v>4.1554428166847819</v>
      </c>
      <c r="AD14" s="94">
        <v>7.7385940705568645E-2</v>
      </c>
      <c r="AE14" s="95">
        <v>353</v>
      </c>
      <c r="AF14" s="710">
        <v>3.1143876193409001</v>
      </c>
      <c r="AG14" s="94">
        <v>8.8485568157085664E-2</v>
      </c>
      <c r="AH14" s="95">
        <v>350</v>
      </c>
      <c r="AI14" s="718">
        <v>3.3164090123358441</v>
      </c>
      <c r="AJ14" s="94">
        <v>0.1106948736340114</v>
      </c>
      <c r="AK14" s="95">
        <v>352</v>
      </c>
      <c r="AL14" s="710">
        <v>3.5340820281815311</v>
      </c>
      <c r="AM14" s="94">
        <v>0.13221542503999931</v>
      </c>
      <c r="AN14" s="95">
        <v>350</v>
      </c>
      <c r="AO14" s="710">
        <v>3.8235161442351449</v>
      </c>
      <c r="AP14" s="94">
        <v>0.1242539041254795</v>
      </c>
      <c r="AQ14" s="95">
        <v>354</v>
      </c>
      <c r="AR14" s="710">
        <v>3.8248274211662512</v>
      </c>
      <c r="AS14" s="94">
        <v>0.10129523719788559</v>
      </c>
      <c r="AT14" s="111">
        <v>351</v>
      </c>
    </row>
    <row r="15" spans="1:46" ht="14.5" customHeight="1">
      <c r="A15" s="189" t="s">
        <v>71</v>
      </c>
      <c r="B15" s="716">
        <v>3.6949851176356741</v>
      </c>
      <c r="C15" s="96">
        <v>0.111949376582721</v>
      </c>
      <c r="D15" s="97">
        <v>284</v>
      </c>
      <c r="E15" s="716">
        <v>4.4883654378423303</v>
      </c>
      <c r="F15" s="96">
        <v>9.9924807893236489E-2</v>
      </c>
      <c r="G15" s="97">
        <v>282</v>
      </c>
      <c r="H15" s="719">
        <v>2.7916320400421268</v>
      </c>
      <c r="I15" s="96">
        <v>0.13391197954325451</v>
      </c>
      <c r="J15" s="97">
        <v>283</v>
      </c>
      <c r="K15" s="714">
        <v>3.4918194261859918</v>
      </c>
      <c r="L15" s="96">
        <v>0.1173259130266934</v>
      </c>
      <c r="M15" s="97">
        <v>283</v>
      </c>
      <c r="N15" s="714">
        <v>2.5869032005204868</v>
      </c>
      <c r="O15" s="96">
        <v>0.12557787087954581</v>
      </c>
      <c r="P15" s="97">
        <v>282</v>
      </c>
      <c r="Q15" s="716">
        <v>1.9634569327503411</v>
      </c>
      <c r="R15" s="96">
        <v>0.1015693863177963</v>
      </c>
      <c r="S15" s="97">
        <v>284</v>
      </c>
      <c r="T15" s="714">
        <v>4.3182251711203863</v>
      </c>
      <c r="U15" s="96">
        <v>0.13048939810958779</v>
      </c>
      <c r="V15" s="97">
        <v>283</v>
      </c>
      <c r="W15" s="714">
        <v>4.5407445636381203</v>
      </c>
      <c r="X15" s="96">
        <v>0.1235462562655531</v>
      </c>
      <c r="Y15" s="97">
        <v>284</v>
      </c>
      <c r="Z15" s="714">
        <v>4.017434630555976</v>
      </c>
      <c r="AA15" s="96">
        <v>0.1153626010868283</v>
      </c>
      <c r="AB15" s="97">
        <v>281</v>
      </c>
      <c r="AC15" s="716">
        <v>3.9320433885730952</v>
      </c>
      <c r="AD15" s="96">
        <v>9.1231816462229096E-2</v>
      </c>
      <c r="AE15" s="97">
        <v>283</v>
      </c>
      <c r="AF15" s="714">
        <v>3.069387229047194</v>
      </c>
      <c r="AG15" s="96">
        <v>9.1975049564576181E-2</v>
      </c>
      <c r="AH15" s="97">
        <v>284</v>
      </c>
      <c r="AI15" s="714">
        <v>3.1814346186141709</v>
      </c>
      <c r="AJ15" s="96">
        <v>0.1081093225718297</v>
      </c>
      <c r="AK15" s="97">
        <v>283</v>
      </c>
      <c r="AL15" s="716">
        <v>3.3160150876941139</v>
      </c>
      <c r="AM15" s="96">
        <v>0.17564278127183469</v>
      </c>
      <c r="AN15" s="97">
        <v>283</v>
      </c>
      <c r="AO15" s="716">
        <v>3.436981959722321</v>
      </c>
      <c r="AP15" s="96">
        <v>0.1561785863141853</v>
      </c>
      <c r="AQ15" s="97">
        <v>283</v>
      </c>
      <c r="AR15" s="714">
        <v>2.9967869521979651</v>
      </c>
      <c r="AS15" s="96">
        <v>0.14910970329484399</v>
      </c>
      <c r="AT15" s="112">
        <v>282</v>
      </c>
    </row>
    <row r="16" spans="1:46" ht="14.5" customHeight="1">
      <c r="A16" s="184" t="s">
        <v>72</v>
      </c>
      <c r="B16" s="710">
        <v>3.9496892515401609</v>
      </c>
      <c r="C16" s="94">
        <v>8.4238207698359435E-2</v>
      </c>
      <c r="D16" s="95">
        <v>374</v>
      </c>
      <c r="E16" s="710">
        <v>4.5141988706565748</v>
      </c>
      <c r="F16" s="94">
        <v>8.3143764027757625E-2</v>
      </c>
      <c r="G16" s="95">
        <v>374</v>
      </c>
      <c r="H16" s="710">
        <v>2.9870568306730769</v>
      </c>
      <c r="I16" s="94">
        <v>0.1045036355232416</v>
      </c>
      <c r="J16" s="95">
        <v>369</v>
      </c>
      <c r="K16" s="710">
        <v>3.6297997794637999</v>
      </c>
      <c r="L16" s="94">
        <v>0.105171087678567</v>
      </c>
      <c r="M16" s="95">
        <v>370</v>
      </c>
      <c r="N16" s="711">
        <v>2.8492848921715721</v>
      </c>
      <c r="O16" s="94">
        <v>9.6044176207889492E-2</v>
      </c>
      <c r="P16" s="95">
        <v>373</v>
      </c>
      <c r="Q16" s="718">
        <v>2.2523063872700941</v>
      </c>
      <c r="R16" s="94">
        <v>8.3969549854449418E-2</v>
      </c>
      <c r="S16" s="95">
        <v>365</v>
      </c>
      <c r="T16" s="710">
        <v>4.29109861898913</v>
      </c>
      <c r="U16" s="94">
        <v>0.1029612980534778</v>
      </c>
      <c r="V16" s="95">
        <v>374</v>
      </c>
      <c r="W16" s="718">
        <v>3.610453710866083</v>
      </c>
      <c r="X16" s="94">
        <v>9.713295244080708E-2</v>
      </c>
      <c r="Y16" s="95">
        <v>374</v>
      </c>
      <c r="Z16" s="710">
        <v>3.7697082599167708</v>
      </c>
      <c r="AA16" s="94">
        <v>9.5035389853452876E-2</v>
      </c>
      <c r="AB16" s="95">
        <v>367</v>
      </c>
      <c r="AC16" s="710">
        <v>4.131888905674324</v>
      </c>
      <c r="AD16" s="94">
        <v>8.3389007591103403E-2</v>
      </c>
      <c r="AE16" s="95">
        <v>375</v>
      </c>
      <c r="AF16" s="710">
        <v>2.9493635359109041</v>
      </c>
      <c r="AG16" s="94">
        <v>7.7328875343395456E-2</v>
      </c>
      <c r="AH16" s="95">
        <v>372</v>
      </c>
      <c r="AI16" s="710">
        <v>2.9398347550924502</v>
      </c>
      <c r="AJ16" s="94">
        <v>7.7041568933997023E-2</v>
      </c>
      <c r="AK16" s="95">
        <v>375</v>
      </c>
      <c r="AL16" s="710">
        <v>3.640089975710243</v>
      </c>
      <c r="AM16" s="94">
        <v>0.1168250713460956</v>
      </c>
      <c r="AN16" s="95">
        <v>374</v>
      </c>
      <c r="AO16" s="710">
        <v>3.636550213025231</v>
      </c>
      <c r="AP16" s="94">
        <v>0.1143881742400909</v>
      </c>
      <c r="AQ16" s="95">
        <v>375</v>
      </c>
      <c r="AR16" s="718">
        <v>3.6232445928403831</v>
      </c>
      <c r="AS16" s="94">
        <v>9.4706330688464194E-2</v>
      </c>
      <c r="AT16" s="111">
        <v>373</v>
      </c>
    </row>
    <row r="17" spans="1:46" ht="14.5" customHeight="1">
      <c r="A17" s="189" t="s">
        <v>73</v>
      </c>
      <c r="B17" s="714">
        <v>3.7882285104916891</v>
      </c>
      <c r="C17" s="96">
        <v>9.9794408545501395E-2</v>
      </c>
      <c r="D17" s="97">
        <v>268</v>
      </c>
      <c r="E17" s="714">
        <v>4.6141881770423421</v>
      </c>
      <c r="F17" s="96">
        <v>9.9975435323355899E-2</v>
      </c>
      <c r="G17" s="97">
        <v>268</v>
      </c>
      <c r="H17" s="714">
        <v>3.3017440080134741</v>
      </c>
      <c r="I17" s="96">
        <v>0.12018642391618831</v>
      </c>
      <c r="J17" s="97">
        <v>264</v>
      </c>
      <c r="K17" s="714">
        <v>3.632895162522412</v>
      </c>
      <c r="L17" s="96">
        <v>0.1147688766980632</v>
      </c>
      <c r="M17" s="97">
        <v>267</v>
      </c>
      <c r="N17" s="714">
        <v>2.8195416126583281</v>
      </c>
      <c r="O17" s="96">
        <v>0.1070262715501317</v>
      </c>
      <c r="P17" s="97">
        <v>266</v>
      </c>
      <c r="Q17" s="716">
        <v>2.3427081927018332</v>
      </c>
      <c r="R17" s="96">
        <v>9.436290867885011E-2</v>
      </c>
      <c r="S17" s="97">
        <v>264</v>
      </c>
      <c r="T17" s="716">
        <v>4.4291353769792643</v>
      </c>
      <c r="U17" s="96">
        <v>0.1024440944709786</v>
      </c>
      <c r="V17" s="97">
        <v>266</v>
      </c>
      <c r="W17" s="714">
        <v>4.0636755340219617</v>
      </c>
      <c r="X17" s="96">
        <v>0.1090876698563463</v>
      </c>
      <c r="Y17" s="97">
        <v>269</v>
      </c>
      <c r="Z17" s="714">
        <v>3.6842962489409219</v>
      </c>
      <c r="AA17" s="96">
        <v>0.1189368928040604</v>
      </c>
      <c r="AB17" s="97">
        <v>264</v>
      </c>
      <c r="AC17" s="717">
        <v>4.0531349196252888</v>
      </c>
      <c r="AD17" s="96">
        <v>9.1788184713362558E-2</v>
      </c>
      <c r="AE17" s="97">
        <v>265</v>
      </c>
      <c r="AF17" s="717">
        <v>3.060717763014186</v>
      </c>
      <c r="AG17" s="96">
        <v>9.2406355908382365E-2</v>
      </c>
      <c r="AH17" s="97">
        <v>267</v>
      </c>
      <c r="AI17" s="714">
        <v>3.3285498102553568</v>
      </c>
      <c r="AJ17" s="96">
        <v>0.1117170943697955</v>
      </c>
      <c r="AK17" s="97">
        <v>266</v>
      </c>
      <c r="AL17" s="714">
        <v>4.0429584410837158</v>
      </c>
      <c r="AM17" s="96">
        <v>0.13055300379629359</v>
      </c>
      <c r="AN17" s="97">
        <v>266</v>
      </c>
      <c r="AO17" s="714">
        <v>4.0459014176129671</v>
      </c>
      <c r="AP17" s="96">
        <v>0.12652328658434001</v>
      </c>
      <c r="AQ17" s="97">
        <v>267</v>
      </c>
      <c r="AR17" s="716">
        <v>3.563427510234876</v>
      </c>
      <c r="AS17" s="96">
        <v>0.11736281732913011</v>
      </c>
      <c r="AT17" s="112">
        <v>267</v>
      </c>
    </row>
    <row r="18" spans="1:46" ht="14.5" customHeight="1">
      <c r="A18" s="184" t="s">
        <v>74</v>
      </c>
      <c r="B18" s="710">
        <v>3.590507820106315</v>
      </c>
      <c r="C18" s="94">
        <v>0.10566924941624491</v>
      </c>
      <c r="D18" s="95">
        <v>275</v>
      </c>
      <c r="E18" s="718">
        <v>4.3084214663229803</v>
      </c>
      <c r="F18" s="94">
        <v>9.9982343573668003E-2</v>
      </c>
      <c r="G18" s="95">
        <v>274</v>
      </c>
      <c r="H18" s="712">
        <v>2.7158612029224409</v>
      </c>
      <c r="I18" s="94">
        <v>0.1131178115105662</v>
      </c>
      <c r="J18" s="95">
        <v>270</v>
      </c>
      <c r="K18" s="710">
        <v>3.533073588282734</v>
      </c>
      <c r="L18" s="94">
        <v>0.1121140025911866</v>
      </c>
      <c r="M18" s="95">
        <v>273</v>
      </c>
      <c r="N18" s="711">
        <v>2.7434463354651539</v>
      </c>
      <c r="O18" s="94">
        <v>0.12105208937706741</v>
      </c>
      <c r="P18" s="95">
        <v>274</v>
      </c>
      <c r="Q18" s="718">
        <v>2.126517887161107</v>
      </c>
      <c r="R18" s="94">
        <v>9.5088608143676714E-2</v>
      </c>
      <c r="S18" s="95">
        <v>274</v>
      </c>
      <c r="T18" s="718">
        <v>4.437618561007115</v>
      </c>
      <c r="U18" s="94">
        <v>0.1021592258612937</v>
      </c>
      <c r="V18" s="95">
        <v>273</v>
      </c>
      <c r="W18" s="710">
        <v>3.77561902304768</v>
      </c>
      <c r="X18" s="94">
        <v>9.9965864654704806E-2</v>
      </c>
      <c r="Y18" s="95">
        <v>275</v>
      </c>
      <c r="Z18" s="710">
        <v>3.5972074713821072</v>
      </c>
      <c r="AA18" s="94">
        <v>0.1243132656272892</v>
      </c>
      <c r="AB18" s="95">
        <v>272</v>
      </c>
      <c r="AC18" s="718">
        <v>3.8746891754273438</v>
      </c>
      <c r="AD18" s="94">
        <v>9.0627762730782394E-2</v>
      </c>
      <c r="AE18" s="95">
        <v>274</v>
      </c>
      <c r="AF18" s="711">
        <v>3.008434312413931</v>
      </c>
      <c r="AG18" s="94">
        <v>9.2523280586962478E-2</v>
      </c>
      <c r="AH18" s="95">
        <v>272</v>
      </c>
      <c r="AI18" s="710">
        <v>3.1367214399496679</v>
      </c>
      <c r="AJ18" s="94">
        <v>0.11531701331502341</v>
      </c>
      <c r="AK18" s="95">
        <v>273</v>
      </c>
      <c r="AL18" s="710">
        <v>3.397414475434628</v>
      </c>
      <c r="AM18" s="94">
        <v>0.13595142470227001</v>
      </c>
      <c r="AN18" s="95">
        <v>274</v>
      </c>
      <c r="AO18" s="711">
        <v>3.7334701147790299</v>
      </c>
      <c r="AP18" s="94">
        <v>0.14079471856669001</v>
      </c>
      <c r="AQ18" s="95">
        <v>273</v>
      </c>
      <c r="AR18" s="718">
        <v>3.1298586161625308</v>
      </c>
      <c r="AS18" s="94">
        <v>0.1124043580506533</v>
      </c>
      <c r="AT18" s="111">
        <v>272</v>
      </c>
    </row>
    <row r="19" spans="1:46" ht="14.5" customHeight="1">
      <c r="A19" s="189" t="s">
        <v>75</v>
      </c>
      <c r="B19" s="716">
        <v>3.7155435210039238</v>
      </c>
      <c r="C19" s="96">
        <v>0.11984679427997499</v>
      </c>
      <c r="D19" s="97">
        <v>278</v>
      </c>
      <c r="E19" s="714">
        <v>4.3564727307701103</v>
      </c>
      <c r="F19" s="96">
        <v>0.1092260223353807</v>
      </c>
      <c r="G19" s="97">
        <v>277</v>
      </c>
      <c r="H19" s="714">
        <v>2.8969845198047341</v>
      </c>
      <c r="I19" s="96">
        <v>0.11825906749710061</v>
      </c>
      <c r="J19" s="97">
        <v>276</v>
      </c>
      <c r="K19" s="714">
        <v>3.535391402235776</v>
      </c>
      <c r="L19" s="96">
        <v>0.1280073235406109</v>
      </c>
      <c r="M19" s="97">
        <v>274</v>
      </c>
      <c r="N19" s="714">
        <v>2.815872906886995</v>
      </c>
      <c r="O19" s="96">
        <v>0.1226900542779405</v>
      </c>
      <c r="P19" s="97">
        <v>278</v>
      </c>
      <c r="Q19" s="714">
        <v>2.3353367852345421</v>
      </c>
      <c r="R19" s="96">
        <v>9.7344668722808614E-2</v>
      </c>
      <c r="S19" s="97">
        <v>270</v>
      </c>
      <c r="T19" s="714">
        <v>4.4556466522408851</v>
      </c>
      <c r="U19" s="96">
        <v>0.1229397709122174</v>
      </c>
      <c r="V19" s="97">
        <v>278</v>
      </c>
      <c r="W19" s="714">
        <v>3.7316330512640352</v>
      </c>
      <c r="X19" s="96">
        <v>0.10836795102894969</v>
      </c>
      <c r="Y19" s="97">
        <v>278</v>
      </c>
      <c r="Z19" s="714">
        <v>3.8674206296126949</v>
      </c>
      <c r="AA19" s="96">
        <v>0.1096320821451712</v>
      </c>
      <c r="AB19" s="97">
        <v>276</v>
      </c>
      <c r="AC19" s="714">
        <v>4.1111600764004423</v>
      </c>
      <c r="AD19" s="96">
        <v>0.1006393005913012</v>
      </c>
      <c r="AE19" s="97">
        <v>276</v>
      </c>
      <c r="AF19" s="714">
        <v>3.0069646684069382</v>
      </c>
      <c r="AG19" s="96">
        <v>8.956395193589789E-2</v>
      </c>
      <c r="AH19" s="97">
        <v>277</v>
      </c>
      <c r="AI19" s="714">
        <v>3.1331015389626322</v>
      </c>
      <c r="AJ19" s="96">
        <v>0.1316515114992057</v>
      </c>
      <c r="AK19" s="97">
        <v>277</v>
      </c>
      <c r="AL19" s="714">
        <v>3.8117475601746209</v>
      </c>
      <c r="AM19" s="96">
        <v>0.15599415825235499</v>
      </c>
      <c r="AN19" s="97">
        <v>277</v>
      </c>
      <c r="AO19" s="714">
        <v>3.5998424234012458</v>
      </c>
      <c r="AP19" s="96">
        <v>0.15388533331523291</v>
      </c>
      <c r="AQ19" s="97">
        <v>278</v>
      </c>
      <c r="AR19" s="714">
        <v>3.381810982501253</v>
      </c>
      <c r="AS19" s="96">
        <v>0.12419287152392269</v>
      </c>
      <c r="AT19" s="112">
        <v>274</v>
      </c>
    </row>
    <row r="20" spans="1:46" ht="14.5" customHeight="1">
      <c r="A20" s="184" t="s">
        <v>76</v>
      </c>
      <c r="B20" s="710">
        <v>4.0051073935558694</v>
      </c>
      <c r="C20" s="94">
        <v>0.1036533320117812</v>
      </c>
      <c r="D20" s="95">
        <v>348</v>
      </c>
      <c r="E20" s="710">
        <v>4.6118583281919756</v>
      </c>
      <c r="F20" s="94">
        <v>9.7127142667694025E-2</v>
      </c>
      <c r="G20" s="95">
        <v>346</v>
      </c>
      <c r="H20" s="712">
        <v>3.1689273291849371</v>
      </c>
      <c r="I20" s="94">
        <v>0.1028734211655524</v>
      </c>
      <c r="J20" s="95">
        <v>345</v>
      </c>
      <c r="K20" s="710">
        <v>3.6862086839703139</v>
      </c>
      <c r="L20" s="94">
        <v>0.1146241347489083</v>
      </c>
      <c r="M20" s="95">
        <v>348</v>
      </c>
      <c r="N20" s="711">
        <v>2.7183916246788171</v>
      </c>
      <c r="O20" s="94">
        <v>0.117180272741899</v>
      </c>
      <c r="P20" s="95">
        <v>345</v>
      </c>
      <c r="Q20" s="718">
        <v>2.121561423901078</v>
      </c>
      <c r="R20" s="94">
        <v>8.2205626728702755E-2</v>
      </c>
      <c r="S20" s="95">
        <v>339</v>
      </c>
      <c r="T20" s="710">
        <v>4.0471461274897322</v>
      </c>
      <c r="U20" s="94">
        <v>0.1028195405105807</v>
      </c>
      <c r="V20" s="95">
        <v>345</v>
      </c>
      <c r="W20" s="710">
        <v>4.527468578044167</v>
      </c>
      <c r="X20" s="94">
        <v>0.1074948856305032</v>
      </c>
      <c r="Y20" s="95">
        <v>344</v>
      </c>
      <c r="Z20" s="710">
        <v>3.9158587749997591</v>
      </c>
      <c r="AA20" s="94">
        <v>0.1251672619959012</v>
      </c>
      <c r="AB20" s="95">
        <v>340</v>
      </c>
      <c r="AC20" s="710">
        <v>4.2644302419704303</v>
      </c>
      <c r="AD20" s="94">
        <v>6.4136963826685753E-2</v>
      </c>
      <c r="AE20" s="95">
        <v>347</v>
      </c>
      <c r="AF20" s="710">
        <v>3.1194431652935259</v>
      </c>
      <c r="AG20" s="94">
        <v>8.0192530542640639E-2</v>
      </c>
      <c r="AH20" s="95">
        <v>346</v>
      </c>
      <c r="AI20" s="710">
        <v>3.2463483048120612</v>
      </c>
      <c r="AJ20" s="94">
        <v>9.7219100587577656E-2</v>
      </c>
      <c r="AK20" s="95">
        <v>348</v>
      </c>
      <c r="AL20" s="710">
        <v>3.7518649926419712</v>
      </c>
      <c r="AM20" s="94">
        <v>0.14158367270409761</v>
      </c>
      <c r="AN20" s="95">
        <v>348</v>
      </c>
      <c r="AO20" s="710">
        <v>3.9444313060253391</v>
      </c>
      <c r="AP20" s="94">
        <v>0.1319480560611791</v>
      </c>
      <c r="AQ20" s="95">
        <v>348</v>
      </c>
      <c r="AR20" s="718">
        <v>3.227129964819941</v>
      </c>
      <c r="AS20" s="94">
        <v>0.118206761777515</v>
      </c>
      <c r="AT20" s="111">
        <v>347</v>
      </c>
    </row>
    <row r="21" spans="1:46" ht="14.5" customHeight="1">
      <c r="A21" s="189" t="s">
        <v>77</v>
      </c>
      <c r="B21" s="714">
        <v>3.7622209707762648</v>
      </c>
      <c r="C21" s="96">
        <v>9.7005870077733897E-2</v>
      </c>
      <c r="D21" s="97">
        <v>322</v>
      </c>
      <c r="E21" s="717">
        <v>4.7780911896830158</v>
      </c>
      <c r="F21" s="96">
        <v>9.0604632350804223E-2</v>
      </c>
      <c r="G21" s="97">
        <v>324</v>
      </c>
      <c r="H21" s="719">
        <v>3.135203656875202</v>
      </c>
      <c r="I21" s="96">
        <v>0.12170915343353909</v>
      </c>
      <c r="J21" s="97">
        <v>320</v>
      </c>
      <c r="K21" s="714">
        <v>3.771452005858956</v>
      </c>
      <c r="L21" s="96">
        <v>0.1037778217436431</v>
      </c>
      <c r="M21" s="97">
        <v>320</v>
      </c>
      <c r="N21" s="714">
        <v>2.9334532785001088</v>
      </c>
      <c r="O21" s="96">
        <v>0.11513935161597739</v>
      </c>
      <c r="P21" s="97">
        <v>322</v>
      </c>
      <c r="Q21" s="714">
        <v>2.1859130082633871</v>
      </c>
      <c r="R21" s="96">
        <v>8.826112261632213E-2</v>
      </c>
      <c r="S21" s="97">
        <v>321</v>
      </c>
      <c r="T21" s="714">
        <v>4.063580988671017</v>
      </c>
      <c r="U21" s="96">
        <v>0.1174433481767217</v>
      </c>
      <c r="V21" s="97">
        <v>320</v>
      </c>
      <c r="W21" s="714">
        <v>4.5102162619636816</v>
      </c>
      <c r="X21" s="96">
        <v>8.8341846490146425E-2</v>
      </c>
      <c r="Y21" s="97">
        <v>322</v>
      </c>
      <c r="Z21" s="714">
        <v>3.9926515598604322</v>
      </c>
      <c r="AA21" s="96">
        <v>0.1240395382440502</v>
      </c>
      <c r="AB21" s="97">
        <v>319</v>
      </c>
      <c r="AC21" s="714">
        <v>3.9585793854766642</v>
      </c>
      <c r="AD21" s="96">
        <v>8.9041101835037592E-2</v>
      </c>
      <c r="AE21" s="97">
        <v>322</v>
      </c>
      <c r="AF21" s="714">
        <v>3.0114395187699312</v>
      </c>
      <c r="AG21" s="96">
        <v>8.4309938664568762E-2</v>
      </c>
      <c r="AH21" s="97">
        <v>321</v>
      </c>
      <c r="AI21" s="714">
        <v>2.771774313882009</v>
      </c>
      <c r="AJ21" s="96">
        <v>9.5819478989097887E-2</v>
      </c>
      <c r="AK21" s="97">
        <v>323</v>
      </c>
      <c r="AL21" s="714">
        <v>3.309050723802784</v>
      </c>
      <c r="AM21" s="96">
        <v>0.1459133225456487</v>
      </c>
      <c r="AN21" s="97">
        <v>322</v>
      </c>
      <c r="AO21" s="714">
        <v>3.6905342108204402</v>
      </c>
      <c r="AP21" s="96">
        <v>0.12720198455387291</v>
      </c>
      <c r="AQ21" s="97">
        <v>321</v>
      </c>
      <c r="AR21" s="716">
        <v>3.0655009244703271</v>
      </c>
      <c r="AS21" s="96">
        <v>0.11218287663208321</v>
      </c>
      <c r="AT21" s="112">
        <v>321</v>
      </c>
    </row>
    <row r="22" spans="1:46" ht="14.5" customHeight="1">
      <c r="A22" s="184" t="s">
        <v>78</v>
      </c>
      <c r="B22" s="711">
        <v>4.0546496852707934</v>
      </c>
      <c r="C22" s="94">
        <v>8.6850259312221359E-2</v>
      </c>
      <c r="D22" s="95">
        <v>409</v>
      </c>
      <c r="E22" s="710">
        <v>4.6480750657509562</v>
      </c>
      <c r="F22" s="94">
        <v>8.0021612700500955E-2</v>
      </c>
      <c r="G22" s="95">
        <v>408</v>
      </c>
      <c r="H22" s="712">
        <v>2.7902070064307631</v>
      </c>
      <c r="I22" s="94">
        <v>0.10063630412694299</v>
      </c>
      <c r="J22" s="95">
        <v>405</v>
      </c>
      <c r="K22" s="710">
        <v>3.7663195205581519</v>
      </c>
      <c r="L22" s="94">
        <v>9.9400684147684673E-2</v>
      </c>
      <c r="M22" s="95">
        <v>407</v>
      </c>
      <c r="N22" s="710">
        <v>2.787668299384213</v>
      </c>
      <c r="O22" s="94">
        <v>8.7894137907285827E-2</v>
      </c>
      <c r="P22" s="95">
        <v>405</v>
      </c>
      <c r="Q22" s="718">
        <v>2.2162755376463759</v>
      </c>
      <c r="R22" s="94">
        <v>9.0292528046041237E-2</v>
      </c>
      <c r="S22" s="95">
        <v>397</v>
      </c>
      <c r="T22" s="710">
        <v>4.3154648523038537</v>
      </c>
      <c r="U22" s="94">
        <v>0.1005056878028671</v>
      </c>
      <c r="V22" s="95">
        <v>407</v>
      </c>
      <c r="W22" s="710">
        <v>4.1082880808582791</v>
      </c>
      <c r="X22" s="94">
        <v>9.1055385498200192E-2</v>
      </c>
      <c r="Y22" s="95">
        <v>409</v>
      </c>
      <c r="Z22" s="710">
        <v>3.8624216574397452</v>
      </c>
      <c r="AA22" s="94">
        <v>0.1096654338457043</v>
      </c>
      <c r="AB22" s="95">
        <v>399</v>
      </c>
      <c r="AC22" s="710">
        <v>4.183592591261549</v>
      </c>
      <c r="AD22" s="94">
        <v>7.5021971381497035E-2</v>
      </c>
      <c r="AE22" s="95">
        <v>407</v>
      </c>
      <c r="AF22" s="711">
        <v>3.037579385630317</v>
      </c>
      <c r="AG22" s="94">
        <v>7.3856144030680138E-2</v>
      </c>
      <c r="AH22" s="95">
        <v>408</v>
      </c>
      <c r="AI22" s="710">
        <v>2.985433085641779</v>
      </c>
      <c r="AJ22" s="94">
        <v>9.697229545766782E-2</v>
      </c>
      <c r="AK22" s="95">
        <v>408</v>
      </c>
      <c r="AL22" s="710">
        <v>3.5621397026530359</v>
      </c>
      <c r="AM22" s="94">
        <v>0.1197455891074463</v>
      </c>
      <c r="AN22" s="95">
        <v>409</v>
      </c>
      <c r="AO22" s="710">
        <v>3.630836048326588</v>
      </c>
      <c r="AP22" s="94">
        <v>0.1143241705411242</v>
      </c>
      <c r="AQ22" s="95">
        <v>408</v>
      </c>
      <c r="AR22" s="718">
        <v>3.6277361708571139</v>
      </c>
      <c r="AS22" s="94">
        <v>0.10298539268706471</v>
      </c>
      <c r="AT22" s="111">
        <v>408</v>
      </c>
    </row>
    <row r="23" spans="1:46" ht="14.5" customHeight="1" thickBot="1">
      <c r="A23" s="194" t="s">
        <v>79</v>
      </c>
      <c r="B23" s="721">
        <v>3.879549069115888</v>
      </c>
      <c r="C23" s="98">
        <v>8.9917822463570468E-2</v>
      </c>
      <c r="D23" s="99">
        <v>372</v>
      </c>
      <c r="E23" s="721">
        <v>4.6668811653900866</v>
      </c>
      <c r="F23" s="98">
        <v>8.8410682127509896E-2</v>
      </c>
      <c r="G23" s="99">
        <v>373</v>
      </c>
      <c r="H23" s="741">
        <v>3.2725896575540179</v>
      </c>
      <c r="I23" s="98">
        <v>9.4883277284913373E-2</v>
      </c>
      <c r="J23" s="99">
        <v>372</v>
      </c>
      <c r="K23" s="721">
        <v>3.6249304641642661</v>
      </c>
      <c r="L23" s="98">
        <v>0.1016529228138304</v>
      </c>
      <c r="M23" s="99">
        <v>374</v>
      </c>
      <c r="N23" s="721">
        <v>2.577012250697885</v>
      </c>
      <c r="O23" s="98">
        <v>8.9851548082032398E-2</v>
      </c>
      <c r="P23" s="99">
        <v>373</v>
      </c>
      <c r="Q23" s="741">
        <v>2.0874672084467809</v>
      </c>
      <c r="R23" s="98">
        <v>7.6508459636710241E-2</v>
      </c>
      <c r="S23" s="99">
        <v>369</v>
      </c>
      <c r="T23" s="721">
        <v>4.2859760566126157</v>
      </c>
      <c r="U23" s="98">
        <v>0.10130098611092039</v>
      </c>
      <c r="V23" s="99">
        <v>372</v>
      </c>
      <c r="W23" s="721">
        <v>4.595135037766152</v>
      </c>
      <c r="X23" s="98">
        <v>9.474057089875608E-2</v>
      </c>
      <c r="Y23" s="99">
        <v>370</v>
      </c>
      <c r="Z23" s="721">
        <v>3.8437420158898492</v>
      </c>
      <c r="AA23" s="98">
        <v>0.1097443649808041</v>
      </c>
      <c r="AB23" s="99">
        <v>369</v>
      </c>
      <c r="AC23" s="721">
        <v>4.1700320412170653</v>
      </c>
      <c r="AD23" s="98">
        <v>7.8918826768115499E-2</v>
      </c>
      <c r="AE23" s="99">
        <v>373</v>
      </c>
      <c r="AF23" s="721">
        <v>3.1977739328397319</v>
      </c>
      <c r="AG23" s="98">
        <v>7.5894674475853546E-2</v>
      </c>
      <c r="AH23" s="99">
        <v>370</v>
      </c>
      <c r="AI23" s="721">
        <v>3.2260577884326498</v>
      </c>
      <c r="AJ23" s="98">
        <v>0.10315199514353469</v>
      </c>
      <c r="AK23" s="99">
        <v>374</v>
      </c>
      <c r="AL23" s="721">
        <v>3.781330872098339</v>
      </c>
      <c r="AM23" s="98">
        <v>0.13775157656475251</v>
      </c>
      <c r="AN23" s="99">
        <v>374</v>
      </c>
      <c r="AO23" s="721">
        <v>3.8660272903203259</v>
      </c>
      <c r="AP23" s="98">
        <v>0.1223583302602954</v>
      </c>
      <c r="AQ23" s="99">
        <v>374</v>
      </c>
      <c r="AR23" s="741">
        <v>3.229293517782498</v>
      </c>
      <c r="AS23" s="98">
        <v>0.105863381967382</v>
      </c>
      <c r="AT23" s="113">
        <v>371</v>
      </c>
    </row>
    <row r="24" spans="1:46" ht="14.5" customHeight="1">
      <c r="A24" s="199" t="s">
        <v>80</v>
      </c>
      <c r="B24" s="728">
        <v>3.8495089307093862</v>
      </c>
      <c r="C24" s="100">
        <v>3.8873024372945951E-2</v>
      </c>
      <c r="D24" s="101">
        <v>3115</v>
      </c>
      <c r="E24" s="725">
        <v>4.556054413671478</v>
      </c>
      <c r="F24" s="100">
        <v>3.6115371374870787E-2</v>
      </c>
      <c r="G24" s="101">
        <v>3112</v>
      </c>
      <c r="H24" s="724">
        <v>3.092591052033379</v>
      </c>
      <c r="I24" s="100">
        <v>4.5041915390772881E-2</v>
      </c>
      <c r="J24" s="101">
        <v>3087</v>
      </c>
      <c r="K24" s="726">
        <v>3.682369604129025</v>
      </c>
      <c r="L24" s="100">
        <v>4.4893583613093563E-2</v>
      </c>
      <c r="M24" s="101">
        <v>3102</v>
      </c>
      <c r="N24" s="724">
        <v>2.8545905746062519</v>
      </c>
      <c r="O24" s="100">
        <v>4.3493108517590903E-2</v>
      </c>
      <c r="P24" s="101">
        <v>3097</v>
      </c>
      <c r="Q24" s="726">
        <v>2.325473007192898</v>
      </c>
      <c r="R24" s="100">
        <v>3.8771470869705109E-2</v>
      </c>
      <c r="S24" s="101">
        <v>3053</v>
      </c>
      <c r="T24" s="725">
        <v>4.4347747539434357</v>
      </c>
      <c r="U24" s="100">
        <v>3.8622765086152679E-2</v>
      </c>
      <c r="V24" s="101">
        <v>3108</v>
      </c>
      <c r="W24" s="726">
        <v>3.721513954470856</v>
      </c>
      <c r="X24" s="100">
        <v>4.1319511370828829E-2</v>
      </c>
      <c r="Y24" s="101">
        <v>3119</v>
      </c>
      <c r="Z24" s="725">
        <v>3.6838720779159009</v>
      </c>
      <c r="AA24" s="100">
        <v>4.5128324436714287E-2</v>
      </c>
      <c r="AB24" s="101">
        <v>3082</v>
      </c>
      <c r="AC24" s="724">
        <v>4.1065253144728899</v>
      </c>
      <c r="AD24" s="100">
        <v>3.4571760092548982E-2</v>
      </c>
      <c r="AE24" s="101">
        <v>3109</v>
      </c>
      <c r="AF24" s="728">
        <v>3.0543017466227771</v>
      </c>
      <c r="AG24" s="100">
        <v>3.4148501558440902E-2</v>
      </c>
      <c r="AH24" s="101">
        <v>3103</v>
      </c>
      <c r="AI24" s="726">
        <v>3.1874932651181092</v>
      </c>
      <c r="AJ24" s="100">
        <v>4.1191232683289412E-2</v>
      </c>
      <c r="AK24" s="101">
        <v>3110</v>
      </c>
      <c r="AL24" s="725">
        <v>3.6074381946700198</v>
      </c>
      <c r="AM24" s="100">
        <v>5.1488252601449833E-2</v>
      </c>
      <c r="AN24" s="101">
        <v>3109</v>
      </c>
      <c r="AO24" s="725">
        <v>3.8133246130419849</v>
      </c>
      <c r="AP24" s="100">
        <v>4.981974337597448E-2</v>
      </c>
      <c r="AQ24" s="101">
        <v>3116</v>
      </c>
      <c r="AR24" s="726">
        <v>3.6849292531643458</v>
      </c>
      <c r="AS24" s="100">
        <v>4.2737428919645708E-2</v>
      </c>
      <c r="AT24" s="179">
        <v>3095</v>
      </c>
    </row>
    <row r="25" spans="1:46" ht="14.5" customHeight="1">
      <c r="A25" s="199" t="s">
        <v>81</v>
      </c>
      <c r="B25" s="725">
        <v>3.9105165729517539</v>
      </c>
      <c r="C25" s="100">
        <v>4.6400744141334459E-2</v>
      </c>
      <c r="D25" s="101">
        <v>1913</v>
      </c>
      <c r="E25" s="725">
        <v>4.6798048697635721</v>
      </c>
      <c r="F25" s="100">
        <v>4.1937222859891418E-2</v>
      </c>
      <c r="G25" s="101">
        <v>1910</v>
      </c>
      <c r="H25" s="724">
        <v>3.2629270513117148</v>
      </c>
      <c r="I25" s="100">
        <v>5.0314016244157649E-2</v>
      </c>
      <c r="J25" s="101">
        <v>1905</v>
      </c>
      <c r="K25" s="725">
        <v>3.7848837842184522</v>
      </c>
      <c r="L25" s="100">
        <v>4.9571904746737491E-2</v>
      </c>
      <c r="M25" s="101">
        <v>1907</v>
      </c>
      <c r="N25" s="726">
        <v>2.7331904501752891</v>
      </c>
      <c r="O25" s="100">
        <v>5.0094798976487102E-2</v>
      </c>
      <c r="P25" s="101">
        <v>1905</v>
      </c>
      <c r="Q25" s="724">
        <v>2.208509646047403</v>
      </c>
      <c r="R25" s="100">
        <v>3.8716265197351163E-2</v>
      </c>
      <c r="S25" s="101">
        <v>1890</v>
      </c>
      <c r="T25" s="724">
        <v>4.1242685195457813</v>
      </c>
      <c r="U25" s="100">
        <v>4.9061037946939202E-2</v>
      </c>
      <c r="V25" s="101">
        <v>1902</v>
      </c>
      <c r="W25" s="726">
        <v>4.3900757461660476</v>
      </c>
      <c r="X25" s="100">
        <v>4.6563768264106097E-2</v>
      </c>
      <c r="Y25" s="101">
        <v>1907</v>
      </c>
      <c r="Z25" s="725">
        <v>4.014705796483895</v>
      </c>
      <c r="AA25" s="100">
        <v>5.4383138747423253E-2</v>
      </c>
      <c r="AB25" s="101">
        <v>1890</v>
      </c>
      <c r="AC25" s="725">
        <v>4.1571233667892011</v>
      </c>
      <c r="AD25" s="100">
        <v>3.5972792103663567E-2</v>
      </c>
      <c r="AE25" s="101">
        <v>1910</v>
      </c>
      <c r="AF25" s="725">
        <v>3.1346751072263692</v>
      </c>
      <c r="AG25" s="100">
        <v>3.7127365539670713E-2</v>
      </c>
      <c r="AH25" s="101">
        <v>1904</v>
      </c>
      <c r="AI25" s="725">
        <v>3.139468056641924</v>
      </c>
      <c r="AJ25" s="100">
        <v>4.6193470932037052E-2</v>
      </c>
      <c r="AK25" s="101">
        <v>1915</v>
      </c>
      <c r="AL25" s="725">
        <v>3.5270330234573768</v>
      </c>
      <c r="AM25" s="100">
        <v>6.2143490702042538E-2</v>
      </c>
      <c r="AN25" s="101">
        <v>1915</v>
      </c>
      <c r="AO25" s="725">
        <v>3.7538000414506612</v>
      </c>
      <c r="AP25" s="100">
        <v>5.8597571492621008E-2</v>
      </c>
      <c r="AQ25" s="101">
        <v>1913</v>
      </c>
      <c r="AR25" s="724">
        <v>3.293953742917636</v>
      </c>
      <c r="AS25" s="100">
        <v>5.1905928533988788E-2</v>
      </c>
      <c r="AT25" s="179">
        <v>1905</v>
      </c>
    </row>
    <row r="26" spans="1:46" ht="14.5" customHeight="1">
      <c r="A26" s="204" t="s">
        <v>82</v>
      </c>
      <c r="B26" s="988">
        <v>3.8606549934402419</v>
      </c>
      <c r="C26" s="114">
        <v>3.2873748333995367E-2</v>
      </c>
      <c r="D26" s="110">
        <v>5028</v>
      </c>
      <c r="E26" s="980">
        <v>4.5786408855816099</v>
      </c>
      <c r="F26" s="114">
        <v>3.0496151846528319E-2</v>
      </c>
      <c r="G26" s="110">
        <v>5022</v>
      </c>
      <c r="H26" s="979">
        <v>3.1237867148051461</v>
      </c>
      <c r="I26" s="114">
        <v>3.7931763502368071E-2</v>
      </c>
      <c r="J26" s="110">
        <v>4992</v>
      </c>
      <c r="K26" s="981">
        <v>3.7010526223676412</v>
      </c>
      <c r="L26" s="114">
        <v>3.7809856159424809E-2</v>
      </c>
      <c r="M26" s="110">
        <v>5009</v>
      </c>
      <c r="N26" s="979">
        <v>2.83233166242879</v>
      </c>
      <c r="O26" s="114">
        <v>3.6697754222975693E-2</v>
      </c>
      <c r="P26" s="110">
        <v>5002</v>
      </c>
      <c r="Q26" s="981">
        <v>2.30410389390804</v>
      </c>
      <c r="R26" s="114">
        <v>3.2491441925149821E-2</v>
      </c>
      <c r="S26" s="110">
        <v>4943</v>
      </c>
      <c r="T26" s="981">
        <v>4.3782558699405723</v>
      </c>
      <c r="U26" s="114">
        <v>3.2911048742743441E-2</v>
      </c>
      <c r="V26" s="110">
        <v>5010</v>
      </c>
      <c r="W26" s="981">
        <v>3.8429426383581839</v>
      </c>
      <c r="X26" s="114">
        <v>3.4986498154536937E-2</v>
      </c>
      <c r="Y26" s="110">
        <v>5026</v>
      </c>
      <c r="Z26" s="980">
        <v>3.743983815126585</v>
      </c>
      <c r="AA26" s="114">
        <v>3.8208190626638883E-2</v>
      </c>
      <c r="AB26" s="110">
        <v>4972</v>
      </c>
      <c r="AC26" s="979">
        <v>4.1157655578408843</v>
      </c>
      <c r="AD26" s="114">
        <v>2.9018545015640079E-2</v>
      </c>
      <c r="AE26" s="110">
        <v>5019</v>
      </c>
      <c r="AF26" s="988">
        <v>3.0689626464905619</v>
      </c>
      <c r="AG26" s="114">
        <v>2.874270902824572E-2</v>
      </c>
      <c r="AH26" s="110">
        <v>5007</v>
      </c>
      <c r="AI26" s="981">
        <v>3.178691005136967</v>
      </c>
      <c r="AJ26" s="114">
        <v>3.4709824415375679E-2</v>
      </c>
      <c r="AK26" s="110">
        <v>5025</v>
      </c>
      <c r="AL26" s="980">
        <v>3.5926918713100848</v>
      </c>
      <c r="AM26" s="114">
        <v>4.3581298449805919E-2</v>
      </c>
      <c r="AN26" s="110">
        <v>5024</v>
      </c>
      <c r="AO26" s="980">
        <v>3.802449439643794</v>
      </c>
      <c r="AP26" s="114">
        <v>4.2120818434330257E-2</v>
      </c>
      <c r="AQ26" s="110">
        <v>5029</v>
      </c>
      <c r="AR26" s="981">
        <v>3.6134776220086908</v>
      </c>
      <c r="AS26" s="114">
        <v>3.6367839196905817E-2</v>
      </c>
      <c r="AT26" s="115">
        <v>5000</v>
      </c>
    </row>
    <row r="27" spans="1:46" ht="14.5" customHeight="1">
      <c r="A27" s="1234" t="s">
        <v>199</v>
      </c>
      <c r="B27" s="1235"/>
      <c r="C27" s="1235"/>
      <c r="D27" s="1235"/>
      <c r="E27" s="1235"/>
      <c r="F27" s="1235"/>
      <c r="G27" s="1235"/>
      <c r="H27" s="1235"/>
      <c r="I27" s="1235"/>
      <c r="J27" s="1235"/>
      <c r="K27" s="1235"/>
      <c r="L27" s="1235"/>
      <c r="M27" s="1235"/>
      <c r="N27" s="1235"/>
      <c r="O27" s="1235"/>
      <c r="P27" s="1235"/>
      <c r="Q27" s="1235"/>
      <c r="R27" s="1235"/>
      <c r="S27" s="1235"/>
      <c r="T27" s="1235"/>
      <c r="U27" s="1235"/>
      <c r="V27" s="1235"/>
      <c r="W27" s="1235"/>
      <c r="X27" s="1235"/>
      <c r="Y27" s="1235"/>
      <c r="Z27" s="1235"/>
      <c r="AA27" s="1235"/>
      <c r="AB27" s="1235"/>
      <c r="AC27" s="1235"/>
      <c r="AD27" s="1235"/>
      <c r="AE27" s="1235"/>
      <c r="AF27" s="1235"/>
      <c r="AG27" s="1235"/>
      <c r="AH27" s="1235"/>
      <c r="AI27" s="1235"/>
      <c r="AJ27" s="1235"/>
      <c r="AK27" s="1235"/>
      <c r="AL27" s="1235"/>
      <c r="AM27" s="1235"/>
      <c r="AN27" s="1235"/>
      <c r="AO27" s="1235"/>
      <c r="AP27" s="1235"/>
      <c r="AQ27" s="1235"/>
      <c r="AR27" s="1235"/>
      <c r="AS27" s="1235"/>
      <c r="AT27" s="1235"/>
    </row>
    <row r="28" spans="1:46" ht="14.5" customHeight="1">
      <c r="A28" s="1234" t="s">
        <v>641</v>
      </c>
      <c r="B28" s="1235"/>
      <c r="C28" s="1235"/>
      <c r="D28" s="1235"/>
      <c r="E28" s="1235"/>
      <c r="F28" s="1235"/>
      <c r="G28" s="1235"/>
      <c r="H28" s="1235"/>
      <c r="I28" s="1235"/>
      <c r="J28" s="1235"/>
      <c r="K28" s="1235"/>
      <c r="L28" s="1235"/>
      <c r="M28" s="1235"/>
      <c r="N28" s="1235"/>
      <c r="O28" s="1235"/>
      <c r="P28" s="1235"/>
      <c r="Q28" s="1235"/>
      <c r="R28" s="1235"/>
      <c r="S28" s="1235"/>
      <c r="T28" s="1235"/>
      <c r="U28" s="1235"/>
      <c r="V28" s="1235"/>
      <c r="W28" s="1235"/>
      <c r="X28" s="1235"/>
      <c r="Y28" s="1235"/>
      <c r="Z28" s="1235"/>
      <c r="AA28" s="1235"/>
      <c r="AB28" s="1235"/>
      <c r="AC28" s="1235"/>
      <c r="AD28" s="1235"/>
      <c r="AE28" s="1235"/>
      <c r="AF28" s="1235"/>
      <c r="AG28" s="1235"/>
      <c r="AH28" s="1235"/>
      <c r="AI28" s="1235"/>
      <c r="AJ28" s="1235"/>
      <c r="AK28" s="1235"/>
      <c r="AL28" s="1235"/>
      <c r="AM28" s="1235"/>
      <c r="AN28" s="1235"/>
      <c r="AO28" s="1235"/>
      <c r="AP28" s="1235"/>
      <c r="AQ28" s="1235"/>
      <c r="AR28" s="1235"/>
      <c r="AS28" s="1235"/>
      <c r="AT28" s="1235"/>
    </row>
    <row r="29" spans="1:46" ht="14.5" customHeight="1">
      <c r="A29" s="1234" t="s">
        <v>605</v>
      </c>
      <c r="B29" s="1235"/>
      <c r="C29" s="1235"/>
      <c r="D29" s="1235"/>
      <c r="E29" s="1235"/>
      <c r="F29" s="1235"/>
      <c r="G29" s="1235"/>
      <c r="H29" s="1235"/>
      <c r="I29" s="1235"/>
      <c r="J29" s="1235"/>
      <c r="K29" s="1235"/>
      <c r="L29" s="1235"/>
      <c r="M29" s="1235"/>
      <c r="N29" s="1235"/>
      <c r="O29" s="1235"/>
      <c r="P29" s="1235"/>
      <c r="Q29" s="1235"/>
      <c r="R29" s="1235"/>
      <c r="S29" s="1235"/>
      <c r="T29" s="1235"/>
      <c r="U29" s="1235"/>
      <c r="V29" s="1235"/>
      <c r="W29" s="1235"/>
      <c r="X29" s="1235"/>
      <c r="Y29" s="1235"/>
      <c r="Z29" s="1235"/>
      <c r="AA29" s="1235"/>
      <c r="AB29" s="1235"/>
      <c r="AC29" s="1235"/>
      <c r="AD29" s="1235"/>
      <c r="AE29" s="1235"/>
      <c r="AF29" s="1235"/>
      <c r="AG29" s="1235"/>
      <c r="AH29" s="1235"/>
      <c r="AI29" s="1235"/>
      <c r="AJ29" s="1235"/>
      <c r="AK29" s="1235"/>
      <c r="AL29" s="1235"/>
      <c r="AM29" s="1235"/>
      <c r="AN29" s="1235"/>
      <c r="AO29" s="1235"/>
      <c r="AP29" s="1235"/>
      <c r="AQ29" s="1235"/>
      <c r="AR29" s="1235"/>
      <c r="AS29" s="1235"/>
      <c r="AT29" s="1235"/>
    </row>
    <row r="30" spans="1:46" ht="14.5" customHeight="1"/>
    <row r="31" spans="1:46" s="425" customFormat="1" ht="25" customHeight="1">
      <c r="A31" s="1231">
        <v>2022</v>
      </c>
      <c r="B31" s="1231"/>
      <c r="C31" s="1231"/>
      <c r="D31" s="1231"/>
      <c r="E31" s="1231"/>
      <c r="F31" s="1231"/>
      <c r="G31" s="1231"/>
      <c r="H31" s="1231"/>
      <c r="I31" s="1231"/>
      <c r="J31" s="1231"/>
      <c r="K31" s="1231"/>
      <c r="L31" s="1231"/>
      <c r="M31" s="1231"/>
      <c r="N31" s="1231"/>
      <c r="O31" s="1231"/>
      <c r="P31" s="1231"/>
      <c r="Q31" s="1231"/>
      <c r="R31" s="1231"/>
      <c r="S31" s="1231"/>
      <c r="T31" s="1231"/>
      <c r="U31" s="1231"/>
      <c r="V31" s="1231"/>
      <c r="W31" s="1231"/>
      <c r="X31" s="1231"/>
      <c r="Y31" s="1231"/>
      <c r="Z31" s="1231"/>
      <c r="AA31" s="1231"/>
      <c r="AB31" s="1231"/>
      <c r="AC31" s="1231"/>
      <c r="AD31" s="1231"/>
      <c r="AE31" s="1231"/>
      <c r="AF31" s="1231"/>
      <c r="AG31" s="1231"/>
      <c r="AH31" s="1231"/>
      <c r="AI31" s="1231"/>
      <c r="AJ31" s="1231"/>
      <c r="AK31" s="1231"/>
      <c r="AL31" s="1231"/>
      <c r="AM31" s="1231"/>
      <c r="AN31" s="1231"/>
      <c r="AO31" s="1231"/>
      <c r="AP31" s="1231"/>
      <c r="AQ31" s="1231"/>
      <c r="AR31" s="1231"/>
      <c r="AS31" s="1231"/>
      <c r="AT31" s="1231"/>
    </row>
    <row r="32" spans="1:46" ht="14.5" customHeight="1">
      <c r="A32" s="333"/>
    </row>
    <row r="33" spans="1:46" ht="14.5" customHeight="1">
      <c r="A33" s="1189" t="s">
        <v>886</v>
      </c>
      <c r="B33" s="1189"/>
      <c r="C33" s="1189"/>
      <c r="D33" s="1189"/>
      <c r="E33" s="1189"/>
      <c r="F33" s="1189"/>
      <c r="G33" s="1189"/>
      <c r="H33" s="1189"/>
      <c r="I33" s="1189"/>
      <c r="J33" s="1189"/>
      <c r="K33" s="1189"/>
      <c r="L33" s="1189"/>
      <c r="M33" s="1189"/>
      <c r="N33" s="1189"/>
      <c r="O33" s="1189"/>
      <c r="P33" s="1189"/>
      <c r="Q33" s="1189"/>
      <c r="R33" s="1189"/>
      <c r="S33" s="1189"/>
      <c r="T33" s="1189"/>
      <c r="U33" s="1189"/>
      <c r="V33" s="1189"/>
      <c r="W33" s="1189"/>
      <c r="X33" s="1189"/>
      <c r="Y33" s="1189"/>
      <c r="Z33" s="1189"/>
      <c r="AA33" s="1189"/>
      <c r="AB33" s="1189"/>
      <c r="AC33" s="1189"/>
      <c r="AD33" s="1189"/>
      <c r="AE33" s="1189"/>
      <c r="AF33" s="1189"/>
      <c r="AG33" s="1189"/>
      <c r="AH33" s="1189"/>
      <c r="AI33" s="1189"/>
      <c r="AJ33" s="1189"/>
      <c r="AK33" s="1189"/>
      <c r="AL33" s="1189"/>
      <c r="AM33" s="1189"/>
      <c r="AN33" s="1189"/>
      <c r="AO33" s="1189"/>
      <c r="AP33" s="1189"/>
      <c r="AQ33" s="1189"/>
      <c r="AR33" s="1189"/>
      <c r="AS33" s="1189"/>
      <c r="AT33" s="1189"/>
    </row>
    <row r="34" spans="1:46" ht="46.5" customHeight="1" thickBot="1">
      <c r="A34" s="1229" t="s">
        <v>273</v>
      </c>
      <c r="B34" s="1226" t="s">
        <v>400</v>
      </c>
      <c r="C34" s="1226" t="s">
        <v>184</v>
      </c>
      <c r="D34" s="1226" t="s">
        <v>184</v>
      </c>
      <c r="E34" s="1226" t="s">
        <v>401</v>
      </c>
      <c r="F34" s="1226" t="s">
        <v>185</v>
      </c>
      <c r="G34" s="1226" t="s">
        <v>185</v>
      </c>
      <c r="H34" s="1226" t="s">
        <v>402</v>
      </c>
      <c r="I34" s="1226" t="s">
        <v>186</v>
      </c>
      <c r="J34" s="1226" t="s">
        <v>186</v>
      </c>
      <c r="K34" s="1226" t="s">
        <v>53</v>
      </c>
      <c r="L34" s="1226" t="s">
        <v>187</v>
      </c>
      <c r="M34" s="1226" t="s">
        <v>187</v>
      </c>
      <c r="N34" s="1226" t="s">
        <v>50</v>
      </c>
      <c r="O34" s="1226" t="s">
        <v>188</v>
      </c>
      <c r="P34" s="1226" t="s">
        <v>188</v>
      </c>
      <c r="Q34" s="1226" t="s">
        <v>403</v>
      </c>
      <c r="R34" s="1226" t="s">
        <v>189</v>
      </c>
      <c r="S34" s="1226" t="s">
        <v>189</v>
      </c>
      <c r="T34" s="1226" t="s">
        <v>404</v>
      </c>
      <c r="U34" s="1226" t="s">
        <v>190</v>
      </c>
      <c r="V34" s="1226" t="s">
        <v>190</v>
      </c>
      <c r="W34" s="1226" t="s">
        <v>405</v>
      </c>
      <c r="X34" s="1226" t="s">
        <v>191</v>
      </c>
      <c r="Y34" s="1226" t="s">
        <v>191</v>
      </c>
      <c r="Z34" s="1226" t="s">
        <v>406</v>
      </c>
      <c r="AA34" s="1226" t="s">
        <v>192</v>
      </c>
      <c r="AB34" s="1226" t="s">
        <v>192</v>
      </c>
      <c r="AC34" s="1226" t="s">
        <v>407</v>
      </c>
      <c r="AD34" s="1226" t="s">
        <v>193</v>
      </c>
      <c r="AE34" s="1226" t="s">
        <v>193</v>
      </c>
      <c r="AF34" s="1226" t="s">
        <v>408</v>
      </c>
      <c r="AG34" s="1226" t="s">
        <v>194</v>
      </c>
      <c r="AH34" s="1226" t="s">
        <v>194</v>
      </c>
      <c r="AI34" s="1226" t="s">
        <v>409</v>
      </c>
      <c r="AJ34" s="1226" t="s">
        <v>195</v>
      </c>
      <c r="AK34" s="1226" t="s">
        <v>195</v>
      </c>
      <c r="AL34" s="1226" t="s">
        <v>410</v>
      </c>
      <c r="AM34" s="1226" t="s">
        <v>196</v>
      </c>
      <c r="AN34" s="1226" t="s">
        <v>196</v>
      </c>
      <c r="AO34" s="1226" t="s">
        <v>411</v>
      </c>
      <c r="AP34" s="1226" t="s">
        <v>197</v>
      </c>
      <c r="AQ34" s="1226" t="s">
        <v>197</v>
      </c>
      <c r="AR34" s="1226" t="s">
        <v>412</v>
      </c>
      <c r="AS34" s="1226" t="s">
        <v>198</v>
      </c>
      <c r="AT34" s="1227" t="s">
        <v>198</v>
      </c>
    </row>
    <row r="35" spans="1:46" ht="14.5" customHeight="1" thickBot="1">
      <c r="A35" s="1230" t="s">
        <v>273</v>
      </c>
      <c r="B35" s="59" t="s">
        <v>21</v>
      </c>
      <c r="C35" s="59" t="s">
        <v>62</v>
      </c>
      <c r="D35" s="60" t="s">
        <v>63</v>
      </c>
      <c r="E35" s="59" t="s">
        <v>21</v>
      </c>
      <c r="F35" s="59" t="s">
        <v>62</v>
      </c>
      <c r="G35" s="60" t="s">
        <v>63</v>
      </c>
      <c r="H35" s="59" t="s">
        <v>21</v>
      </c>
      <c r="I35" s="59" t="s">
        <v>62</v>
      </c>
      <c r="J35" s="60" t="s">
        <v>63</v>
      </c>
      <c r="K35" s="59" t="s">
        <v>21</v>
      </c>
      <c r="L35" s="59" t="s">
        <v>62</v>
      </c>
      <c r="M35" s="60" t="s">
        <v>63</v>
      </c>
      <c r="N35" s="59" t="s">
        <v>21</v>
      </c>
      <c r="O35" s="59" t="s">
        <v>62</v>
      </c>
      <c r="P35" s="60" t="s">
        <v>63</v>
      </c>
      <c r="Q35" s="59" t="s">
        <v>21</v>
      </c>
      <c r="R35" s="59" t="s">
        <v>62</v>
      </c>
      <c r="S35" s="60" t="s">
        <v>63</v>
      </c>
      <c r="T35" s="59" t="s">
        <v>21</v>
      </c>
      <c r="U35" s="59" t="s">
        <v>62</v>
      </c>
      <c r="V35" s="60" t="s">
        <v>63</v>
      </c>
      <c r="W35" s="59" t="s">
        <v>21</v>
      </c>
      <c r="X35" s="59" t="s">
        <v>62</v>
      </c>
      <c r="Y35" s="60" t="s">
        <v>63</v>
      </c>
      <c r="Z35" s="59" t="s">
        <v>21</v>
      </c>
      <c r="AA35" s="59" t="s">
        <v>62</v>
      </c>
      <c r="AB35" s="60" t="s">
        <v>63</v>
      </c>
      <c r="AC35" s="59" t="s">
        <v>21</v>
      </c>
      <c r="AD35" s="59" t="s">
        <v>62</v>
      </c>
      <c r="AE35" s="60" t="s">
        <v>63</v>
      </c>
      <c r="AF35" s="59" t="s">
        <v>21</v>
      </c>
      <c r="AG35" s="59" t="s">
        <v>62</v>
      </c>
      <c r="AH35" s="60" t="s">
        <v>63</v>
      </c>
      <c r="AI35" s="59" t="s">
        <v>21</v>
      </c>
      <c r="AJ35" s="59" t="s">
        <v>62</v>
      </c>
      <c r="AK35" s="60" t="s">
        <v>63</v>
      </c>
      <c r="AL35" s="59" t="s">
        <v>21</v>
      </c>
      <c r="AM35" s="59" t="s">
        <v>62</v>
      </c>
      <c r="AN35" s="60" t="s">
        <v>63</v>
      </c>
      <c r="AO35" s="59" t="s">
        <v>21</v>
      </c>
      <c r="AP35" s="59" t="s">
        <v>62</v>
      </c>
      <c r="AQ35" s="60" t="s">
        <v>63</v>
      </c>
      <c r="AR35" s="59" t="s">
        <v>21</v>
      </c>
      <c r="AS35" s="59" t="s">
        <v>62</v>
      </c>
      <c r="AT35" s="59" t="s">
        <v>63</v>
      </c>
    </row>
    <row r="36" spans="1:46" ht="14.5" customHeight="1">
      <c r="A36" s="184" t="s">
        <v>64</v>
      </c>
      <c r="B36" s="334">
        <v>3.9205272085838732</v>
      </c>
      <c r="C36" s="213">
        <v>9.227288958001173E-2</v>
      </c>
      <c r="D36" s="214">
        <v>432</v>
      </c>
      <c r="E36" s="334">
        <v>4.7204898221229072</v>
      </c>
      <c r="F36" s="213">
        <v>7.3756166292750433E-2</v>
      </c>
      <c r="G36" s="214">
        <v>434</v>
      </c>
      <c r="H36" s="334">
        <v>3.3618367107452318</v>
      </c>
      <c r="I36" s="213">
        <v>9.9568338437495976E-2</v>
      </c>
      <c r="J36" s="214">
        <v>425</v>
      </c>
      <c r="K36" s="334">
        <v>4.0316894320156047</v>
      </c>
      <c r="L36" s="213">
        <v>8.9017346395668787E-2</v>
      </c>
      <c r="M36" s="214">
        <v>433</v>
      </c>
      <c r="N36" s="427">
        <v>2.8294480074142032</v>
      </c>
      <c r="O36" s="213">
        <v>9.0958252604901521E-2</v>
      </c>
      <c r="P36" s="214">
        <v>430</v>
      </c>
      <c r="Q36" s="334">
        <v>2.51107945429621</v>
      </c>
      <c r="R36" s="213">
        <v>8.6537968165154272E-2</v>
      </c>
      <c r="S36" s="214">
        <v>415</v>
      </c>
      <c r="T36" s="334">
        <v>4.3781022434236121</v>
      </c>
      <c r="U36" s="213">
        <v>8.8870103500605549E-2</v>
      </c>
      <c r="V36" s="214">
        <v>435</v>
      </c>
      <c r="W36" s="334">
        <v>3.5063689015998492</v>
      </c>
      <c r="X36" s="213">
        <v>9.1227312277979825E-2</v>
      </c>
      <c r="Y36" s="214">
        <v>433</v>
      </c>
      <c r="Z36" s="334">
        <v>3.7491971500124608</v>
      </c>
      <c r="AA36" s="213">
        <v>9.2671936540589597E-2</v>
      </c>
      <c r="AB36" s="214">
        <v>431</v>
      </c>
      <c r="AC36" s="334">
        <v>4.2548671119107846</v>
      </c>
      <c r="AD36" s="213">
        <v>6.8260366886154722E-2</v>
      </c>
      <c r="AE36" s="214">
        <v>432</v>
      </c>
      <c r="AF36" s="427">
        <v>2.9070314807916722</v>
      </c>
      <c r="AG36" s="213">
        <v>7.3894054945327206E-2</v>
      </c>
      <c r="AH36" s="214">
        <v>434</v>
      </c>
      <c r="AI36" s="427">
        <v>3.273891223016391</v>
      </c>
      <c r="AJ36" s="213">
        <v>8.8222263450280128E-2</v>
      </c>
      <c r="AK36" s="214">
        <v>434</v>
      </c>
      <c r="AL36" s="334">
        <v>3.45288610082756</v>
      </c>
      <c r="AM36" s="213">
        <v>0.11595008021827929</v>
      </c>
      <c r="AN36" s="214">
        <v>435</v>
      </c>
      <c r="AO36" s="334">
        <v>3.7281662489722529</v>
      </c>
      <c r="AP36" s="213">
        <v>0.1080441552562016</v>
      </c>
      <c r="AQ36" s="214">
        <v>437</v>
      </c>
      <c r="AR36" s="427">
        <v>3.746049759791525</v>
      </c>
      <c r="AS36" s="213">
        <v>9.6501036294807038E-2</v>
      </c>
      <c r="AT36" s="215">
        <v>434</v>
      </c>
    </row>
    <row r="37" spans="1:46" ht="14.5" customHeight="1">
      <c r="A37" s="189" t="s">
        <v>65</v>
      </c>
      <c r="B37" s="335">
        <v>3.7388740419684559</v>
      </c>
      <c r="C37" s="218">
        <v>0.1059019418035957</v>
      </c>
      <c r="D37" s="219">
        <v>324</v>
      </c>
      <c r="E37" s="335">
        <v>4.452491028839682</v>
      </c>
      <c r="F37" s="218">
        <v>9.5392531588311263E-2</v>
      </c>
      <c r="G37" s="219">
        <v>324</v>
      </c>
      <c r="H37" s="335">
        <v>3.2804505422384498</v>
      </c>
      <c r="I37" s="218">
        <v>0.1076475965679963</v>
      </c>
      <c r="J37" s="219">
        <v>322</v>
      </c>
      <c r="K37" s="335">
        <v>3.7732397843626071</v>
      </c>
      <c r="L37" s="218">
        <v>0.1054580055664967</v>
      </c>
      <c r="M37" s="219">
        <v>325</v>
      </c>
      <c r="N37" s="426">
        <v>2.7099269221641502</v>
      </c>
      <c r="O37" s="218">
        <v>0.10080013551914339</v>
      </c>
      <c r="P37" s="219">
        <v>320</v>
      </c>
      <c r="Q37" s="426">
        <v>2.4752316340511529</v>
      </c>
      <c r="R37" s="218">
        <v>9.5044444628121297E-2</v>
      </c>
      <c r="S37" s="219">
        <v>312</v>
      </c>
      <c r="T37" s="426">
        <v>4.1067512965589259</v>
      </c>
      <c r="U37" s="218">
        <v>0.1127130534037743</v>
      </c>
      <c r="V37" s="219">
        <v>323</v>
      </c>
      <c r="W37" s="335">
        <v>3.2712295076420421</v>
      </c>
      <c r="X37" s="218">
        <v>0.1109134645324627</v>
      </c>
      <c r="Y37" s="219">
        <v>324</v>
      </c>
      <c r="Z37" s="335">
        <v>3.7328363575400898</v>
      </c>
      <c r="AA37" s="218">
        <v>0.113011509875644</v>
      </c>
      <c r="AB37" s="219">
        <v>321</v>
      </c>
      <c r="AC37" s="335">
        <v>4.0910245443545188</v>
      </c>
      <c r="AD37" s="218">
        <v>8.8023579723233436E-2</v>
      </c>
      <c r="AE37" s="219">
        <v>324</v>
      </c>
      <c r="AF37" s="426">
        <v>2.9354240000014191</v>
      </c>
      <c r="AG37" s="218">
        <v>8.1961749908997558E-2</v>
      </c>
      <c r="AH37" s="219">
        <v>325</v>
      </c>
      <c r="AI37" s="335">
        <v>3.2245845794440711</v>
      </c>
      <c r="AJ37" s="218">
        <v>0.1015687271098993</v>
      </c>
      <c r="AK37" s="219">
        <v>326</v>
      </c>
      <c r="AL37" s="335">
        <v>3.5041024675761521</v>
      </c>
      <c r="AM37" s="218">
        <v>0.13578649096290099</v>
      </c>
      <c r="AN37" s="219">
        <v>325</v>
      </c>
      <c r="AO37" s="335">
        <v>3.620253198645635</v>
      </c>
      <c r="AP37" s="218">
        <v>0.1216949552018145</v>
      </c>
      <c r="AQ37" s="219">
        <v>326</v>
      </c>
      <c r="AR37" s="426">
        <v>3.7596705009324451</v>
      </c>
      <c r="AS37" s="218">
        <v>0.1007268941123671</v>
      </c>
      <c r="AT37" s="220">
        <v>325</v>
      </c>
    </row>
    <row r="38" spans="1:46" ht="14.5" customHeight="1">
      <c r="A38" s="184" t="s">
        <v>66</v>
      </c>
      <c r="B38" s="334">
        <v>3.8022752626938008</v>
      </c>
      <c r="C38" s="213">
        <v>8.6640802227629307E-2</v>
      </c>
      <c r="D38" s="214">
        <v>493</v>
      </c>
      <c r="E38" s="334">
        <v>4.9327540748896306</v>
      </c>
      <c r="F38" s="213">
        <v>7.3211464234793841E-2</v>
      </c>
      <c r="G38" s="214">
        <v>491</v>
      </c>
      <c r="H38" s="334">
        <v>3.8144441415791408</v>
      </c>
      <c r="I38" s="213">
        <v>8.8625719333826708E-2</v>
      </c>
      <c r="J38" s="214">
        <v>491</v>
      </c>
      <c r="K38" s="334">
        <v>4.0702184275793272</v>
      </c>
      <c r="L38" s="213">
        <v>8.9942528184311019E-2</v>
      </c>
      <c r="M38" s="214">
        <v>492</v>
      </c>
      <c r="N38" s="334">
        <v>3.0347183741016339</v>
      </c>
      <c r="O38" s="213">
        <v>9.617084936610476E-2</v>
      </c>
      <c r="P38" s="214">
        <v>485</v>
      </c>
      <c r="Q38" s="334">
        <v>2.6122186551702091</v>
      </c>
      <c r="R38" s="213">
        <v>8.855186289273588E-2</v>
      </c>
      <c r="S38" s="214">
        <v>462</v>
      </c>
      <c r="T38" s="334">
        <v>4.2306181745842393</v>
      </c>
      <c r="U38" s="213">
        <v>9.0636422051874013E-2</v>
      </c>
      <c r="V38" s="214">
        <v>489</v>
      </c>
      <c r="W38" s="334">
        <v>4.2083652433709782</v>
      </c>
      <c r="X38" s="213">
        <v>7.831378932064216E-2</v>
      </c>
      <c r="Y38" s="214">
        <v>492</v>
      </c>
      <c r="Z38" s="334">
        <v>4.3043283378738098</v>
      </c>
      <c r="AA38" s="213">
        <v>8.3907836231733368E-2</v>
      </c>
      <c r="AB38" s="214">
        <v>485</v>
      </c>
      <c r="AC38" s="334">
        <v>4.3169872762519486</v>
      </c>
      <c r="AD38" s="213">
        <v>7.1400758074595047E-2</v>
      </c>
      <c r="AE38" s="214">
        <v>491</v>
      </c>
      <c r="AF38" s="334">
        <v>2.996814988939918</v>
      </c>
      <c r="AG38" s="213">
        <v>7.2972760484704885E-2</v>
      </c>
      <c r="AH38" s="214">
        <v>487</v>
      </c>
      <c r="AI38" s="334">
        <v>3.0711881111287358</v>
      </c>
      <c r="AJ38" s="213">
        <v>9.2257585237306511E-2</v>
      </c>
      <c r="AK38" s="214">
        <v>490</v>
      </c>
      <c r="AL38" s="334">
        <v>3.5553192662254518</v>
      </c>
      <c r="AM38" s="213">
        <v>0.118279991537625</v>
      </c>
      <c r="AN38" s="214">
        <v>490</v>
      </c>
      <c r="AO38" s="334">
        <v>3.8140169308986658</v>
      </c>
      <c r="AP38" s="213">
        <v>0.11226440590288329</v>
      </c>
      <c r="AQ38" s="214">
        <v>493</v>
      </c>
      <c r="AR38" s="334">
        <v>3.7881813957613062</v>
      </c>
      <c r="AS38" s="213">
        <v>9.5412376911683291E-2</v>
      </c>
      <c r="AT38" s="215">
        <v>488</v>
      </c>
    </row>
    <row r="39" spans="1:46" ht="14.5" customHeight="1">
      <c r="A39" s="189" t="s">
        <v>67</v>
      </c>
      <c r="B39" s="335">
        <v>3.906515045983773</v>
      </c>
      <c r="C39" s="218">
        <v>0.1130144530361228</v>
      </c>
      <c r="D39" s="219">
        <v>384</v>
      </c>
      <c r="E39" s="335">
        <v>4.7617849505855014</v>
      </c>
      <c r="F39" s="218">
        <v>8.8220460224448849E-2</v>
      </c>
      <c r="G39" s="219">
        <v>381</v>
      </c>
      <c r="H39" s="426">
        <v>3.552140280261908</v>
      </c>
      <c r="I39" s="218">
        <v>0.1076739781709127</v>
      </c>
      <c r="J39" s="219">
        <v>377</v>
      </c>
      <c r="K39" s="335">
        <v>3.8034159199348179</v>
      </c>
      <c r="L39" s="218">
        <v>0.11635690409866981</v>
      </c>
      <c r="M39" s="219">
        <v>384</v>
      </c>
      <c r="N39" s="335">
        <v>2.6062976161785838</v>
      </c>
      <c r="O39" s="218">
        <v>0.10607761889069341</v>
      </c>
      <c r="P39" s="219">
        <v>377</v>
      </c>
      <c r="Q39" s="335">
        <v>2.457881972331966</v>
      </c>
      <c r="R39" s="218">
        <v>9.8377557609278896E-2</v>
      </c>
      <c r="S39" s="219">
        <v>373</v>
      </c>
      <c r="T39" s="335">
        <v>4.2633547384377097</v>
      </c>
      <c r="U39" s="218">
        <v>0.1046341083723878</v>
      </c>
      <c r="V39" s="219">
        <v>381</v>
      </c>
      <c r="W39" s="426">
        <v>4.3284095245950551</v>
      </c>
      <c r="X39" s="218">
        <v>0.1082473392053281</v>
      </c>
      <c r="Y39" s="219">
        <v>384</v>
      </c>
      <c r="Z39" s="335">
        <v>4.1612905357868879</v>
      </c>
      <c r="AA39" s="218">
        <v>0.1129768024592217</v>
      </c>
      <c r="AB39" s="219">
        <v>377</v>
      </c>
      <c r="AC39" s="335">
        <v>3.9575467737796211</v>
      </c>
      <c r="AD39" s="218">
        <v>8.1440828726889042E-2</v>
      </c>
      <c r="AE39" s="219">
        <v>383</v>
      </c>
      <c r="AF39" s="335">
        <v>3.10690966306404</v>
      </c>
      <c r="AG39" s="218">
        <v>6.8115320559015188E-2</v>
      </c>
      <c r="AH39" s="219">
        <v>381</v>
      </c>
      <c r="AI39" s="335">
        <v>3.2868077999766552</v>
      </c>
      <c r="AJ39" s="218">
        <v>9.6172618276308533E-2</v>
      </c>
      <c r="AK39" s="219">
        <v>384</v>
      </c>
      <c r="AL39" s="335">
        <v>3.763712954409574</v>
      </c>
      <c r="AM39" s="218">
        <v>0.12778381667238681</v>
      </c>
      <c r="AN39" s="219">
        <v>384</v>
      </c>
      <c r="AO39" s="335">
        <v>3.8581693087978048</v>
      </c>
      <c r="AP39" s="218">
        <v>0.1220861198956245</v>
      </c>
      <c r="AQ39" s="219">
        <v>384</v>
      </c>
      <c r="AR39" s="335">
        <v>3.658154521734263</v>
      </c>
      <c r="AS39" s="218">
        <v>9.688751284445811E-2</v>
      </c>
      <c r="AT39" s="220">
        <v>382</v>
      </c>
    </row>
    <row r="40" spans="1:46" ht="14.5" customHeight="1">
      <c r="A40" s="184" t="s">
        <v>68</v>
      </c>
      <c r="B40" s="334">
        <v>3.8708180385047939</v>
      </c>
      <c r="C40" s="213">
        <v>0.1144155049969864</v>
      </c>
      <c r="D40" s="214">
        <v>321</v>
      </c>
      <c r="E40" s="334">
        <v>4.5725788959684701</v>
      </c>
      <c r="F40" s="213">
        <v>0.1057518134313965</v>
      </c>
      <c r="G40" s="214">
        <v>323</v>
      </c>
      <c r="H40" s="334">
        <v>3.2084949001515972</v>
      </c>
      <c r="I40" s="213">
        <v>0.1064986403818477</v>
      </c>
      <c r="J40" s="214">
        <v>318</v>
      </c>
      <c r="K40" s="334">
        <v>3.596536513109196</v>
      </c>
      <c r="L40" s="213">
        <v>0.1094807128083698</v>
      </c>
      <c r="M40" s="214">
        <v>327</v>
      </c>
      <c r="N40" s="427">
        <v>2.6932205672737499</v>
      </c>
      <c r="O40" s="213">
        <v>9.9377928967310084E-2</v>
      </c>
      <c r="P40" s="214">
        <v>325</v>
      </c>
      <c r="Q40" s="427">
        <v>2.435218363905693</v>
      </c>
      <c r="R40" s="213">
        <v>9.1911416322837072E-2</v>
      </c>
      <c r="S40" s="214">
        <v>314</v>
      </c>
      <c r="T40" s="427">
        <v>3.8601121928227911</v>
      </c>
      <c r="U40" s="213">
        <v>0.12994158537357289</v>
      </c>
      <c r="V40" s="214">
        <v>324</v>
      </c>
      <c r="W40" s="334">
        <v>3.5060108427320569</v>
      </c>
      <c r="X40" s="213">
        <v>0.1087312756110915</v>
      </c>
      <c r="Y40" s="214">
        <v>326</v>
      </c>
      <c r="Z40" s="334">
        <v>3.7628355234631812</v>
      </c>
      <c r="AA40" s="213">
        <v>0.1074220468045793</v>
      </c>
      <c r="AB40" s="214">
        <v>320</v>
      </c>
      <c r="AC40" s="427">
        <v>3.957055636460638</v>
      </c>
      <c r="AD40" s="213">
        <v>0.101413267010176</v>
      </c>
      <c r="AE40" s="214">
        <v>324</v>
      </c>
      <c r="AF40" s="334">
        <v>2.8565629040225211</v>
      </c>
      <c r="AG40" s="213">
        <v>8.6142305909533604E-2</v>
      </c>
      <c r="AH40" s="214">
        <v>327</v>
      </c>
      <c r="AI40" s="334">
        <v>3.0998018085357661</v>
      </c>
      <c r="AJ40" s="213">
        <v>0.1051304727249396</v>
      </c>
      <c r="AK40" s="214">
        <v>326</v>
      </c>
      <c r="AL40" s="334">
        <v>3.0818431787037639</v>
      </c>
      <c r="AM40" s="213">
        <v>0.1748163775931795</v>
      </c>
      <c r="AN40" s="214">
        <v>327</v>
      </c>
      <c r="AO40" s="334">
        <v>3.187221810379961</v>
      </c>
      <c r="AP40" s="213">
        <v>0.1408662043349134</v>
      </c>
      <c r="AQ40" s="214">
        <v>327</v>
      </c>
      <c r="AR40" s="334">
        <v>3.67354369331234</v>
      </c>
      <c r="AS40" s="213">
        <v>0.1281374837341166</v>
      </c>
      <c r="AT40" s="215">
        <v>323</v>
      </c>
    </row>
    <row r="41" spans="1:46" ht="14.5" customHeight="1">
      <c r="A41" s="189" t="s">
        <v>69</v>
      </c>
      <c r="B41" s="426">
        <v>3.6762328386230552</v>
      </c>
      <c r="C41" s="218">
        <v>0.1078208359429037</v>
      </c>
      <c r="D41" s="219">
        <v>433</v>
      </c>
      <c r="E41" s="335">
        <v>4.5991313575729897</v>
      </c>
      <c r="F41" s="218">
        <v>9.187712121956905E-2</v>
      </c>
      <c r="G41" s="219">
        <v>437</v>
      </c>
      <c r="H41" s="335">
        <v>3.447146330773514</v>
      </c>
      <c r="I41" s="218">
        <v>0.1042172449485417</v>
      </c>
      <c r="J41" s="219">
        <v>431</v>
      </c>
      <c r="K41" s="335">
        <v>3.7670095777376922</v>
      </c>
      <c r="L41" s="218">
        <v>0.1127314716719465</v>
      </c>
      <c r="M41" s="219">
        <v>432</v>
      </c>
      <c r="N41" s="335">
        <v>2.883982039762822</v>
      </c>
      <c r="O41" s="218">
        <v>0.1198684446158125</v>
      </c>
      <c r="P41" s="219">
        <v>428</v>
      </c>
      <c r="Q41" s="335">
        <v>2.5946443207820509</v>
      </c>
      <c r="R41" s="218">
        <v>0.1045880598357693</v>
      </c>
      <c r="S41" s="219">
        <v>414</v>
      </c>
      <c r="T41" s="335">
        <v>4.367360663081576</v>
      </c>
      <c r="U41" s="218">
        <v>0.1026241015869703</v>
      </c>
      <c r="V41" s="219">
        <v>431</v>
      </c>
      <c r="W41" s="335">
        <v>4.3556014991886789</v>
      </c>
      <c r="X41" s="218">
        <v>9.6663170486763192E-2</v>
      </c>
      <c r="Y41" s="219">
        <v>437</v>
      </c>
      <c r="Z41" s="335">
        <v>4.0292769506302522</v>
      </c>
      <c r="AA41" s="218">
        <v>0.1121806629537366</v>
      </c>
      <c r="AB41" s="219">
        <v>428</v>
      </c>
      <c r="AC41" s="335">
        <v>4.242098577100589</v>
      </c>
      <c r="AD41" s="218">
        <v>8.5907517230562072E-2</v>
      </c>
      <c r="AE41" s="219">
        <v>435</v>
      </c>
      <c r="AF41" s="335">
        <v>2.9649457309184628</v>
      </c>
      <c r="AG41" s="218">
        <v>8.1043156307443326E-2</v>
      </c>
      <c r="AH41" s="219">
        <v>436</v>
      </c>
      <c r="AI41" s="335">
        <v>3.2178572725008352</v>
      </c>
      <c r="AJ41" s="218">
        <v>9.3728990583531471E-2</v>
      </c>
      <c r="AK41" s="219">
        <v>434</v>
      </c>
      <c r="AL41" s="335">
        <v>3.4896394372467192</v>
      </c>
      <c r="AM41" s="218">
        <v>0.1214398304105197</v>
      </c>
      <c r="AN41" s="219">
        <v>435</v>
      </c>
      <c r="AO41" s="335">
        <v>3.5610125932126482</v>
      </c>
      <c r="AP41" s="218">
        <v>0.10986879009349031</v>
      </c>
      <c r="AQ41" s="219">
        <v>434</v>
      </c>
      <c r="AR41" s="335">
        <v>3.4469451754539708</v>
      </c>
      <c r="AS41" s="218">
        <v>0.10210714220044349</v>
      </c>
      <c r="AT41" s="220">
        <v>430</v>
      </c>
    </row>
    <row r="42" spans="1:46" ht="14.5" customHeight="1">
      <c r="A42" s="184" t="s">
        <v>70</v>
      </c>
      <c r="B42" s="334">
        <v>3.692358278434702</v>
      </c>
      <c r="C42" s="213">
        <v>0.10692285142339419</v>
      </c>
      <c r="D42" s="214">
        <v>366</v>
      </c>
      <c r="E42" s="334">
        <v>4.4193686190135324</v>
      </c>
      <c r="F42" s="213">
        <v>9.2605086754711588E-2</v>
      </c>
      <c r="G42" s="214">
        <v>366</v>
      </c>
      <c r="H42" s="334">
        <v>3.4284683312077822</v>
      </c>
      <c r="I42" s="213">
        <v>9.9291503479077545E-2</v>
      </c>
      <c r="J42" s="214">
        <v>361</v>
      </c>
      <c r="K42" s="334">
        <v>3.7107099062222009</v>
      </c>
      <c r="L42" s="213">
        <v>9.5616042940487159E-2</v>
      </c>
      <c r="M42" s="214">
        <v>363</v>
      </c>
      <c r="N42" s="334">
        <v>2.8602106621758372</v>
      </c>
      <c r="O42" s="213">
        <v>0.1019188260115997</v>
      </c>
      <c r="P42" s="214">
        <v>362</v>
      </c>
      <c r="Q42" s="334">
        <v>2.4766882779406911</v>
      </c>
      <c r="R42" s="213">
        <v>9.6685446869197236E-2</v>
      </c>
      <c r="S42" s="214">
        <v>354</v>
      </c>
      <c r="T42" s="334">
        <v>4.5224733008211357</v>
      </c>
      <c r="U42" s="213">
        <v>0.1043911099879276</v>
      </c>
      <c r="V42" s="214">
        <v>364</v>
      </c>
      <c r="W42" s="334">
        <v>3.880727981331904</v>
      </c>
      <c r="X42" s="213">
        <v>9.6753295206319617E-2</v>
      </c>
      <c r="Y42" s="214">
        <v>365</v>
      </c>
      <c r="Z42" s="334">
        <v>3.8799941786042318</v>
      </c>
      <c r="AA42" s="213">
        <v>0.10778213967969261</v>
      </c>
      <c r="AB42" s="214">
        <v>358</v>
      </c>
      <c r="AC42" s="427">
        <v>3.9985479503727839</v>
      </c>
      <c r="AD42" s="213">
        <v>7.7122198612148474E-2</v>
      </c>
      <c r="AE42" s="214">
        <v>366</v>
      </c>
      <c r="AF42" s="334">
        <v>2.9261538736189752</v>
      </c>
      <c r="AG42" s="213">
        <v>8.3395232020999618E-2</v>
      </c>
      <c r="AH42" s="214">
        <v>363</v>
      </c>
      <c r="AI42" s="334">
        <v>3.2642137342235569</v>
      </c>
      <c r="AJ42" s="213">
        <v>0.1142767202940377</v>
      </c>
      <c r="AK42" s="214">
        <v>365</v>
      </c>
      <c r="AL42" s="334">
        <v>3.4410477900684242</v>
      </c>
      <c r="AM42" s="213">
        <v>0.12485559213228779</v>
      </c>
      <c r="AN42" s="214">
        <v>364</v>
      </c>
      <c r="AO42" s="334">
        <v>3.5985204901503152</v>
      </c>
      <c r="AP42" s="213">
        <v>0.12406852685988259</v>
      </c>
      <c r="AQ42" s="214">
        <v>365</v>
      </c>
      <c r="AR42" s="334">
        <v>3.7698184874929028</v>
      </c>
      <c r="AS42" s="213">
        <v>9.9782754289624714E-2</v>
      </c>
      <c r="AT42" s="215">
        <v>360</v>
      </c>
    </row>
    <row r="43" spans="1:46" ht="14.5" customHeight="1">
      <c r="A43" s="189" t="s">
        <v>71</v>
      </c>
      <c r="B43" s="335">
        <v>3.820899678078685</v>
      </c>
      <c r="C43" s="218">
        <v>9.6577782545692534E-2</v>
      </c>
      <c r="D43" s="219">
        <v>469</v>
      </c>
      <c r="E43" s="335">
        <v>4.6824249516941254</v>
      </c>
      <c r="F43" s="218">
        <v>8.417284694827569E-2</v>
      </c>
      <c r="G43" s="219">
        <v>469</v>
      </c>
      <c r="H43" s="335">
        <v>3.4230658138079422</v>
      </c>
      <c r="I43" s="218">
        <v>9.7139766783763834E-2</v>
      </c>
      <c r="J43" s="219">
        <v>465</v>
      </c>
      <c r="K43" s="335">
        <v>3.631497676374114</v>
      </c>
      <c r="L43" s="218">
        <v>0.1065573488218873</v>
      </c>
      <c r="M43" s="219">
        <v>471</v>
      </c>
      <c r="N43" s="335">
        <v>2.514641049190121</v>
      </c>
      <c r="O43" s="218">
        <v>0.1080246897215775</v>
      </c>
      <c r="P43" s="219">
        <v>468</v>
      </c>
      <c r="Q43" s="335">
        <v>2.1938980872142708</v>
      </c>
      <c r="R43" s="218">
        <v>8.466436460497237E-2</v>
      </c>
      <c r="S43" s="219">
        <v>466</v>
      </c>
      <c r="T43" s="335">
        <v>4.4984977811429472</v>
      </c>
      <c r="U43" s="218">
        <v>0.10192088078762759</v>
      </c>
      <c r="V43" s="219">
        <v>471</v>
      </c>
      <c r="W43" s="335">
        <v>4.5430521677542473</v>
      </c>
      <c r="X43" s="218">
        <v>9.0081573702042089E-2</v>
      </c>
      <c r="Y43" s="219">
        <v>471</v>
      </c>
      <c r="Z43" s="335">
        <v>4.1706748913947784</v>
      </c>
      <c r="AA43" s="218">
        <v>9.247013605981412E-2</v>
      </c>
      <c r="AB43" s="219">
        <v>466</v>
      </c>
      <c r="AC43" s="426">
        <v>3.8693701051575058</v>
      </c>
      <c r="AD43" s="218">
        <v>8.5116645125498838E-2</v>
      </c>
      <c r="AE43" s="219">
        <v>474</v>
      </c>
      <c r="AF43" s="335">
        <v>3.0462125019786979</v>
      </c>
      <c r="AG43" s="218">
        <v>7.9119054358120153E-2</v>
      </c>
      <c r="AH43" s="219">
        <v>469</v>
      </c>
      <c r="AI43" s="335">
        <v>3.4415611831344521</v>
      </c>
      <c r="AJ43" s="218">
        <v>9.7952505486488151E-2</v>
      </c>
      <c r="AK43" s="219">
        <v>469</v>
      </c>
      <c r="AL43" s="335">
        <v>3.605678927829334</v>
      </c>
      <c r="AM43" s="218">
        <v>0.14292354101376489</v>
      </c>
      <c r="AN43" s="219">
        <v>471</v>
      </c>
      <c r="AO43" s="335">
        <v>3.6397734529135009</v>
      </c>
      <c r="AP43" s="218">
        <v>0.12694198950982599</v>
      </c>
      <c r="AQ43" s="219">
        <v>474</v>
      </c>
      <c r="AR43" s="335">
        <v>3.1835713648872632</v>
      </c>
      <c r="AS43" s="218">
        <v>9.4548340666557942E-2</v>
      </c>
      <c r="AT43" s="220">
        <v>469</v>
      </c>
    </row>
    <row r="44" spans="1:46" ht="14.5" customHeight="1">
      <c r="A44" s="184" t="s">
        <v>72</v>
      </c>
      <c r="B44" s="334">
        <v>3.8622722427891052</v>
      </c>
      <c r="C44" s="213">
        <v>8.73752141668378E-2</v>
      </c>
      <c r="D44" s="214">
        <v>393</v>
      </c>
      <c r="E44" s="334">
        <v>4.5602378148850686</v>
      </c>
      <c r="F44" s="213">
        <v>7.6844536574106351E-2</v>
      </c>
      <c r="G44" s="214">
        <v>394</v>
      </c>
      <c r="H44" s="334">
        <v>3.0461671748875911</v>
      </c>
      <c r="I44" s="213">
        <v>0.1004683321774401</v>
      </c>
      <c r="J44" s="214">
        <v>390</v>
      </c>
      <c r="K44" s="334">
        <v>3.7258761429107459</v>
      </c>
      <c r="L44" s="213">
        <v>9.6225667810868692E-2</v>
      </c>
      <c r="M44" s="214">
        <v>395</v>
      </c>
      <c r="N44" s="427">
        <v>2.5637514531744121</v>
      </c>
      <c r="O44" s="213">
        <v>8.930475059205091E-2</v>
      </c>
      <c r="P44" s="214">
        <v>387</v>
      </c>
      <c r="Q44" s="427">
        <v>2.1909359337021619</v>
      </c>
      <c r="R44" s="213">
        <v>7.4986199459311773E-2</v>
      </c>
      <c r="S44" s="214">
        <v>378</v>
      </c>
      <c r="T44" s="334">
        <v>4.2794532943801187</v>
      </c>
      <c r="U44" s="213">
        <v>9.3050093189426905E-2</v>
      </c>
      <c r="V44" s="214">
        <v>393</v>
      </c>
      <c r="W44" s="334">
        <v>3.7249648720850148</v>
      </c>
      <c r="X44" s="213">
        <v>9.3550975411103229E-2</v>
      </c>
      <c r="Y44" s="214">
        <v>394</v>
      </c>
      <c r="Z44" s="334">
        <v>3.6866465601071199</v>
      </c>
      <c r="AA44" s="213">
        <v>9.484506288458476E-2</v>
      </c>
      <c r="AB44" s="214">
        <v>393</v>
      </c>
      <c r="AC44" s="334">
        <v>3.9634864452767831</v>
      </c>
      <c r="AD44" s="213">
        <v>7.6370799904032421E-2</v>
      </c>
      <c r="AE44" s="214">
        <v>395</v>
      </c>
      <c r="AF44" s="334">
        <v>2.88518862909351</v>
      </c>
      <c r="AG44" s="213">
        <v>7.2188133573569652E-2</v>
      </c>
      <c r="AH44" s="214">
        <v>393</v>
      </c>
      <c r="AI44" s="427">
        <v>3.173559373778795</v>
      </c>
      <c r="AJ44" s="213">
        <v>9.2913756913937634E-2</v>
      </c>
      <c r="AK44" s="214">
        <v>394</v>
      </c>
      <c r="AL44" s="334">
        <v>3.759934770275537</v>
      </c>
      <c r="AM44" s="213">
        <v>0.1119437571239764</v>
      </c>
      <c r="AN44" s="214">
        <v>395</v>
      </c>
      <c r="AO44" s="427">
        <v>3.8602159135607099</v>
      </c>
      <c r="AP44" s="213">
        <v>0.1021526855277432</v>
      </c>
      <c r="AQ44" s="214">
        <v>394</v>
      </c>
      <c r="AR44" s="427">
        <v>3.5587595112062922</v>
      </c>
      <c r="AS44" s="213">
        <v>9.3120532982337523E-2</v>
      </c>
      <c r="AT44" s="215">
        <v>391</v>
      </c>
    </row>
    <row r="45" spans="1:46" ht="14.5" customHeight="1">
      <c r="A45" s="189" t="s">
        <v>73</v>
      </c>
      <c r="B45" s="335">
        <v>3.5690199985778812</v>
      </c>
      <c r="C45" s="218">
        <v>8.2101519791746833E-2</v>
      </c>
      <c r="D45" s="219">
        <v>451</v>
      </c>
      <c r="E45" s="335">
        <v>4.6694835802634556</v>
      </c>
      <c r="F45" s="218">
        <v>7.39486181937591E-2</v>
      </c>
      <c r="G45" s="219">
        <v>448</v>
      </c>
      <c r="H45" s="335">
        <v>3.218070843621665</v>
      </c>
      <c r="I45" s="218">
        <v>9.2146869110471874E-2</v>
      </c>
      <c r="J45" s="219">
        <v>450</v>
      </c>
      <c r="K45" s="335">
        <v>3.7456094909207578</v>
      </c>
      <c r="L45" s="218">
        <v>8.3922606791253088E-2</v>
      </c>
      <c r="M45" s="219">
        <v>449</v>
      </c>
      <c r="N45" s="426">
        <v>2.6563350509789152</v>
      </c>
      <c r="O45" s="218">
        <v>8.2288231955793212E-2</v>
      </c>
      <c r="P45" s="219">
        <v>447</v>
      </c>
      <c r="Q45" s="426">
        <v>2.303311132084811</v>
      </c>
      <c r="R45" s="218">
        <v>7.6944298015500762E-2</v>
      </c>
      <c r="S45" s="219">
        <v>432</v>
      </c>
      <c r="T45" s="335">
        <v>4.4849930117039456</v>
      </c>
      <c r="U45" s="218">
        <v>8.1707746533820222E-2</v>
      </c>
      <c r="V45" s="219">
        <v>449</v>
      </c>
      <c r="W45" s="335">
        <v>3.82254669027868</v>
      </c>
      <c r="X45" s="218">
        <v>8.027633920618088E-2</v>
      </c>
      <c r="Y45" s="219">
        <v>450</v>
      </c>
      <c r="Z45" s="335">
        <v>3.8209923250601872</v>
      </c>
      <c r="AA45" s="218">
        <v>8.6042037904353524E-2</v>
      </c>
      <c r="AB45" s="219">
        <v>446</v>
      </c>
      <c r="AC45" s="426">
        <v>3.772995828058249</v>
      </c>
      <c r="AD45" s="218">
        <v>7.7434430692737741E-2</v>
      </c>
      <c r="AE45" s="219">
        <v>449</v>
      </c>
      <c r="AF45" s="426">
        <v>2.79777606789512</v>
      </c>
      <c r="AG45" s="218">
        <v>6.7824454211250884E-2</v>
      </c>
      <c r="AH45" s="219">
        <v>450</v>
      </c>
      <c r="AI45" s="335">
        <v>3.0770277934789458</v>
      </c>
      <c r="AJ45" s="218">
        <v>8.4116326398452776E-2</v>
      </c>
      <c r="AK45" s="219">
        <v>451</v>
      </c>
      <c r="AL45" s="426">
        <v>3.7576975881823591</v>
      </c>
      <c r="AM45" s="218">
        <v>0.1054002839958421</v>
      </c>
      <c r="AN45" s="219">
        <v>451</v>
      </c>
      <c r="AO45" s="335">
        <v>3.9008428137461748</v>
      </c>
      <c r="AP45" s="218">
        <v>9.7165217605572562E-2</v>
      </c>
      <c r="AQ45" s="219">
        <v>451</v>
      </c>
      <c r="AR45" s="426">
        <v>3.4528268409542471</v>
      </c>
      <c r="AS45" s="218">
        <v>8.8674386781331105E-2</v>
      </c>
      <c r="AT45" s="220">
        <v>450</v>
      </c>
    </row>
    <row r="46" spans="1:46" ht="14.5" customHeight="1">
      <c r="A46" s="184" t="s">
        <v>74</v>
      </c>
      <c r="B46" s="427">
        <v>3.3545317110042241</v>
      </c>
      <c r="C46" s="213">
        <v>8.6776899345366212E-2</v>
      </c>
      <c r="D46" s="214">
        <v>417</v>
      </c>
      <c r="E46" s="427">
        <v>4.2951656441913073</v>
      </c>
      <c r="F46" s="213">
        <v>8.538442153596798E-2</v>
      </c>
      <c r="G46" s="214">
        <v>414</v>
      </c>
      <c r="H46" s="334">
        <v>3.0696346897761448</v>
      </c>
      <c r="I46" s="213">
        <v>9.522448310115883E-2</v>
      </c>
      <c r="J46" s="214">
        <v>407</v>
      </c>
      <c r="K46" s="334">
        <v>3.562415316512975</v>
      </c>
      <c r="L46" s="213">
        <v>9.1276188208961342E-2</v>
      </c>
      <c r="M46" s="214">
        <v>415</v>
      </c>
      <c r="N46" s="427">
        <v>2.3569862730269522</v>
      </c>
      <c r="O46" s="213">
        <v>7.5306351975696059E-2</v>
      </c>
      <c r="P46" s="214">
        <v>416</v>
      </c>
      <c r="Q46" s="427">
        <v>2.0148841782661688</v>
      </c>
      <c r="R46" s="213">
        <v>6.7535745823584251E-2</v>
      </c>
      <c r="S46" s="214">
        <v>406</v>
      </c>
      <c r="T46" s="427">
        <v>4.3500970754738253</v>
      </c>
      <c r="U46" s="213">
        <v>9.4039356022796297E-2</v>
      </c>
      <c r="V46" s="214">
        <v>415</v>
      </c>
      <c r="W46" s="427">
        <v>3.5939269857180292</v>
      </c>
      <c r="X46" s="213">
        <v>9.0447963415920415E-2</v>
      </c>
      <c r="Y46" s="214">
        <v>416</v>
      </c>
      <c r="Z46" s="427">
        <v>3.414915183597472</v>
      </c>
      <c r="AA46" s="213">
        <v>0.10692152283962519</v>
      </c>
      <c r="AB46" s="214">
        <v>402</v>
      </c>
      <c r="AC46" s="427">
        <v>3.6725618383941279</v>
      </c>
      <c r="AD46" s="213">
        <v>8.3270262199447317E-2</v>
      </c>
      <c r="AE46" s="214">
        <v>415</v>
      </c>
      <c r="AF46" s="427">
        <v>2.612318679378058</v>
      </c>
      <c r="AG46" s="213">
        <v>6.6845468073904415E-2</v>
      </c>
      <c r="AH46" s="214">
        <v>415</v>
      </c>
      <c r="AI46" s="334">
        <v>3.2082109632645488</v>
      </c>
      <c r="AJ46" s="213">
        <v>8.5314371085842958E-2</v>
      </c>
      <c r="AK46" s="214">
        <v>414</v>
      </c>
      <c r="AL46" s="427">
        <v>3.1788198109483101</v>
      </c>
      <c r="AM46" s="213">
        <v>0.1081098109933232</v>
      </c>
      <c r="AN46" s="214">
        <v>415</v>
      </c>
      <c r="AO46" s="427">
        <v>3.2225625294375542</v>
      </c>
      <c r="AP46" s="213">
        <v>0.10712854963642809</v>
      </c>
      <c r="AQ46" s="214">
        <v>417</v>
      </c>
      <c r="AR46" s="427">
        <v>3.1911702361840328</v>
      </c>
      <c r="AS46" s="213">
        <v>9.2247673867400889E-2</v>
      </c>
      <c r="AT46" s="215">
        <v>417</v>
      </c>
    </row>
    <row r="47" spans="1:46" ht="14.5" customHeight="1">
      <c r="A47" s="189" t="s">
        <v>75</v>
      </c>
      <c r="B47" s="426">
        <v>3.561266763451159</v>
      </c>
      <c r="C47" s="218">
        <v>0.1005543058613802</v>
      </c>
      <c r="D47" s="219">
        <v>334</v>
      </c>
      <c r="E47" s="335">
        <v>4.3637821546392601</v>
      </c>
      <c r="F47" s="218">
        <v>8.6164602749934538E-2</v>
      </c>
      <c r="G47" s="219">
        <v>331</v>
      </c>
      <c r="H47" s="335">
        <v>3.1978408187518261</v>
      </c>
      <c r="I47" s="218">
        <v>9.8975188161386465E-2</v>
      </c>
      <c r="J47" s="219">
        <v>329</v>
      </c>
      <c r="K47" s="335">
        <v>3.2866847794263769</v>
      </c>
      <c r="L47" s="218">
        <v>0.1038826578158263</v>
      </c>
      <c r="M47" s="219">
        <v>333</v>
      </c>
      <c r="N47" s="335">
        <v>2.520230781356267</v>
      </c>
      <c r="O47" s="218">
        <v>8.9577030969330979E-2</v>
      </c>
      <c r="P47" s="219">
        <v>331</v>
      </c>
      <c r="Q47" s="335">
        <v>2.2351107081893691</v>
      </c>
      <c r="R47" s="218">
        <v>8.9599948959892095E-2</v>
      </c>
      <c r="S47" s="219">
        <v>320</v>
      </c>
      <c r="T47" s="335">
        <v>4.4411986065807803</v>
      </c>
      <c r="U47" s="218">
        <v>9.8689808517809383E-2</v>
      </c>
      <c r="V47" s="219">
        <v>333</v>
      </c>
      <c r="W47" s="335">
        <v>3.7414870919909449</v>
      </c>
      <c r="X47" s="218">
        <v>0.11322436456869429</v>
      </c>
      <c r="Y47" s="219">
        <v>332</v>
      </c>
      <c r="Z47" s="335">
        <v>3.6563539252526822</v>
      </c>
      <c r="AA47" s="218">
        <v>0.1136154826211271</v>
      </c>
      <c r="AB47" s="219">
        <v>327</v>
      </c>
      <c r="AC47" s="335">
        <v>3.9662016026750901</v>
      </c>
      <c r="AD47" s="218">
        <v>8.9388139252770032E-2</v>
      </c>
      <c r="AE47" s="219">
        <v>332</v>
      </c>
      <c r="AF47" s="335">
        <v>2.9135314172389508</v>
      </c>
      <c r="AG47" s="218">
        <v>7.4365241381660702E-2</v>
      </c>
      <c r="AH47" s="219">
        <v>330</v>
      </c>
      <c r="AI47" s="426">
        <v>3.387103450899918</v>
      </c>
      <c r="AJ47" s="218">
        <v>0.1065436909293333</v>
      </c>
      <c r="AK47" s="219">
        <v>332</v>
      </c>
      <c r="AL47" s="335">
        <v>3.696405876556105</v>
      </c>
      <c r="AM47" s="218">
        <v>0.15221270924319</v>
      </c>
      <c r="AN47" s="219">
        <v>332</v>
      </c>
      <c r="AO47" s="335">
        <v>3.6152816086646311</v>
      </c>
      <c r="AP47" s="218">
        <v>0.13888390639020479</v>
      </c>
      <c r="AQ47" s="219">
        <v>331</v>
      </c>
      <c r="AR47" s="335">
        <v>3.3955002188106702</v>
      </c>
      <c r="AS47" s="218">
        <v>0.1147637200420546</v>
      </c>
      <c r="AT47" s="220">
        <v>332</v>
      </c>
    </row>
    <row r="48" spans="1:46" ht="14.5" customHeight="1">
      <c r="A48" s="184" t="s">
        <v>76</v>
      </c>
      <c r="B48" s="334">
        <v>4.0026554261634679</v>
      </c>
      <c r="C48" s="213">
        <v>7.9875990779844849E-2</v>
      </c>
      <c r="D48" s="214">
        <v>539</v>
      </c>
      <c r="E48" s="334">
        <v>4.5773397164120402</v>
      </c>
      <c r="F48" s="213">
        <v>7.5209779582120079E-2</v>
      </c>
      <c r="G48" s="214">
        <v>540</v>
      </c>
      <c r="H48" s="334">
        <v>3.5967479113592788</v>
      </c>
      <c r="I48" s="213">
        <v>8.2335583571092774E-2</v>
      </c>
      <c r="J48" s="214">
        <v>536</v>
      </c>
      <c r="K48" s="334">
        <v>3.4518521060762719</v>
      </c>
      <c r="L48" s="213">
        <v>8.8380146286262881E-2</v>
      </c>
      <c r="M48" s="214">
        <v>539</v>
      </c>
      <c r="N48" s="427">
        <v>2.4227020677832418</v>
      </c>
      <c r="O48" s="213">
        <v>7.2306959815081034E-2</v>
      </c>
      <c r="P48" s="214">
        <v>537</v>
      </c>
      <c r="Q48" s="427">
        <v>2.2381747646152701</v>
      </c>
      <c r="R48" s="213">
        <v>6.9038555349071357E-2</v>
      </c>
      <c r="S48" s="214">
        <v>533</v>
      </c>
      <c r="T48" s="334">
        <v>4.2310454268438171</v>
      </c>
      <c r="U48" s="213">
        <v>7.6960483254558829E-2</v>
      </c>
      <c r="V48" s="214">
        <v>543</v>
      </c>
      <c r="W48" s="334">
        <v>4.5607025320667756</v>
      </c>
      <c r="X48" s="213">
        <v>6.6519626331429077E-2</v>
      </c>
      <c r="Y48" s="214">
        <v>542</v>
      </c>
      <c r="Z48" s="334">
        <v>3.8820458957294242</v>
      </c>
      <c r="AA48" s="213">
        <v>9.1329457487074397E-2</v>
      </c>
      <c r="AB48" s="214">
        <v>532</v>
      </c>
      <c r="AC48" s="334">
        <v>4.1396935298573379</v>
      </c>
      <c r="AD48" s="213">
        <v>7.2084592474825057E-2</v>
      </c>
      <c r="AE48" s="214">
        <v>539</v>
      </c>
      <c r="AF48" s="334">
        <v>3.0836611255035602</v>
      </c>
      <c r="AG48" s="213">
        <v>6.7349411687853147E-2</v>
      </c>
      <c r="AH48" s="214">
        <v>538</v>
      </c>
      <c r="AI48" s="334">
        <v>3.2519996703522049</v>
      </c>
      <c r="AJ48" s="213">
        <v>8.4866261629955475E-2</v>
      </c>
      <c r="AK48" s="214">
        <v>541</v>
      </c>
      <c r="AL48" s="334">
        <v>3.589086663676444</v>
      </c>
      <c r="AM48" s="213">
        <v>0.1040765391297932</v>
      </c>
      <c r="AN48" s="214">
        <v>539</v>
      </c>
      <c r="AO48" s="334">
        <v>3.8209030557212991</v>
      </c>
      <c r="AP48" s="213">
        <v>9.170468520105815E-2</v>
      </c>
      <c r="AQ48" s="214">
        <v>541</v>
      </c>
      <c r="AR48" s="427">
        <v>3.167636547263136</v>
      </c>
      <c r="AS48" s="213">
        <v>7.9173433618287437E-2</v>
      </c>
      <c r="AT48" s="215">
        <v>534</v>
      </c>
    </row>
    <row r="49" spans="1:46" ht="14.5" customHeight="1">
      <c r="A49" s="189" t="s">
        <v>77</v>
      </c>
      <c r="B49" s="335">
        <v>3.722605054886293</v>
      </c>
      <c r="C49" s="218">
        <v>8.5803605526335119E-2</v>
      </c>
      <c r="D49" s="219">
        <v>480</v>
      </c>
      <c r="E49" s="335">
        <v>4.538603278733607</v>
      </c>
      <c r="F49" s="218">
        <v>8.0785414119517895E-2</v>
      </c>
      <c r="G49" s="219">
        <v>483</v>
      </c>
      <c r="H49" s="335">
        <v>3.4904346582608738</v>
      </c>
      <c r="I49" s="218">
        <v>9.3076121056325192E-2</v>
      </c>
      <c r="J49" s="219">
        <v>472</v>
      </c>
      <c r="K49" s="335">
        <v>3.58344857948852</v>
      </c>
      <c r="L49" s="218">
        <v>9.1389086649639462E-2</v>
      </c>
      <c r="M49" s="219">
        <v>481</v>
      </c>
      <c r="N49" s="335">
        <v>2.736035605822126</v>
      </c>
      <c r="O49" s="218">
        <v>9.8014526075077199E-2</v>
      </c>
      <c r="P49" s="219">
        <v>480</v>
      </c>
      <c r="Q49" s="335">
        <v>2.3051152210236872</v>
      </c>
      <c r="R49" s="218">
        <v>8.3416225950223119E-2</v>
      </c>
      <c r="S49" s="219">
        <v>475</v>
      </c>
      <c r="T49" s="335">
        <v>4.0478627965206719</v>
      </c>
      <c r="U49" s="218">
        <v>9.8420232527959228E-2</v>
      </c>
      <c r="V49" s="219">
        <v>483</v>
      </c>
      <c r="W49" s="335">
        <v>4.5676274279659204</v>
      </c>
      <c r="X49" s="218">
        <v>8.3007644251625975E-2</v>
      </c>
      <c r="Y49" s="219">
        <v>487</v>
      </c>
      <c r="Z49" s="335">
        <v>3.838340890065405</v>
      </c>
      <c r="AA49" s="218">
        <v>9.3795842417173231E-2</v>
      </c>
      <c r="AB49" s="219">
        <v>472</v>
      </c>
      <c r="AC49" s="335">
        <v>3.7633359327736882</v>
      </c>
      <c r="AD49" s="218">
        <v>7.022578468006084E-2</v>
      </c>
      <c r="AE49" s="219">
        <v>485</v>
      </c>
      <c r="AF49" s="335">
        <v>2.940928778219952</v>
      </c>
      <c r="AG49" s="218">
        <v>6.7829740164545696E-2</v>
      </c>
      <c r="AH49" s="219">
        <v>483</v>
      </c>
      <c r="AI49" s="335">
        <v>3.0187294376775489</v>
      </c>
      <c r="AJ49" s="218">
        <v>8.906350340413248E-2</v>
      </c>
      <c r="AK49" s="219">
        <v>486</v>
      </c>
      <c r="AL49" s="335">
        <v>3.302033887087072</v>
      </c>
      <c r="AM49" s="218">
        <v>0.1223960342475811</v>
      </c>
      <c r="AN49" s="219">
        <v>485</v>
      </c>
      <c r="AO49" s="335">
        <v>3.7834177268295219</v>
      </c>
      <c r="AP49" s="218">
        <v>0.1084392445702175</v>
      </c>
      <c r="AQ49" s="219">
        <v>486</v>
      </c>
      <c r="AR49" s="426">
        <v>3.2454516310882302</v>
      </c>
      <c r="AS49" s="218">
        <v>9.5437607525011986E-2</v>
      </c>
      <c r="AT49" s="220">
        <v>483</v>
      </c>
    </row>
    <row r="50" spans="1:46" ht="14.5" customHeight="1">
      <c r="A50" s="184" t="s">
        <v>78</v>
      </c>
      <c r="B50" s="334">
        <v>3.8128603811674839</v>
      </c>
      <c r="C50" s="213">
        <v>7.2547697364239438E-2</v>
      </c>
      <c r="D50" s="214">
        <v>580</v>
      </c>
      <c r="E50" s="334">
        <v>4.672012094458406</v>
      </c>
      <c r="F50" s="213">
        <v>7.5630190704682493E-2</v>
      </c>
      <c r="G50" s="214">
        <v>578</v>
      </c>
      <c r="H50" s="334">
        <v>3.2237291412533429</v>
      </c>
      <c r="I50" s="213">
        <v>8.5494203643475611E-2</v>
      </c>
      <c r="J50" s="214">
        <v>575</v>
      </c>
      <c r="K50" s="334">
        <v>3.741779797540739</v>
      </c>
      <c r="L50" s="213">
        <v>8.3993627807283769E-2</v>
      </c>
      <c r="M50" s="214">
        <v>580</v>
      </c>
      <c r="N50" s="334">
        <v>2.7173686205729179</v>
      </c>
      <c r="O50" s="213">
        <v>8.712597728799247E-2</v>
      </c>
      <c r="P50" s="214">
        <v>578</v>
      </c>
      <c r="Q50" s="427">
        <v>2.314774018457034</v>
      </c>
      <c r="R50" s="213">
        <v>7.777408564666688E-2</v>
      </c>
      <c r="S50" s="214">
        <v>552</v>
      </c>
      <c r="T50" s="334">
        <v>4.2506395864008129</v>
      </c>
      <c r="U50" s="213">
        <v>8.2326572897027661E-2</v>
      </c>
      <c r="V50" s="214">
        <v>575</v>
      </c>
      <c r="W50" s="334">
        <v>4.1168080607143356</v>
      </c>
      <c r="X50" s="213">
        <v>8.6175089592747015E-2</v>
      </c>
      <c r="Y50" s="214">
        <v>578</v>
      </c>
      <c r="Z50" s="334">
        <v>3.8325033208314552</v>
      </c>
      <c r="AA50" s="213">
        <v>9.0368967537118206E-2</v>
      </c>
      <c r="AB50" s="214">
        <v>570</v>
      </c>
      <c r="AC50" s="427">
        <v>4.0869003117364002</v>
      </c>
      <c r="AD50" s="213">
        <v>6.393051667692537E-2</v>
      </c>
      <c r="AE50" s="214">
        <v>581</v>
      </c>
      <c r="AF50" s="427">
        <v>2.8488564996176549</v>
      </c>
      <c r="AG50" s="213">
        <v>6.1566094995946022E-2</v>
      </c>
      <c r="AH50" s="214">
        <v>579</v>
      </c>
      <c r="AI50" s="334">
        <v>3.049672990070905</v>
      </c>
      <c r="AJ50" s="213">
        <v>8.1343508977116757E-2</v>
      </c>
      <c r="AK50" s="214">
        <v>575</v>
      </c>
      <c r="AL50" s="334">
        <v>3.4147200016466859</v>
      </c>
      <c r="AM50" s="213">
        <v>9.6454076890202842E-2</v>
      </c>
      <c r="AN50" s="214">
        <v>580</v>
      </c>
      <c r="AO50" s="334">
        <v>3.5986327231495969</v>
      </c>
      <c r="AP50" s="213">
        <v>0.10215387476701181</v>
      </c>
      <c r="AQ50" s="214">
        <v>579</v>
      </c>
      <c r="AR50" s="427">
        <v>3.6875394898365101</v>
      </c>
      <c r="AS50" s="213">
        <v>9.1033976450583184E-2</v>
      </c>
      <c r="AT50" s="215">
        <v>576</v>
      </c>
    </row>
    <row r="51" spans="1:46" ht="14.5" customHeight="1" thickBot="1">
      <c r="A51" s="194" t="s">
        <v>79</v>
      </c>
      <c r="B51" s="336">
        <v>3.8383388792263808</v>
      </c>
      <c r="C51" s="228">
        <v>7.6444235320277221E-2</v>
      </c>
      <c r="D51" s="229">
        <v>556</v>
      </c>
      <c r="E51" s="336">
        <v>4.6416455474802367</v>
      </c>
      <c r="F51" s="228">
        <v>7.3963469862117714E-2</v>
      </c>
      <c r="G51" s="229">
        <v>558</v>
      </c>
      <c r="H51" s="336">
        <v>3.5944675270868038</v>
      </c>
      <c r="I51" s="228">
        <v>8.6888632617032641E-2</v>
      </c>
      <c r="J51" s="229">
        <v>547</v>
      </c>
      <c r="K51" s="336">
        <v>3.687515860502447</v>
      </c>
      <c r="L51" s="228">
        <v>8.1629578347132151E-2</v>
      </c>
      <c r="M51" s="229">
        <v>556</v>
      </c>
      <c r="N51" s="428">
        <v>2.4759146996065571</v>
      </c>
      <c r="O51" s="228">
        <v>7.3080745504850123E-2</v>
      </c>
      <c r="P51" s="229">
        <v>549</v>
      </c>
      <c r="Q51" s="336">
        <v>2.3712026775484509</v>
      </c>
      <c r="R51" s="228">
        <v>7.420288731587768E-2</v>
      </c>
      <c r="S51" s="229">
        <v>540</v>
      </c>
      <c r="T51" s="336">
        <v>4.3654034095741334</v>
      </c>
      <c r="U51" s="228">
        <v>8.3121443546254725E-2</v>
      </c>
      <c r="V51" s="229">
        <v>556</v>
      </c>
      <c r="W51" s="336">
        <v>4.7589994389453132</v>
      </c>
      <c r="X51" s="228">
        <v>6.8065029414433501E-2</v>
      </c>
      <c r="Y51" s="229">
        <v>558</v>
      </c>
      <c r="Z51" s="336">
        <v>3.9653971796374852</v>
      </c>
      <c r="AA51" s="228">
        <v>8.3901519322934021E-2</v>
      </c>
      <c r="AB51" s="229">
        <v>546</v>
      </c>
      <c r="AC51" s="336">
        <v>4.1120494398972234</v>
      </c>
      <c r="AD51" s="228">
        <v>6.6613159905212993E-2</v>
      </c>
      <c r="AE51" s="229">
        <v>556</v>
      </c>
      <c r="AF51" s="336">
        <v>3.1300794459977621</v>
      </c>
      <c r="AG51" s="228">
        <v>6.1127410454560979E-2</v>
      </c>
      <c r="AH51" s="229">
        <v>552</v>
      </c>
      <c r="AI51" s="336">
        <v>3.278392138233388</v>
      </c>
      <c r="AJ51" s="228">
        <v>7.7291260136668913E-2</v>
      </c>
      <c r="AK51" s="229">
        <v>555</v>
      </c>
      <c r="AL51" s="336">
        <v>3.6131042096916128</v>
      </c>
      <c r="AM51" s="228">
        <v>0.1041483678705498</v>
      </c>
      <c r="AN51" s="229">
        <v>558</v>
      </c>
      <c r="AO51" s="336">
        <v>3.9765867311372061</v>
      </c>
      <c r="AP51" s="228">
        <v>9.3306603818610029E-2</v>
      </c>
      <c r="AQ51" s="229">
        <v>558</v>
      </c>
      <c r="AR51" s="428">
        <v>3.5001879441011008</v>
      </c>
      <c r="AS51" s="228">
        <v>8.3849911396232685E-2</v>
      </c>
      <c r="AT51" s="230">
        <v>548</v>
      </c>
    </row>
    <row r="52" spans="1:46" ht="14.5" customHeight="1">
      <c r="A52" s="199" t="s">
        <v>80</v>
      </c>
      <c r="B52" s="429">
        <v>3.7183567819533692</v>
      </c>
      <c r="C52" s="241">
        <v>3.6070717783720431E-2</v>
      </c>
      <c r="D52" s="242">
        <v>4051</v>
      </c>
      <c r="E52" s="310">
        <v>4.5692790960144567</v>
      </c>
      <c r="F52" s="241">
        <v>3.1725206165889447E-2</v>
      </c>
      <c r="G52" s="242">
        <v>4049</v>
      </c>
      <c r="H52" s="429">
        <v>3.25046494934129</v>
      </c>
      <c r="I52" s="241">
        <v>3.8642553209371967E-2</v>
      </c>
      <c r="J52" s="242">
        <v>4008</v>
      </c>
      <c r="K52" s="310">
        <v>3.774678584365454</v>
      </c>
      <c r="L52" s="241">
        <v>3.6170185253580019E-2</v>
      </c>
      <c r="M52" s="242">
        <v>4052</v>
      </c>
      <c r="N52" s="429">
        <v>2.6952181418529908</v>
      </c>
      <c r="O52" s="241">
        <v>3.5502432202402442E-2</v>
      </c>
      <c r="P52" s="242">
        <v>4024</v>
      </c>
      <c r="Q52" s="429">
        <v>2.3642389682740701</v>
      </c>
      <c r="R52" s="241">
        <v>3.293761417667064E-2</v>
      </c>
      <c r="S52" s="242">
        <v>3897</v>
      </c>
      <c r="T52" s="429">
        <v>4.3452039147248938</v>
      </c>
      <c r="U52" s="241">
        <v>3.6624205472511537E-2</v>
      </c>
      <c r="V52" s="242">
        <v>4042</v>
      </c>
      <c r="W52" s="429">
        <v>3.6809805048590478</v>
      </c>
      <c r="X52" s="241">
        <v>3.6267671524521483E-2</v>
      </c>
      <c r="Y52" s="242">
        <v>4055</v>
      </c>
      <c r="Z52" s="310">
        <v>3.760856925493226</v>
      </c>
      <c r="AA52" s="241">
        <v>3.7956501764326113E-2</v>
      </c>
      <c r="AB52" s="242">
        <v>3996</v>
      </c>
      <c r="AC52" s="429">
        <v>3.9911176426576551</v>
      </c>
      <c r="AD52" s="241">
        <v>3.070537840136095E-2</v>
      </c>
      <c r="AE52" s="242">
        <v>4053</v>
      </c>
      <c r="AF52" s="429">
        <v>2.864617378697409</v>
      </c>
      <c r="AG52" s="241">
        <v>2.883696066523142E-2</v>
      </c>
      <c r="AH52" s="242">
        <v>4052</v>
      </c>
      <c r="AI52" s="429">
        <v>3.1858919681218332</v>
      </c>
      <c r="AJ52" s="241">
        <v>3.6154762976632018E-2</v>
      </c>
      <c r="AK52" s="242">
        <v>4051</v>
      </c>
      <c r="AL52" s="310">
        <v>3.5560481574293958</v>
      </c>
      <c r="AM52" s="241">
        <v>4.5597951347909123E-2</v>
      </c>
      <c r="AN52" s="242">
        <v>4059</v>
      </c>
      <c r="AO52" s="310">
        <v>3.7026303869169479</v>
      </c>
      <c r="AP52" s="241">
        <v>4.2344684414708608E-2</v>
      </c>
      <c r="AQ52" s="242">
        <v>4061</v>
      </c>
      <c r="AR52" s="429">
        <v>3.599537012662493</v>
      </c>
      <c r="AS52" s="241">
        <v>3.7026885307272883E-2</v>
      </c>
      <c r="AT52" s="243">
        <v>4038</v>
      </c>
    </row>
    <row r="53" spans="1:46" ht="14.5" customHeight="1">
      <c r="A53" s="199" t="s">
        <v>81</v>
      </c>
      <c r="B53" s="310">
        <v>3.8697023196727578</v>
      </c>
      <c r="C53" s="241">
        <v>3.9576238425763619E-2</v>
      </c>
      <c r="D53" s="242">
        <v>2921</v>
      </c>
      <c r="E53" s="310">
        <v>4.7140083358834586</v>
      </c>
      <c r="F53" s="241">
        <v>3.5315292911536032E-2</v>
      </c>
      <c r="G53" s="242">
        <v>2922</v>
      </c>
      <c r="H53" s="310">
        <v>3.6297017536692819</v>
      </c>
      <c r="I53" s="241">
        <v>4.0630893761478742E-2</v>
      </c>
      <c r="J53" s="242">
        <v>2888</v>
      </c>
      <c r="K53" s="310">
        <v>3.7299518088900618</v>
      </c>
      <c r="L53" s="241">
        <v>4.2755226166458757E-2</v>
      </c>
      <c r="M53" s="242">
        <v>2923</v>
      </c>
      <c r="N53" s="429">
        <v>2.668801868815974</v>
      </c>
      <c r="O53" s="241">
        <v>4.0985486897158821E-2</v>
      </c>
      <c r="P53" s="242">
        <v>2896</v>
      </c>
      <c r="Q53" s="429">
        <v>2.390778512101289</v>
      </c>
      <c r="R53" s="241">
        <v>3.7208557747823633E-2</v>
      </c>
      <c r="S53" s="242">
        <v>2849</v>
      </c>
      <c r="T53" s="429">
        <v>4.2509518536607613</v>
      </c>
      <c r="U53" s="241">
        <v>4.0140338496796463E-2</v>
      </c>
      <c r="V53" s="242">
        <v>2923</v>
      </c>
      <c r="W53" s="310">
        <v>4.4530106878679714</v>
      </c>
      <c r="X53" s="241">
        <v>3.5363746863122068E-2</v>
      </c>
      <c r="Y53" s="242">
        <v>2934</v>
      </c>
      <c r="Z53" s="310">
        <v>4.0647362643734901</v>
      </c>
      <c r="AA53" s="241">
        <v>4.2118384768342537E-2</v>
      </c>
      <c r="AB53" s="242">
        <v>2878</v>
      </c>
      <c r="AC53" s="310">
        <v>4.1036763503697804</v>
      </c>
      <c r="AD53" s="241">
        <v>3.3751814680752022E-2</v>
      </c>
      <c r="AE53" s="242">
        <v>2928</v>
      </c>
      <c r="AF53" s="429">
        <v>3.0487850603355899</v>
      </c>
      <c r="AG53" s="241">
        <v>3.2047839969677271E-2</v>
      </c>
      <c r="AH53" s="242">
        <v>2910</v>
      </c>
      <c r="AI53" s="310">
        <v>3.1959211875503359</v>
      </c>
      <c r="AJ53" s="241">
        <v>4.1062702019597268E-2</v>
      </c>
      <c r="AK53" s="242">
        <v>2925</v>
      </c>
      <c r="AL53" s="310">
        <v>3.5741754301691331</v>
      </c>
      <c r="AM53" s="241">
        <v>5.2435263404957952E-2</v>
      </c>
      <c r="AN53" s="242">
        <v>2927</v>
      </c>
      <c r="AO53" s="310">
        <v>3.8245022809734581</v>
      </c>
      <c r="AP53" s="241">
        <v>4.813392599945699E-2</v>
      </c>
      <c r="AQ53" s="242">
        <v>2936</v>
      </c>
      <c r="AR53" s="429">
        <v>3.4563274860632092</v>
      </c>
      <c r="AS53" s="241">
        <v>4.1742518695338258E-2</v>
      </c>
      <c r="AT53" s="243">
        <v>2904</v>
      </c>
    </row>
    <row r="54" spans="1:46" ht="14.5" customHeight="1">
      <c r="A54" s="204" t="s">
        <v>82</v>
      </c>
      <c r="B54" s="430">
        <v>3.7493202239985179</v>
      </c>
      <c r="C54" s="233">
        <v>2.9823338655296239E-2</v>
      </c>
      <c r="D54" s="234">
        <v>6972</v>
      </c>
      <c r="E54" s="314">
        <v>4.5988689090194264</v>
      </c>
      <c r="F54" s="233">
        <v>2.6250374217131351E-2</v>
      </c>
      <c r="G54" s="234">
        <v>6971</v>
      </c>
      <c r="H54" s="430">
        <v>3.3277642779833032</v>
      </c>
      <c r="I54" s="233">
        <v>3.1914503407813558E-2</v>
      </c>
      <c r="J54" s="234">
        <v>6896</v>
      </c>
      <c r="K54" s="314">
        <v>3.765530741597598</v>
      </c>
      <c r="L54" s="233">
        <v>3.0070852943980559E-2</v>
      </c>
      <c r="M54" s="234">
        <v>6975</v>
      </c>
      <c r="N54" s="430">
        <v>2.6898138831073219</v>
      </c>
      <c r="O54" s="233">
        <v>2.945678802560156E-2</v>
      </c>
      <c r="P54" s="234">
        <v>6920</v>
      </c>
      <c r="Q54" s="430">
        <v>2.369678051871511</v>
      </c>
      <c r="R54" s="233">
        <v>2.7273773535784931E-2</v>
      </c>
      <c r="S54" s="234">
        <v>6746</v>
      </c>
      <c r="T54" s="430">
        <v>4.3259066477044046</v>
      </c>
      <c r="U54" s="233">
        <v>3.0269314163417282E-2</v>
      </c>
      <c r="V54" s="234">
        <v>6965</v>
      </c>
      <c r="W54" s="430">
        <v>3.8391587074623228</v>
      </c>
      <c r="X54" s="233">
        <v>2.9789379653600161E-2</v>
      </c>
      <c r="Y54" s="234">
        <v>6989</v>
      </c>
      <c r="Z54" s="314">
        <v>3.8227124058729758</v>
      </c>
      <c r="AA54" s="233">
        <v>3.141361476329179E-2</v>
      </c>
      <c r="AB54" s="234">
        <v>6874</v>
      </c>
      <c r="AC54" s="430">
        <v>4.0141375306919063</v>
      </c>
      <c r="AD54" s="233">
        <v>2.538625416799075E-2</v>
      </c>
      <c r="AE54" s="234">
        <v>6981</v>
      </c>
      <c r="AF54" s="430">
        <v>2.9021005960720032</v>
      </c>
      <c r="AG54" s="233">
        <v>2.3909001470224411E-2</v>
      </c>
      <c r="AH54" s="234">
        <v>6962</v>
      </c>
      <c r="AI54" s="430">
        <v>3.1879400429255531</v>
      </c>
      <c r="AJ54" s="233">
        <v>2.9968052232199009E-2</v>
      </c>
      <c r="AK54" s="234">
        <v>6976</v>
      </c>
      <c r="AL54" s="314">
        <v>3.55974838819037</v>
      </c>
      <c r="AM54" s="233">
        <v>3.7834514254367083E-2</v>
      </c>
      <c r="AN54" s="234">
        <v>6986</v>
      </c>
      <c r="AO54" s="314">
        <v>3.72756684459568</v>
      </c>
      <c r="AP54" s="233">
        <v>3.508300229969135E-2</v>
      </c>
      <c r="AQ54" s="234">
        <v>6997</v>
      </c>
      <c r="AR54" s="430">
        <v>3.5704553466280902</v>
      </c>
      <c r="AS54" s="233">
        <v>3.0710082109550941E-2</v>
      </c>
      <c r="AT54" s="235">
        <v>6942</v>
      </c>
    </row>
    <row r="55" spans="1:46" ht="14.5" customHeight="1">
      <c r="A55" s="1224" t="s">
        <v>199</v>
      </c>
      <c r="B55" s="1224" t="s">
        <v>200</v>
      </c>
      <c r="C55" s="1224" t="s">
        <v>200</v>
      </c>
      <c r="D55" s="1224" t="s">
        <v>200</v>
      </c>
      <c r="E55" s="1224" t="s">
        <v>200</v>
      </c>
      <c r="F55" s="1224" t="s">
        <v>200</v>
      </c>
      <c r="G55" s="1224" t="s">
        <v>200</v>
      </c>
      <c r="H55" s="1224" t="s">
        <v>200</v>
      </c>
      <c r="I55" s="1224" t="s">
        <v>200</v>
      </c>
      <c r="J55" s="1224" t="s">
        <v>200</v>
      </c>
      <c r="K55" s="1224" t="s">
        <v>200</v>
      </c>
      <c r="L55" s="1224" t="s">
        <v>200</v>
      </c>
      <c r="M55" s="1224" t="s">
        <v>200</v>
      </c>
      <c r="N55" s="1224" t="s">
        <v>200</v>
      </c>
      <c r="O55" s="1224" t="s">
        <v>200</v>
      </c>
      <c r="P55" s="1224" t="s">
        <v>200</v>
      </c>
      <c r="Q55" s="1224" t="s">
        <v>200</v>
      </c>
      <c r="R55" s="1224" t="s">
        <v>200</v>
      </c>
      <c r="S55" s="1224" t="s">
        <v>200</v>
      </c>
      <c r="T55" s="1224" t="s">
        <v>200</v>
      </c>
      <c r="U55" s="1224" t="s">
        <v>200</v>
      </c>
      <c r="V55" s="1224" t="s">
        <v>200</v>
      </c>
      <c r="W55" s="1224" t="s">
        <v>200</v>
      </c>
      <c r="X55" s="1224" t="s">
        <v>200</v>
      </c>
      <c r="Y55" s="1224" t="s">
        <v>200</v>
      </c>
      <c r="Z55" s="1224" t="s">
        <v>200</v>
      </c>
      <c r="AA55" s="1224" t="s">
        <v>200</v>
      </c>
      <c r="AB55" s="1224" t="s">
        <v>200</v>
      </c>
      <c r="AC55" s="1224" t="s">
        <v>200</v>
      </c>
      <c r="AD55" s="1224" t="s">
        <v>200</v>
      </c>
      <c r="AE55" s="1224" t="s">
        <v>200</v>
      </c>
      <c r="AF55" s="1224" t="s">
        <v>200</v>
      </c>
      <c r="AG55" s="1224" t="s">
        <v>200</v>
      </c>
      <c r="AH55" s="1224" t="s">
        <v>200</v>
      </c>
      <c r="AI55" s="1224" t="s">
        <v>200</v>
      </c>
      <c r="AJ55" s="1224" t="s">
        <v>200</v>
      </c>
      <c r="AK55" s="1224" t="s">
        <v>200</v>
      </c>
      <c r="AL55" s="1224" t="s">
        <v>200</v>
      </c>
      <c r="AM55" s="1224" t="s">
        <v>200</v>
      </c>
      <c r="AN55" s="1224" t="s">
        <v>200</v>
      </c>
      <c r="AO55" s="1224" t="s">
        <v>200</v>
      </c>
      <c r="AP55" s="1224" t="s">
        <v>200</v>
      </c>
      <c r="AQ55" s="1224" t="s">
        <v>200</v>
      </c>
      <c r="AR55" s="1224" t="s">
        <v>200</v>
      </c>
      <c r="AS55" s="1224" t="s">
        <v>200</v>
      </c>
      <c r="AT55" s="1224" t="s">
        <v>200</v>
      </c>
    </row>
    <row r="56" spans="1:46" ht="14.5" customHeight="1">
      <c r="A56" s="1224" t="s">
        <v>398</v>
      </c>
      <c r="B56" s="1224" t="s">
        <v>85</v>
      </c>
      <c r="C56" s="1224" t="s">
        <v>85</v>
      </c>
      <c r="D56" s="1224" t="s">
        <v>85</v>
      </c>
      <c r="E56" s="1224" t="s">
        <v>85</v>
      </c>
      <c r="F56" s="1224" t="s">
        <v>85</v>
      </c>
      <c r="G56" s="1224" t="s">
        <v>85</v>
      </c>
      <c r="H56" s="1224" t="s">
        <v>85</v>
      </c>
      <c r="I56" s="1224" t="s">
        <v>85</v>
      </c>
      <c r="J56" s="1224" t="s">
        <v>85</v>
      </c>
      <c r="K56" s="1224" t="s">
        <v>85</v>
      </c>
      <c r="L56" s="1224" t="s">
        <v>85</v>
      </c>
      <c r="M56" s="1224" t="s">
        <v>85</v>
      </c>
      <c r="N56" s="1224" t="s">
        <v>85</v>
      </c>
      <c r="O56" s="1224" t="s">
        <v>85</v>
      </c>
      <c r="P56" s="1224" t="s">
        <v>85</v>
      </c>
      <c r="Q56" s="1224" t="s">
        <v>85</v>
      </c>
      <c r="R56" s="1224" t="s">
        <v>85</v>
      </c>
      <c r="S56" s="1224" t="s">
        <v>85</v>
      </c>
      <c r="T56" s="1224" t="s">
        <v>85</v>
      </c>
      <c r="U56" s="1224" t="s">
        <v>85</v>
      </c>
      <c r="V56" s="1224" t="s">
        <v>85</v>
      </c>
      <c r="W56" s="1224" t="s">
        <v>85</v>
      </c>
      <c r="X56" s="1224" t="s">
        <v>85</v>
      </c>
      <c r="Y56" s="1224" t="s">
        <v>85</v>
      </c>
      <c r="Z56" s="1224" t="s">
        <v>85</v>
      </c>
      <c r="AA56" s="1224" t="s">
        <v>85</v>
      </c>
      <c r="AB56" s="1224" t="s">
        <v>85</v>
      </c>
      <c r="AC56" s="1224" t="s">
        <v>85</v>
      </c>
      <c r="AD56" s="1224" t="s">
        <v>85</v>
      </c>
      <c r="AE56" s="1224" t="s">
        <v>85</v>
      </c>
      <c r="AF56" s="1224" t="s">
        <v>85</v>
      </c>
      <c r="AG56" s="1224" t="s">
        <v>85</v>
      </c>
      <c r="AH56" s="1224" t="s">
        <v>85</v>
      </c>
      <c r="AI56" s="1224" t="s">
        <v>85</v>
      </c>
      <c r="AJ56" s="1224" t="s">
        <v>85</v>
      </c>
      <c r="AK56" s="1224" t="s">
        <v>85</v>
      </c>
      <c r="AL56" s="1224" t="s">
        <v>85</v>
      </c>
      <c r="AM56" s="1224" t="s">
        <v>85</v>
      </c>
      <c r="AN56" s="1224" t="s">
        <v>85</v>
      </c>
      <c r="AO56" s="1224" t="s">
        <v>85</v>
      </c>
      <c r="AP56" s="1224" t="s">
        <v>85</v>
      </c>
      <c r="AQ56" s="1224" t="s">
        <v>85</v>
      </c>
      <c r="AR56" s="1224" t="s">
        <v>85</v>
      </c>
      <c r="AS56" s="1224" t="s">
        <v>85</v>
      </c>
      <c r="AT56" s="1224" t="s">
        <v>85</v>
      </c>
    </row>
    <row r="57" spans="1:46" ht="14.5" customHeight="1">
      <c r="A57" s="1224" t="s">
        <v>771</v>
      </c>
      <c r="B57" s="1224" t="s">
        <v>201</v>
      </c>
      <c r="C57" s="1224" t="s">
        <v>201</v>
      </c>
      <c r="D57" s="1224" t="s">
        <v>201</v>
      </c>
      <c r="E57" s="1224" t="s">
        <v>201</v>
      </c>
      <c r="F57" s="1224" t="s">
        <v>201</v>
      </c>
      <c r="G57" s="1224" t="s">
        <v>201</v>
      </c>
      <c r="H57" s="1224" t="s">
        <v>201</v>
      </c>
      <c r="I57" s="1224" t="s">
        <v>201</v>
      </c>
      <c r="J57" s="1224" t="s">
        <v>201</v>
      </c>
      <c r="K57" s="1224" t="s">
        <v>201</v>
      </c>
      <c r="L57" s="1224" t="s">
        <v>201</v>
      </c>
      <c r="M57" s="1224" t="s">
        <v>201</v>
      </c>
      <c r="N57" s="1224" t="s">
        <v>201</v>
      </c>
      <c r="O57" s="1224" t="s">
        <v>201</v>
      </c>
      <c r="P57" s="1224" t="s">
        <v>201</v>
      </c>
      <c r="Q57" s="1224" t="s">
        <v>201</v>
      </c>
      <c r="R57" s="1224" t="s">
        <v>201</v>
      </c>
      <c r="S57" s="1224" t="s">
        <v>201</v>
      </c>
      <c r="T57" s="1224" t="s">
        <v>201</v>
      </c>
      <c r="U57" s="1224" t="s">
        <v>201</v>
      </c>
      <c r="V57" s="1224" t="s">
        <v>201</v>
      </c>
      <c r="W57" s="1224" t="s">
        <v>201</v>
      </c>
      <c r="X57" s="1224" t="s">
        <v>201</v>
      </c>
      <c r="Y57" s="1224" t="s">
        <v>201</v>
      </c>
      <c r="Z57" s="1224" t="s">
        <v>201</v>
      </c>
      <c r="AA57" s="1224" t="s">
        <v>201</v>
      </c>
      <c r="AB57" s="1224" t="s">
        <v>201</v>
      </c>
      <c r="AC57" s="1224" t="s">
        <v>201</v>
      </c>
      <c r="AD57" s="1224" t="s">
        <v>201</v>
      </c>
      <c r="AE57" s="1224" t="s">
        <v>201</v>
      </c>
      <c r="AF57" s="1224" t="s">
        <v>201</v>
      </c>
      <c r="AG57" s="1224" t="s">
        <v>201</v>
      </c>
      <c r="AH57" s="1224" t="s">
        <v>201</v>
      </c>
      <c r="AI57" s="1224" t="s">
        <v>201</v>
      </c>
      <c r="AJ57" s="1224" t="s">
        <v>201</v>
      </c>
      <c r="AK57" s="1224" t="s">
        <v>201</v>
      </c>
      <c r="AL57" s="1224" t="s">
        <v>201</v>
      </c>
      <c r="AM57" s="1224" t="s">
        <v>201</v>
      </c>
      <c r="AN57" s="1224" t="s">
        <v>201</v>
      </c>
      <c r="AO57" s="1224" t="s">
        <v>201</v>
      </c>
      <c r="AP57" s="1224" t="s">
        <v>201</v>
      </c>
      <c r="AQ57" s="1224" t="s">
        <v>201</v>
      </c>
      <c r="AR57" s="1224" t="s">
        <v>201</v>
      </c>
      <c r="AS57" s="1224" t="s">
        <v>201</v>
      </c>
      <c r="AT57" s="1224" t="s">
        <v>201</v>
      </c>
    </row>
    <row r="58" spans="1:46" ht="14.5" customHeight="1"/>
    <row r="59" spans="1:46" ht="25" customHeight="1">
      <c r="A59" s="1231">
        <v>2020</v>
      </c>
      <c r="B59" s="1231"/>
      <c r="C59" s="1231"/>
      <c r="D59" s="1231"/>
      <c r="E59" s="1231"/>
      <c r="F59" s="1231"/>
      <c r="G59" s="1231"/>
      <c r="H59" s="1231"/>
      <c r="I59" s="1231"/>
      <c r="J59" s="1231"/>
      <c r="K59" s="1231"/>
      <c r="L59" s="1231"/>
      <c r="M59" s="1231"/>
      <c r="N59" s="1231"/>
      <c r="O59" s="1231"/>
      <c r="P59" s="1231"/>
      <c r="Q59" s="1231"/>
      <c r="R59" s="1231"/>
      <c r="S59" s="1231"/>
      <c r="T59" s="1231"/>
      <c r="U59" s="1231"/>
      <c r="V59" s="1231"/>
      <c r="W59" s="1231"/>
      <c r="X59" s="1231"/>
      <c r="Y59" s="1231"/>
      <c r="Z59" s="1231"/>
      <c r="AA59" s="1231"/>
      <c r="AB59" s="1231"/>
      <c r="AC59" s="1231"/>
      <c r="AD59" s="1231"/>
      <c r="AE59" s="1231"/>
      <c r="AF59" s="1231"/>
      <c r="AG59" s="1231"/>
      <c r="AH59" s="1231"/>
      <c r="AI59" s="1231"/>
      <c r="AJ59" s="1231"/>
      <c r="AK59" s="1231"/>
      <c r="AL59" s="1231"/>
      <c r="AM59" s="1231"/>
      <c r="AN59" s="1231"/>
      <c r="AO59" s="1231"/>
      <c r="AP59" s="1231"/>
      <c r="AQ59" s="1231"/>
      <c r="AR59" s="1231"/>
      <c r="AS59" s="1231"/>
      <c r="AT59" s="1231"/>
    </row>
    <row r="60" spans="1:46" ht="14.5" customHeight="1"/>
    <row r="61" spans="1:46" ht="14.5" customHeight="1">
      <c r="A61" s="1189" t="s">
        <v>887</v>
      </c>
      <c r="B61" s="1189"/>
      <c r="C61" s="1189"/>
      <c r="D61" s="1189"/>
      <c r="E61" s="1189"/>
      <c r="F61" s="1189"/>
      <c r="G61" s="1189"/>
      <c r="H61" s="1189"/>
      <c r="I61" s="1189"/>
      <c r="J61" s="1189"/>
      <c r="K61" s="1189"/>
      <c r="L61" s="1189"/>
      <c r="M61" s="1189"/>
      <c r="N61" s="1189"/>
      <c r="O61" s="1189"/>
      <c r="P61" s="1189"/>
      <c r="Q61" s="1189"/>
      <c r="R61" s="1189"/>
      <c r="S61" s="1189"/>
      <c r="T61" s="1189"/>
      <c r="U61" s="1189"/>
      <c r="V61" s="1189"/>
      <c r="W61" s="1189"/>
      <c r="X61" s="1189"/>
      <c r="Y61" s="1189"/>
      <c r="Z61" s="1189"/>
      <c r="AA61" s="1189"/>
      <c r="AB61" s="1189"/>
      <c r="AC61" s="1189"/>
      <c r="AD61" s="1189"/>
      <c r="AE61" s="1189"/>
      <c r="AF61" s="1189"/>
      <c r="AG61" s="1189"/>
      <c r="AH61" s="1189"/>
      <c r="AI61" s="1189"/>
      <c r="AJ61" s="1189"/>
      <c r="AK61" s="1189"/>
      <c r="AL61" s="1189"/>
      <c r="AM61" s="1189"/>
      <c r="AN61" s="1189"/>
      <c r="AO61" s="1189"/>
      <c r="AP61" s="1189"/>
      <c r="AQ61" s="1189"/>
      <c r="AR61" s="1189"/>
      <c r="AS61" s="1189"/>
      <c r="AT61" s="1189"/>
    </row>
    <row r="62" spans="1:46" ht="45" customHeight="1" thickBot="1">
      <c r="A62" s="1229" t="s">
        <v>273</v>
      </c>
      <c r="B62" s="1226" t="s">
        <v>400</v>
      </c>
      <c r="C62" s="1226" t="s">
        <v>184</v>
      </c>
      <c r="D62" s="1226" t="s">
        <v>184</v>
      </c>
      <c r="E62" s="1226" t="s">
        <v>401</v>
      </c>
      <c r="F62" s="1226" t="s">
        <v>185</v>
      </c>
      <c r="G62" s="1226" t="s">
        <v>185</v>
      </c>
      <c r="H62" s="1226" t="s">
        <v>402</v>
      </c>
      <c r="I62" s="1226" t="s">
        <v>186</v>
      </c>
      <c r="J62" s="1226" t="s">
        <v>186</v>
      </c>
      <c r="K62" s="1226" t="s">
        <v>53</v>
      </c>
      <c r="L62" s="1226" t="s">
        <v>187</v>
      </c>
      <c r="M62" s="1226" t="s">
        <v>187</v>
      </c>
      <c r="N62" s="1226" t="s">
        <v>50</v>
      </c>
      <c r="O62" s="1226" t="s">
        <v>188</v>
      </c>
      <c r="P62" s="1226" t="s">
        <v>188</v>
      </c>
      <c r="Q62" s="1226" t="s">
        <v>403</v>
      </c>
      <c r="R62" s="1226" t="s">
        <v>189</v>
      </c>
      <c r="S62" s="1226" t="s">
        <v>189</v>
      </c>
      <c r="T62" s="1226" t="s">
        <v>404</v>
      </c>
      <c r="U62" s="1226" t="s">
        <v>190</v>
      </c>
      <c r="V62" s="1226" t="s">
        <v>190</v>
      </c>
      <c r="W62" s="1226" t="s">
        <v>405</v>
      </c>
      <c r="X62" s="1226" t="s">
        <v>191</v>
      </c>
      <c r="Y62" s="1226" t="s">
        <v>191</v>
      </c>
      <c r="Z62" s="1226" t="s">
        <v>406</v>
      </c>
      <c r="AA62" s="1226" t="s">
        <v>192</v>
      </c>
      <c r="AB62" s="1226" t="s">
        <v>192</v>
      </c>
      <c r="AC62" s="1226" t="s">
        <v>407</v>
      </c>
      <c r="AD62" s="1226" t="s">
        <v>193</v>
      </c>
      <c r="AE62" s="1226" t="s">
        <v>193</v>
      </c>
      <c r="AF62" s="1226" t="s">
        <v>408</v>
      </c>
      <c r="AG62" s="1226" t="s">
        <v>194</v>
      </c>
      <c r="AH62" s="1226" t="s">
        <v>194</v>
      </c>
      <c r="AI62" s="1226" t="s">
        <v>409</v>
      </c>
      <c r="AJ62" s="1226" t="s">
        <v>195</v>
      </c>
      <c r="AK62" s="1226" t="s">
        <v>195</v>
      </c>
      <c r="AL62" s="1226" t="s">
        <v>410</v>
      </c>
      <c r="AM62" s="1226" t="s">
        <v>196</v>
      </c>
      <c r="AN62" s="1226" t="s">
        <v>196</v>
      </c>
      <c r="AO62" s="1226" t="s">
        <v>411</v>
      </c>
      <c r="AP62" s="1226" t="s">
        <v>197</v>
      </c>
      <c r="AQ62" s="1226" t="s">
        <v>197</v>
      </c>
      <c r="AR62" s="1226" t="s">
        <v>412</v>
      </c>
      <c r="AS62" s="1226" t="s">
        <v>198</v>
      </c>
      <c r="AT62" s="1227" t="s">
        <v>198</v>
      </c>
    </row>
    <row r="63" spans="1:46" ht="14.5" customHeight="1" thickBot="1">
      <c r="A63" s="1230" t="s">
        <v>273</v>
      </c>
      <c r="B63" s="59" t="s">
        <v>21</v>
      </c>
      <c r="C63" s="59" t="s">
        <v>62</v>
      </c>
      <c r="D63" s="60" t="s">
        <v>63</v>
      </c>
      <c r="E63" s="59" t="s">
        <v>21</v>
      </c>
      <c r="F63" s="59" t="s">
        <v>62</v>
      </c>
      <c r="G63" s="60" t="s">
        <v>63</v>
      </c>
      <c r="H63" s="59" t="s">
        <v>21</v>
      </c>
      <c r="I63" s="59" t="s">
        <v>62</v>
      </c>
      <c r="J63" s="60" t="s">
        <v>63</v>
      </c>
      <c r="K63" s="59" t="s">
        <v>21</v>
      </c>
      <c r="L63" s="59" t="s">
        <v>62</v>
      </c>
      <c r="M63" s="60" t="s">
        <v>63</v>
      </c>
      <c r="N63" s="59" t="s">
        <v>21</v>
      </c>
      <c r="O63" s="59" t="s">
        <v>62</v>
      </c>
      <c r="P63" s="60" t="s">
        <v>63</v>
      </c>
      <c r="Q63" s="59" t="s">
        <v>21</v>
      </c>
      <c r="R63" s="59" t="s">
        <v>62</v>
      </c>
      <c r="S63" s="60" t="s">
        <v>63</v>
      </c>
      <c r="T63" s="59" t="s">
        <v>21</v>
      </c>
      <c r="U63" s="59" t="s">
        <v>62</v>
      </c>
      <c r="V63" s="60" t="s">
        <v>63</v>
      </c>
      <c r="W63" s="59" t="s">
        <v>21</v>
      </c>
      <c r="X63" s="59" t="s">
        <v>62</v>
      </c>
      <c r="Y63" s="60" t="s">
        <v>63</v>
      </c>
      <c r="Z63" s="59" t="s">
        <v>21</v>
      </c>
      <c r="AA63" s="59" t="s">
        <v>62</v>
      </c>
      <c r="AB63" s="60" t="s">
        <v>63</v>
      </c>
      <c r="AC63" s="59" t="s">
        <v>21</v>
      </c>
      <c r="AD63" s="59" t="s">
        <v>62</v>
      </c>
      <c r="AE63" s="60" t="s">
        <v>63</v>
      </c>
      <c r="AF63" s="59" t="s">
        <v>21</v>
      </c>
      <c r="AG63" s="59" t="s">
        <v>62</v>
      </c>
      <c r="AH63" s="60" t="s">
        <v>63</v>
      </c>
      <c r="AI63" s="59" t="s">
        <v>21</v>
      </c>
      <c r="AJ63" s="59" t="s">
        <v>62</v>
      </c>
      <c r="AK63" s="60" t="s">
        <v>63</v>
      </c>
      <c r="AL63" s="59" t="s">
        <v>21</v>
      </c>
      <c r="AM63" s="59" t="s">
        <v>62</v>
      </c>
      <c r="AN63" s="60" t="s">
        <v>63</v>
      </c>
      <c r="AO63" s="59" t="s">
        <v>21</v>
      </c>
      <c r="AP63" s="59" t="s">
        <v>62</v>
      </c>
      <c r="AQ63" s="60" t="s">
        <v>63</v>
      </c>
      <c r="AR63" s="59" t="s">
        <v>21</v>
      </c>
      <c r="AS63" s="59" t="s">
        <v>62</v>
      </c>
      <c r="AT63" s="59" t="s">
        <v>63</v>
      </c>
    </row>
    <row r="64" spans="1:46" ht="14.5" customHeight="1">
      <c r="A64" s="184" t="s">
        <v>64</v>
      </c>
      <c r="B64" s="334">
        <v>3.9300223378346519</v>
      </c>
      <c r="C64" s="213">
        <v>7.0365257611886015E-2</v>
      </c>
      <c r="D64" s="214">
        <v>769</v>
      </c>
      <c r="E64" s="334">
        <v>4.6417084103066051</v>
      </c>
      <c r="F64" s="213">
        <v>5.7832857900035513E-2</v>
      </c>
      <c r="G64" s="214">
        <v>766</v>
      </c>
      <c r="H64" s="334">
        <v>3.383733317891811</v>
      </c>
      <c r="I64" s="213">
        <v>7.7608449177683503E-2</v>
      </c>
      <c r="J64" s="214">
        <v>759</v>
      </c>
      <c r="K64" s="334">
        <v>4.0244334141547604</v>
      </c>
      <c r="L64" s="213">
        <v>7.1860301849825198E-2</v>
      </c>
      <c r="M64" s="214">
        <v>762</v>
      </c>
      <c r="N64" s="334">
        <v>3.1008687482964929</v>
      </c>
      <c r="O64" s="213">
        <v>6.9221163277912695E-2</v>
      </c>
      <c r="P64" s="214">
        <v>753</v>
      </c>
      <c r="Q64" s="334">
        <v>2.7062387122828011</v>
      </c>
      <c r="R64" s="213">
        <v>6.8416727950890044E-2</v>
      </c>
      <c r="S64" s="214">
        <v>719</v>
      </c>
      <c r="T64" s="334">
        <v>4.399745542647814</v>
      </c>
      <c r="U64" s="213">
        <v>6.9665212151214961E-2</v>
      </c>
      <c r="V64" s="214">
        <v>760</v>
      </c>
      <c r="W64" s="334">
        <v>3.555908808094383</v>
      </c>
      <c r="X64" s="213">
        <v>8.0652031819484285E-2</v>
      </c>
      <c r="Y64" s="214">
        <v>763</v>
      </c>
      <c r="Z64" s="334">
        <v>3.5814854603788611</v>
      </c>
      <c r="AA64" s="213">
        <v>7.176944529706103E-2</v>
      </c>
      <c r="AB64" s="214">
        <v>738</v>
      </c>
      <c r="AC64" s="334">
        <v>4.4208959430550374</v>
      </c>
      <c r="AD64" s="213">
        <v>5.411220048073704E-2</v>
      </c>
      <c r="AE64" s="214">
        <v>765</v>
      </c>
      <c r="AF64" s="334">
        <v>3.1443206238857249</v>
      </c>
      <c r="AG64" s="213">
        <v>5.4193428814330181E-2</v>
      </c>
      <c r="AH64" s="214">
        <v>763</v>
      </c>
      <c r="AI64" s="334">
        <v>3.0069832077517828</v>
      </c>
      <c r="AJ64" s="213">
        <v>6.7058090771147771E-2</v>
      </c>
      <c r="AK64" s="214">
        <v>765</v>
      </c>
      <c r="AL64" s="334">
        <v>3.3810436413637328</v>
      </c>
      <c r="AM64" s="213">
        <v>0.1122500687499661</v>
      </c>
      <c r="AN64" s="214">
        <v>769</v>
      </c>
      <c r="AO64" s="334">
        <v>3.6639545885242182</v>
      </c>
      <c r="AP64" s="213">
        <v>0.1047495530495936</v>
      </c>
      <c r="AQ64" s="214">
        <v>770</v>
      </c>
      <c r="AR64" s="334">
        <v>4.1493716372061229</v>
      </c>
      <c r="AS64" s="213">
        <v>6.740449095367114E-2</v>
      </c>
      <c r="AT64" s="215">
        <v>758</v>
      </c>
    </row>
    <row r="65" spans="1:46" ht="14.5" customHeight="1">
      <c r="A65" s="189" t="s">
        <v>65</v>
      </c>
      <c r="B65" s="335">
        <v>3.7836202839616662</v>
      </c>
      <c r="C65" s="218">
        <v>6.3515063927594859E-2</v>
      </c>
      <c r="D65" s="219">
        <v>1009</v>
      </c>
      <c r="E65" s="335">
        <v>4.5872934931264666</v>
      </c>
      <c r="F65" s="218">
        <v>5.2984120683901223E-2</v>
      </c>
      <c r="G65" s="219">
        <v>1011</v>
      </c>
      <c r="H65" s="335">
        <v>3.482774872490209</v>
      </c>
      <c r="I65" s="218">
        <v>6.49602288936275E-2</v>
      </c>
      <c r="J65" s="219">
        <v>996</v>
      </c>
      <c r="K65" s="335">
        <v>3.81853775695234</v>
      </c>
      <c r="L65" s="218">
        <v>6.7442757147309754E-2</v>
      </c>
      <c r="M65" s="219">
        <v>1007</v>
      </c>
      <c r="N65" s="335">
        <v>3.043591831599346</v>
      </c>
      <c r="O65" s="218">
        <v>6.9487553988209633E-2</v>
      </c>
      <c r="P65" s="219">
        <v>993</v>
      </c>
      <c r="Q65" s="335">
        <v>2.769808608497609</v>
      </c>
      <c r="R65" s="218">
        <v>6.5390004099765725E-2</v>
      </c>
      <c r="S65" s="219">
        <v>971</v>
      </c>
      <c r="T65" s="335">
        <v>4.5480616137362402</v>
      </c>
      <c r="U65" s="218">
        <v>6.058518117132855E-2</v>
      </c>
      <c r="V65" s="219">
        <v>1009</v>
      </c>
      <c r="W65" s="335">
        <v>3.4698814922701771</v>
      </c>
      <c r="X65" s="218">
        <v>6.881921197790225E-2</v>
      </c>
      <c r="Y65" s="219">
        <v>1013</v>
      </c>
      <c r="Z65" s="335">
        <v>3.6522233196304961</v>
      </c>
      <c r="AA65" s="218">
        <v>7.0031987808090015E-2</v>
      </c>
      <c r="AB65" s="219">
        <v>987</v>
      </c>
      <c r="AC65" s="335">
        <v>4.2264933896881089</v>
      </c>
      <c r="AD65" s="218">
        <v>5.1731703991942352E-2</v>
      </c>
      <c r="AE65" s="219">
        <v>1010</v>
      </c>
      <c r="AF65" s="335">
        <v>3.1941220450017238</v>
      </c>
      <c r="AG65" s="218">
        <v>5.3794233771700763E-2</v>
      </c>
      <c r="AH65" s="219">
        <v>1009</v>
      </c>
      <c r="AI65" s="335">
        <v>3.036419522542646</v>
      </c>
      <c r="AJ65" s="218">
        <v>6.0513647049388677E-2</v>
      </c>
      <c r="AK65" s="219">
        <v>1013</v>
      </c>
      <c r="AL65" s="335">
        <v>3.447009299718887</v>
      </c>
      <c r="AM65" s="218">
        <v>8.9030925663788105E-2</v>
      </c>
      <c r="AN65" s="219">
        <v>1010</v>
      </c>
      <c r="AO65" s="335">
        <v>3.6710031398774601</v>
      </c>
      <c r="AP65" s="218">
        <v>8.4963521593423241E-2</v>
      </c>
      <c r="AQ65" s="219">
        <v>1014</v>
      </c>
      <c r="AR65" s="335">
        <v>4.098459962909212</v>
      </c>
      <c r="AS65" s="218">
        <v>6.500045012263593E-2</v>
      </c>
      <c r="AT65" s="220">
        <v>1010</v>
      </c>
    </row>
    <row r="66" spans="1:46" ht="14.5" customHeight="1">
      <c r="A66" s="184" t="s">
        <v>66</v>
      </c>
      <c r="B66" s="334">
        <v>3.6055711041553331</v>
      </c>
      <c r="C66" s="213">
        <v>0.16743817736616351</v>
      </c>
      <c r="D66" s="214">
        <v>205</v>
      </c>
      <c r="E66" s="334">
        <v>4.7077295409616067</v>
      </c>
      <c r="F66" s="213">
        <v>0.15534734129268629</v>
      </c>
      <c r="G66" s="214">
        <v>204</v>
      </c>
      <c r="H66" s="334">
        <v>3.8006043606328852</v>
      </c>
      <c r="I66" s="213">
        <v>0.16686094723406791</v>
      </c>
      <c r="J66" s="214">
        <v>203</v>
      </c>
      <c r="K66" s="334">
        <v>3.994938419847478</v>
      </c>
      <c r="L66" s="213">
        <v>0.17874604974268951</v>
      </c>
      <c r="M66" s="214">
        <v>204</v>
      </c>
      <c r="N66" s="334">
        <v>3.2182186358487539</v>
      </c>
      <c r="O66" s="213">
        <v>0.1754617905351088</v>
      </c>
      <c r="P66" s="214">
        <v>198</v>
      </c>
      <c r="Q66" s="334">
        <v>2.900734230932605</v>
      </c>
      <c r="R66" s="213">
        <v>0.15673702449052629</v>
      </c>
      <c r="S66" s="214">
        <v>196</v>
      </c>
      <c r="T66" s="334">
        <v>4.5172386443150208</v>
      </c>
      <c r="U66" s="213">
        <v>0.20334288467847031</v>
      </c>
      <c r="V66" s="214">
        <v>205</v>
      </c>
      <c r="W66" s="334">
        <v>4.1123679174823584</v>
      </c>
      <c r="X66" s="213">
        <v>0.14085628643820561</v>
      </c>
      <c r="Y66" s="214">
        <v>204</v>
      </c>
      <c r="Z66" s="334">
        <v>4.1756981083306624</v>
      </c>
      <c r="AA66" s="213">
        <v>0.17061469242548929</v>
      </c>
      <c r="AB66" s="214">
        <v>197</v>
      </c>
      <c r="AC66" s="334">
        <v>4.2155842601513669</v>
      </c>
      <c r="AD66" s="213">
        <v>0.1763774304673765</v>
      </c>
      <c r="AE66" s="214">
        <v>203</v>
      </c>
      <c r="AF66" s="334">
        <v>2.9831229735491989</v>
      </c>
      <c r="AG66" s="213">
        <v>0.13149493544580379</v>
      </c>
      <c r="AH66" s="214">
        <v>206</v>
      </c>
      <c r="AI66" s="334">
        <v>2.987339290904047</v>
      </c>
      <c r="AJ66" s="213">
        <v>0.1688936359791248</v>
      </c>
      <c r="AK66" s="214">
        <v>204</v>
      </c>
      <c r="AL66" s="334">
        <v>3.5269911174689801</v>
      </c>
      <c r="AM66" s="213">
        <v>0.22698508164142431</v>
      </c>
      <c r="AN66" s="214">
        <v>206</v>
      </c>
      <c r="AO66" s="334">
        <v>3.710458961266331</v>
      </c>
      <c r="AP66" s="213">
        <v>0.2016197150938818</v>
      </c>
      <c r="AQ66" s="214">
        <v>206</v>
      </c>
      <c r="AR66" s="334">
        <v>3.636865398796628</v>
      </c>
      <c r="AS66" s="213">
        <v>0.19371450154101741</v>
      </c>
      <c r="AT66" s="215">
        <v>205</v>
      </c>
    </row>
    <row r="67" spans="1:46" ht="14.5" customHeight="1">
      <c r="A67" s="189" t="s">
        <v>67</v>
      </c>
      <c r="B67" s="335">
        <v>4.086248643453029</v>
      </c>
      <c r="C67" s="218">
        <v>8.4883388777599517E-2</v>
      </c>
      <c r="D67" s="219">
        <v>396</v>
      </c>
      <c r="E67" s="335">
        <v>4.7726023002195586</v>
      </c>
      <c r="F67" s="218">
        <v>7.7788734790816286E-2</v>
      </c>
      <c r="G67" s="219">
        <v>400</v>
      </c>
      <c r="H67" s="335">
        <v>3.8884462228565502</v>
      </c>
      <c r="I67" s="218">
        <v>0.1053430179763073</v>
      </c>
      <c r="J67" s="219">
        <v>391</v>
      </c>
      <c r="K67" s="335">
        <v>3.9625513070148322</v>
      </c>
      <c r="L67" s="218">
        <v>0.1018820086202971</v>
      </c>
      <c r="M67" s="219">
        <v>394</v>
      </c>
      <c r="N67" s="335">
        <v>2.8473673916309412</v>
      </c>
      <c r="O67" s="218">
        <v>0.10635043499349429</v>
      </c>
      <c r="P67" s="219">
        <v>394</v>
      </c>
      <c r="Q67" s="335">
        <v>2.541895794471285</v>
      </c>
      <c r="R67" s="218">
        <v>0.1048237220266728</v>
      </c>
      <c r="S67" s="219">
        <v>379</v>
      </c>
      <c r="T67" s="335">
        <v>4.4179994585097822</v>
      </c>
      <c r="U67" s="218">
        <v>0.1100113215893477</v>
      </c>
      <c r="V67" s="219">
        <v>391</v>
      </c>
      <c r="W67" s="335">
        <v>4.6099899193840823</v>
      </c>
      <c r="X67" s="218">
        <v>8.9089183360902061E-2</v>
      </c>
      <c r="Y67" s="219">
        <v>393</v>
      </c>
      <c r="Z67" s="335">
        <v>4.0173964587048374</v>
      </c>
      <c r="AA67" s="218">
        <v>0.1082845920584521</v>
      </c>
      <c r="AB67" s="219">
        <v>386</v>
      </c>
      <c r="AC67" s="335">
        <v>4.01490809633093</v>
      </c>
      <c r="AD67" s="218">
        <v>7.9894688763160179E-2</v>
      </c>
      <c r="AE67" s="219">
        <v>396</v>
      </c>
      <c r="AF67" s="335">
        <v>3.159174007653148</v>
      </c>
      <c r="AG67" s="218">
        <v>7.3229368375549844E-2</v>
      </c>
      <c r="AH67" s="219">
        <v>395</v>
      </c>
      <c r="AI67" s="335">
        <v>3.2902743832725601</v>
      </c>
      <c r="AJ67" s="218">
        <v>0.1024875906361442</v>
      </c>
      <c r="AK67" s="219">
        <v>397</v>
      </c>
      <c r="AL67" s="335">
        <v>3.6481404982440742</v>
      </c>
      <c r="AM67" s="218">
        <v>0.13718266152438791</v>
      </c>
      <c r="AN67" s="219">
        <v>396</v>
      </c>
      <c r="AO67" s="335">
        <v>3.6277961335587761</v>
      </c>
      <c r="AP67" s="218">
        <v>0.13647874524420009</v>
      </c>
      <c r="AQ67" s="219">
        <v>398</v>
      </c>
      <c r="AR67" s="335">
        <v>3.6993188757034492</v>
      </c>
      <c r="AS67" s="218">
        <v>9.3506967608363661E-2</v>
      </c>
      <c r="AT67" s="220">
        <v>398</v>
      </c>
    </row>
    <row r="68" spans="1:46" ht="14.5" customHeight="1">
      <c r="A68" s="184" t="s">
        <v>68</v>
      </c>
      <c r="B68" s="334">
        <v>3.8629335058554628</v>
      </c>
      <c r="C68" s="213">
        <v>0.1454478451251151</v>
      </c>
      <c r="D68" s="214">
        <v>164</v>
      </c>
      <c r="E68" s="334">
        <v>4.7793994383705174</v>
      </c>
      <c r="F68" s="213">
        <v>0.13346459289808599</v>
      </c>
      <c r="G68" s="214">
        <v>164</v>
      </c>
      <c r="H68" s="334">
        <v>3.375012027808495</v>
      </c>
      <c r="I68" s="213">
        <v>0.13278745724528229</v>
      </c>
      <c r="J68" s="214">
        <v>163</v>
      </c>
      <c r="K68" s="334">
        <v>3.7974406076880181</v>
      </c>
      <c r="L68" s="213">
        <v>0.15468162305744951</v>
      </c>
      <c r="M68" s="214">
        <v>163</v>
      </c>
      <c r="N68" s="334">
        <v>3.006499059314895</v>
      </c>
      <c r="O68" s="213">
        <v>0.1065246521370235</v>
      </c>
      <c r="P68" s="214">
        <v>162</v>
      </c>
      <c r="Q68" s="334">
        <v>2.8364586645898382</v>
      </c>
      <c r="R68" s="213">
        <v>0.14081113694082811</v>
      </c>
      <c r="S68" s="214">
        <v>157</v>
      </c>
      <c r="T68" s="334">
        <v>4.5296788268318773</v>
      </c>
      <c r="U68" s="213">
        <v>0.1481084111571343</v>
      </c>
      <c r="V68" s="214">
        <v>165</v>
      </c>
      <c r="W68" s="334">
        <v>3.8080411466867021</v>
      </c>
      <c r="X68" s="213">
        <v>0.1340763814808513</v>
      </c>
      <c r="Y68" s="214">
        <v>165</v>
      </c>
      <c r="Z68" s="334">
        <v>3.9058898375473579</v>
      </c>
      <c r="AA68" s="213">
        <v>0.116374895641068</v>
      </c>
      <c r="AB68" s="214">
        <v>162</v>
      </c>
      <c r="AC68" s="334">
        <v>4.4561821047904653</v>
      </c>
      <c r="AD68" s="213">
        <v>0.10625227377947009</v>
      </c>
      <c r="AE68" s="214">
        <v>164</v>
      </c>
      <c r="AF68" s="334">
        <v>3.1546599247046161</v>
      </c>
      <c r="AG68" s="213">
        <v>0.13545997412958841</v>
      </c>
      <c r="AH68" s="214">
        <v>163</v>
      </c>
      <c r="AI68" s="334">
        <v>3.028940063395972</v>
      </c>
      <c r="AJ68" s="213">
        <v>0.15548671054358221</v>
      </c>
      <c r="AK68" s="214">
        <v>163</v>
      </c>
      <c r="AL68" s="334">
        <v>3.3044387243675502</v>
      </c>
      <c r="AM68" s="213">
        <v>0.21950885122725311</v>
      </c>
      <c r="AN68" s="214">
        <v>165</v>
      </c>
      <c r="AO68" s="334">
        <v>3.4194627372450932</v>
      </c>
      <c r="AP68" s="213">
        <v>0.20332457080532279</v>
      </c>
      <c r="AQ68" s="214">
        <v>164</v>
      </c>
      <c r="AR68" s="334">
        <v>4.0489855802590009</v>
      </c>
      <c r="AS68" s="213">
        <v>0.1566082526949181</v>
      </c>
      <c r="AT68" s="215">
        <v>164</v>
      </c>
    </row>
    <row r="69" spans="1:46" ht="14.5" customHeight="1">
      <c r="A69" s="189" t="s">
        <v>69</v>
      </c>
      <c r="B69" s="335">
        <v>4.0514461911235253</v>
      </c>
      <c r="C69" s="218">
        <v>0.12188970585038481</v>
      </c>
      <c r="D69" s="219">
        <v>88</v>
      </c>
      <c r="E69" s="335">
        <v>4.7896757161619421</v>
      </c>
      <c r="F69" s="218">
        <v>0.12828285378378351</v>
      </c>
      <c r="G69" s="219">
        <v>88</v>
      </c>
      <c r="H69" s="335">
        <v>3.9021922952665382</v>
      </c>
      <c r="I69" s="218">
        <v>0.23558431986359371</v>
      </c>
      <c r="J69" s="219">
        <v>86</v>
      </c>
      <c r="K69" s="335">
        <v>3.8179749805736298</v>
      </c>
      <c r="L69" s="218">
        <v>0.1831080214394889</v>
      </c>
      <c r="M69" s="219">
        <v>87</v>
      </c>
      <c r="N69" s="335">
        <v>3.253700915444631</v>
      </c>
      <c r="O69" s="218">
        <v>0.18295362870368881</v>
      </c>
      <c r="P69" s="219">
        <v>89</v>
      </c>
      <c r="Q69" s="335">
        <v>2.8127380302196991</v>
      </c>
      <c r="R69" s="218">
        <v>0.1946023284477614</v>
      </c>
      <c r="S69" s="219">
        <v>86</v>
      </c>
      <c r="T69" s="335">
        <v>4.2849168130156112</v>
      </c>
      <c r="U69" s="218">
        <v>0.14309037924011181</v>
      </c>
      <c r="V69" s="219">
        <v>88</v>
      </c>
      <c r="W69" s="335">
        <v>4.6055548983603201</v>
      </c>
      <c r="X69" s="218">
        <v>0.15537930775977979</v>
      </c>
      <c r="Y69" s="219">
        <v>89</v>
      </c>
      <c r="Z69" s="335">
        <v>3.9713428835239131</v>
      </c>
      <c r="AA69" s="218">
        <v>0.1810097010215824</v>
      </c>
      <c r="AB69" s="219">
        <v>88</v>
      </c>
      <c r="AC69" s="335">
        <v>4.3465085373569874</v>
      </c>
      <c r="AD69" s="218">
        <v>0.1420989686233336</v>
      </c>
      <c r="AE69" s="219">
        <v>88</v>
      </c>
      <c r="AF69" s="335">
        <v>3.0970946727371511</v>
      </c>
      <c r="AG69" s="218">
        <v>0.18919101825239121</v>
      </c>
      <c r="AH69" s="219">
        <v>88</v>
      </c>
      <c r="AI69" s="335">
        <v>2.9896946116770189</v>
      </c>
      <c r="AJ69" s="218">
        <v>0.1511728052119197</v>
      </c>
      <c r="AK69" s="219">
        <v>89</v>
      </c>
      <c r="AL69" s="335">
        <v>3.5345231769429288</v>
      </c>
      <c r="AM69" s="218">
        <v>0.29251450311437682</v>
      </c>
      <c r="AN69" s="219">
        <v>88</v>
      </c>
      <c r="AO69" s="335">
        <v>3.343822044137347</v>
      </c>
      <c r="AP69" s="218">
        <v>0.2201098657195468</v>
      </c>
      <c r="AQ69" s="219">
        <v>89</v>
      </c>
      <c r="AR69" s="335">
        <v>3.3678359332619849</v>
      </c>
      <c r="AS69" s="218">
        <v>0.23637950945083461</v>
      </c>
      <c r="AT69" s="220">
        <v>88</v>
      </c>
    </row>
    <row r="70" spans="1:46" ht="14.5" customHeight="1">
      <c r="A70" s="184" t="s">
        <v>70</v>
      </c>
      <c r="B70" s="334">
        <v>3.8788096131273302</v>
      </c>
      <c r="C70" s="213">
        <v>7.9106399927307322E-2</v>
      </c>
      <c r="D70" s="214">
        <v>628</v>
      </c>
      <c r="E70" s="334">
        <v>4.479605375113791</v>
      </c>
      <c r="F70" s="213">
        <v>7.8188783636213954E-2</v>
      </c>
      <c r="G70" s="214">
        <v>628</v>
      </c>
      <c r="H70" s="334">
        <v>3.5438570796863611</v>
      </c>
      <c r="I70" s="213">
        <v>8.2643737242442089E-2</v>
      </c>
      <c r="J70" s="214">
        <v>624</v>
      </c>
      <c r="K70" s="334">
        <v>3.8956328181069111</v>
      </c>
      <c r="L70" s="213">
        <v>8.5224823297579202E-2</v>
      </c>
      <c r="M70" s="214">
        <v>624</v>
      </c>
      <c r="N70" s="334">
        <v>2.8697233928264598</v>
      </c>
      <c r="O70" s="213">
        <v>7.9350573821338824E-2</v>
      </c>
      <c r="P70" s="214">
        <v>626</v>
      </c>
      <c r="Q70" s="334">
        <v>2.606590221921588</v>
      </c>
      <c r="R70" s="213">
        <v>6.8645030261583626E-2</v>
      </c>
      <c r="S70" s="214">
        <v>613</v>
      </c>
      <c r="T70" s="334">
        <v>4.5354595036724126</v>
      </c>
      <c r="U70" s="213">
        <v>6.9985113948162106E-2</v>
      </c>
      <c r="V70" s="214">
        <v>629</v>
      </c>
      <c r="W70" s="334">
        <v>4.0318642902355846</v>
      </c>
      <c r="X70" s="213">
        <v>7.8392649240670215E-2</v>
      </c>
      <c r="Y70" s="214">
        <v>634</v>
      </c>
      <c r="Z70" s="334">
        <v>3.6991966763766011</v>
      </c>
      <c r="AA70" s="213">
        <v>7.0856721011457402E-2</v>
      </c>
      <c r="AB70" s="214">
        <v>623</v>
      </c>
      <c r="AC70" s="334">
        <v>4.2251726426324092</v>
      </c>
      <c r="AD70" s="213">
        <v>6.1675676570733737E-2</v>
      </c>
      <c r="AE70" s="214">
        <v>632</v>
      </c>
      <c r="AF70" s="334">
        <v>3.1052355734577608</v>
      </c>
      <c r="AG70" s="213">
        <v>6.0223672724527583E-2</v>
      </c>
      <c r="AH70" s="214">
        <v>629</v>
      </c>
      <c r="AI70" s="334">
        <v>3.036340020711406</v>
      </c>
      <c r="AJ70" s="213">
        <v>8.6392624112596184E-2</v>
      </c>
      <c r="AK70" s="214">
        <v>624</v>
      </c>
      <c r="AL70" s="334">
        <v>3.7256711583770299</v>
      </c>
      <c r="AM70" s="213">
        <v>0.1198430848248449</v>
      </c>
      <c r="AN70" s="214">
        <v>631</v>
      </c>
      <c r="AO70" s="334">
        <v>3.8444421429487381</v>
      </c>
      <c r="AP70" s="213">
        <v>0.1165929071984857</v>
      </c>
      <c r="AQ70" s="214">
        <v>633</v>
      </c>
      <c r="AR70" s="334">
        <v>4.0064786404196084</v>
      </c>
      <c r="AS70" s="213">
        <v>8.4973765495599485E-2</v>
      </c>
      <c r="AT70" s="215">
        <v>630</v>
      </c>
    </row>
    <row r="71" spans="1:46" ht="14.5" customHeight="1">
      <c r="A71" s="189" t="s">
        <v>71</v>
      </c>
      <c r="B71" s="335">
        <v>4.0516375856354259</v>
      </c>
      <c r="C71" s="218">
        <v>0.11724341279434609</v>
      </c>
      <c r="D71" s="219">
        <v>263</v>
      </c>
      <c r="E71" s="335">
        <v>4.8044061377777574</v>
      </c>
      <c r="F71" s="218">
        <v>0.1116661124033701</v>
      </c>
      <c r="G71" s="219">
        <v>263</v>
      </c>
      <c r="H71" s="335">
        <v>3.5187390852842451</v>
      </c>
      <c r="I71" s="218">
        <v>0.11868735443019859</v>
      </c>
      <c r="J71" s="219">
        <v>263</v>
      </c>
      <c r="K71" s="335">
        <v>3.6904875127394212</v>
      </c>
      <c r="L71" s="218">
        <v>0.1248693214254728</v>
      </c>
      <c r="M71" s="219">
        <v>265</v>
      </c>
      <c r="N71" s="335">
        <v>2.6510891145614202</v>
      </c>
      <c r="O71" s="218">
        <v>0.115555284158287</v>
      </c>
      <c r="P71" s="219">
        <v>260</v>
      </c>
      <c r="Q71" s="335">
        <v>2.4439998970923948</v>
      </c>
      <c r="R71" s="218">
        <v>9.9780280901771698E-2</v>
      </c>
      <c r="S71" s="219">
        <v>258</v>
      </c>
      <c r="T71" s="335">
        <v>4.4941631864880582</v>
      </c>
      <c r="U71" s="218">
        <v>0.1115895582307317</v>
      </c>
      <c r="V71" s="219">
        <v>260</v>
      </c>
      <c r="W71" s="335">
        <v>4.5199714121531356</v>
      </c>
      <c r="X71" s="218">
        <v>9.6794632047286264E-2</v>
      </c>
      <c r="Y71" s="219">
        <v>263</v>
      </c>
      <c r="Z71" s="335">
        <v>4.1828912968207783</v>
      </c>
      <c r="AA71" s="218">
        <v>0.12051434134589829</v>
      </c>
      <c r="AB71" s="219">
        <v>256</v>
      </c>
      <c r="AC71" s="335">
        <v>4.2527531864914954</v>
      </c>
      <c r="AD71" s="218">
        <v>8.8717112852907287E-2</v>
      </c>
      <c r="AE71" s="219">
        <v>263</v>
      </c>
      <c r="AF71" s="335">
        <v>3.2973963828715052</v>
      </c>
      <c r="AG71" s="218">
        <v>0.1006380053601392</v>
      </c>
      <c r="AH71" s="219">
        <v>263</v>
      </c>
      <c r="AI71" s="335">
        <v>3.3203836720563191</v>
      </c>
      <c r="AJ71" s="218">
        <v>0.1204772081900642</v>
      </c>
      <c r="AK71" s="219">
        <v>265</v>
      </c>
      <c r="AL71" s="335">
        <v>3.9274516585130321</v>
      </c>
      <c r="AM71" s="218">
        <v>0.16357204485779259</v>
      </c>
      <c r="AN71" s="219">
        <v>262</v>
      </c>
      <c r="AO71" s="335">
        <v>3.8850995796343599</v>
      </c>
      <c r="AP71" s="218">
        <v>0.1187428538144244</v>
      </c>
      <c r="AQ71" s="219">
        <v>262</v>
      </c>
      <c r="AR71" s="335">
        <v>3.1352567365368911</v>
      </c>
      <c r="AS71" s="218">
        <v>0.1374214111696398</v>
      </c>
      <c r="AT71" s="220">
        <v>263</v>
      </c>
    </row>
    <row r="72" spans="1:46" ht="14.5" customHeight="1">
      <c r="A72" s="184" t="s">
        <v>72</v>
      </c>
      <c r="B72" s="334">
        <v>3.924520484936477</v>
      </c>
      <c r="C72" s="213">
        <v>7.1789407387748264E-2</v>
      </c>
      <c r="D72" s="214">
        <v>579</v>
      </c>
      <c r="E72" s="334">
        <v>4.5394810355226678</v>
      </c>
      <c r="F72" s="213">
        <v>6.4722072976093128E-2</v>
      </c>
      <c r="G72" s="214">
        <v>579</v>
      </c>
      <c r="H72" s="334">
        <v>3.1192694388384612</v>
      </c>
      <c r="I72" s="213">
        <v>8.2350037105357793E-2</v>
      </c>
      <c r="J72" s="214">
        <v>573</v>
      </c>
      <c r="K72" s="334">
        <v>3.7504170110461899</v>
      </c>
      <c r="L72" s="213">
        <v>8.3478715263418032E-2</v>
      </c>
      <c r="M72" s="214">
        <v>579</v>
      </c>
      <c r="N72" s="334">
        <v>2.9050982494846398</v>
      </c>
      <c r="O72" s="213">
        <v>8.395757860666006E-2</v>
      </c>
      <c r="P72" s="214">
        <v>577</v>
      </c>
      <c r="Q72" s="334">
        <v>2.526291546002184</v>
      </c>
      <c r="R72" s="213">
        <v>7.8645723649905741E-2</v>
      </c>
      <c r="S72" s="214">
        <v>565</v>
      </c>
      <c r="T72" s="334">
        <v>4.3333814273793916</v>
      </c>
      <c r="U72" s="213">
        <v>8.8176748180416667E-2</v>
      </c>
      <c r="V72" s="214">
        <v>580</v>
      </c>
      <c r="W72" s="334">
        <v>3.941046031694587</v>
      </c>
      <c r="X72" s="213">
        <v>8.5625835290725635E-2</v>
      </c>
      <c r="Y72" s="214">
        <v>579</v>
      </c>
      <c r="Z72" s="334">
        <v>3.6975698048305352</v>
      </c>
      <c r="AA72" s="213">
        <v>8.3058178360300106E-2</v>
      </c>
      <c r="AB72" s="214">
        <v>566</v>
      </c>
      <c r="AC72" s="334">
        <v>4.0857374155955579</v>
      </c>
      <c r="AD72" s="213">
        <v>6.529814366295747E-2</v>
      </c>
      <c r="AE72" s="214">
        <v>582</v>
      </c>
      <c r="AF72" s="334">
        <v>2.9982301224367309</v>
      </c>
      <c r="AG72" s="213">
        <v>5.9070338654727467E-2</v>
      </c>
      <c r="AH72" s="214">
        <v>581</v>
      </c>
      <c r="AI72" s="334">
        <v>2.819331718544754</v>
      </c>
      <c r="AJ72" s="213">
        <v>7.6243029313586425E-2</v>
      </c>
      <c r="AK72" s="214">
        <v>577</v>
      </c>
      <c r="AL72" s="334">
        <v>3.5570373703838989</v>
      </c>
      <c r="AM72" s="213">
        <v>9.9701497202293987E-2</v>
      </c>
      <c r="AN72" s="214">
        <v>583</v>
      </c>
      <c r="AO72" s="334">
        <v>3.5489608840104232</v>
      </c>
      <c r="AP72" s="213">
        <v>0.1017237832966498</v>
      </c>
      <c r="AQ72" s="214">
        <v>581</v>
      </c>
      <c r="AR72" s="334">
        <v>3.8791159535284838</v>
      </c>
      <c r="AS72" s="213">
        <v>7.8768082396180772E-2</v>
      </c>
      <c r="AT72" s="215">
        <v>575</v>
      </c>
    </row>
    <row r="73" spans="1:46" ht="14.5" customHeight="1">
      <c r="A73" s="189" t="s">
        <v>73</v>
      </c>
      <c r="B73" s="335">
        <v>3.767637156025728</v>
      </c>
      <c r="C73" s="218">
        <v>7.2550644444730888E-2</v>
      </c>
      <c r="D73" s="219">
        <v>759</v>
      </c>
      <c r="E73" s="335">
        <v>4.612276177268293</v>
      </c>
      <c r="F73" s="218">
        <v>6.1870709815307789E-2</v>
      </c>
      <c r="G73" s="219">
        <v>759</v>
      </c>
      <c r="H73" s="335">
        <v>3.4330395015275639</v>
      </c>
      <c r="I73" s="218">
        <v>7.5097904834881657E-2</v>
      </c>
      <c r="J73" s="219">
        <v>755</v>
      </c>
      <c r="K73" s="335">
        <v>3.8526655721645189</v>
      </c>
      <c r="L73" s="218">
        <v>7.9085100263834196E-2</v>
      </c>
      <c r="M73" s="219">
        <v>761</v>
      </c>
      <c r="N73" s="335">
        <v>3.038037621266342</v>
      </c>
      <c r="O73" s="218">
        <v>7.1288265412100149E-2</v>
      </c>
      <c r="P73" s="219">
        <v>750</v>
      </c>
      <c r="Q73" s="335">
        <v>2.79233273016782</v>
      </c>
      <c r="R73" s="218">
        <v>6.9022142783292689E-2</v>
      </c>
      <c r="S73" s="219">
        <v>734</v>
      </c>
      <c r="T73" s="335">
        <v>4.6689485519082341</v>
      </c>
      <c r="U73" s="218">
        <v>6.4822712549373288E-2</v>
      </c>
      <c r="V73" s="219">
        <v>754</v>
      </c>
      <c r="W73" s="335">
        <v>4.0137933282283944</v>
      </c>
      <c r="X73" s="218">
        <v>6.6117439577761269E-2</v>
      </c>
      <c r="Y73" s="219">
        <v>759</v>
      </c>
      <c r="Z73" s="335">
        <v>3.809876949621227</v>
      </c>
      <c r="AA73" s="218">
        <v>7.1824453111717673E-2</v>
      </c>
      <c r="AB73" s="219">
        <v>744</v>
      </c>
      <c r="AC73" s="335">
        <v>4.1930829653042014</v>
      </c>
      <c r="AD73" s="218">
        <v>6.4209529679113891E-2</v>
      </c>
      <c r="AE73" s="219">
        <v>760</v>
      </c>
      <c r="AF73" s="335">
        <v>3.0737079656998771</v>
      </c>
      <c r="AG73" s="218">
        <v>5.4531592066876501E-2</v>
      </c>
      <c r="AH73" s="219">
        <v>757</v>
      </c>
      <c r="AI73" s="335">
        <v>3.1736690228732418</v>
      </c>
      <c r="AJ73" s="218">
        <v>7.2940851850090083E-2</v>
      </c>
      <c r="AK73" s="219">
        <v>760</v>
      </c>
      <c r="AL73" s="335">
        <v>4.0371337962352554</v>
      </c>
      <c r="AM73" s="218">
        <v>9.3497612695729898E-2</v>
      </c>
      <c r="AN73" s="219">
        <v>760</v>
      </c>
      <c r="AO73" s="335">
        <v>4.0045752925318974</v>
      </c>
      <c r="AP73" s="218">
        <v>8.2006381293544317E-2</v>
      </c>
      <c r="AQ73" s="219">
        <v>762</v>
      </c>
      <c r="AR73" s="335">
        <v>3.9541819805342402</v>
      </c>
      <c r="AS73" s="218">
        <v>7.1925432350044546E-2</v>
      </c>
      <c r="AT73" s="220">
        <v>758</v>
      </c>
    </row>
    <row r="74" spans="1:46" ht="14.5" customHeight="1">
      <c r="A74" s="184" t="s">
        <v>74</v>
      </c>
      <c r="B74" s="334">
        <v>3.593981822162855</v>
      </c>
      <c r="C74" s="213">
        <v>8.3501227629119573E-2</v>
      </c>
      <c r="D74" s="214">
        <v>646</v>
      </c>
      <c r="E74" s="334">
        <v>4.5904267298900718</v>
      </c>
      <c r="F74" s="213">
        <v>6.9197729305200906E-2</v>
      </c>
      <c r="G74" s="214">
        <v>650</v>
      </c>
      <c r="H74" s="334">
        <v>3.1988326264553399</v>
      </c>
      <c r="I74" s="213">
        <v>8.2710706054831704E-2</v>
      </c>
      <c r="J74" s="214">
        <v>640</v>
      </c>
      <c r="K74" s="334">
        <v>3.7766184102713161</v>
      </c>
      <c r="L74" s="213">
        <v>8.7906593575863418E-2</v>
      </c>
      <c r="M74" s="214">
        <v>649</v>
      </c>
      <c r="N74" s="334">
        <v>2.803507777931348</v>
      </c>
      <c r="O74" s="213">
        <v>9.7393469764937735E-2</v>
      </c>
      <c r="P74" s="214">
        <v>643</v>
      </c>
      <c r="Q74" s="334">
        <v>2.5059171393046249</v>
      </c>
      <c r="R74" s="213">
        <v>9.1052404366637529E-2</v>
      </c>
      <c r="S74" s="214">
        <v>635</v>
      </c>
      <c r="T74" s="334">
        <v>4.798878950183127</v>
      </c>
      <c r="U74" s="213">
        <v>6.2587310907499874E-2</v>
      </c>
      <c r="V74" s="214">
        <v>646</v>
      </c>
      <c r="W74" s="334">
        <v>3.950561480698938</v>
      </c>
      <c r="X74" s="213">
        <v>8.0528025530845551E-2</v>
      </c>
      <c r="Y74" s="214">
        <v>652</v>
      </c>
      <c r="Z74" s="334">
        <v>3.737172297462938</v>
      </c>
      <c r="AA74" s="213">
        <v>9.3874199104576742E-2</v>
      </c>
      <c r="AB74" s="214">
        <v>631</v>
      </c>
      <c r="AC74" s="334">
        <v>4.1107417883090651</v>
      </c>
      <c r="AD74" s="213">
        <v>7.1347077904459322E-2</v>
      </c>
      <c r="AE74" s="214">
        <v>652</v>
      </c>
      <c r="AF74" s="334">
        <v>3.0861372015658302</v>
      </c>
      <c r="AG74" s="213">
        <v>6.455976921770927E-2</v>
      </c>
      <c r="AH74" s="214">
        <v>648</v>
      </c>
      <c r="AI74" s="334">
        <v>3.141691834497105</v>
      </c>
      <c r="AJ74" s="213">
        <v>9.4334325122982954E-2</v>
      </c>
      <c r="AK74" s="214">
        <v>649</v>
      </c>
      <c r="AL74" s="334">
        <v>3.526112836129689</v>
      </c>
      <c r="AM74" s="213">
        <v>0.1123313109889809</v>
      </c>
      <c r="AN74" s="214">
        <v>652</v>
      </c>
      <c r="AO74" s="334">
        <v>3.6652690004188448</v>
      </c>
      <c r="AP74" s="213">
        <v>0.1080470792101587</v>
      </c>
      <c r="AQ74" s="214">
        <v>653</v>
      </c>
      <c r="AR74" s="334">
        <v>3.9724947936168831</v>
      </c>
      <c r="AS74" s="213">
        <v>8.6314842400061112E-2</v>
      </c>
      <c r="AT74" s="215">
        <v>651</v>
      </c>
    </row>
    <row r="75" spans="1:46" ht="14.5" customHeight="1">
      <c r="A75" s="189" t="s">
        <v>75</v>
      </c>
      <c r="B75" s="335">
        <v>3.2049685984880032</v>
      </c>
      <c r="C75" s="218">
        <v>0.1313678723463213</v>
      </c>
      <c r="D75" s="219">
        <v>197</v>
      </c>
      <c r="E75" s="335">
        <v>4.360744711192134</v>
      </c>
      <c r="F75" s="218">
        <v>0.11791538172469949</v>
      </c>
      <c r="G75" s="219">
        <v>197</v>
      </c>
      <c r="H75" s="335">
        <v>3.0795179038334912</v>
      </c>
      <c r="I75" s="218">
        <v>0.13050276704010261</v>
      </c>
      <c r="J75" s="219">
        <v>195</v>
      </c>
      <c r="K75" s="335">
        <v>3.5637332243041548</v>
      </c>
      <c r="L75" s="218">
        <v>0.14674553553034961</v>
      </c>
      <c r="M75" s="219">
        <v>195</v>
      </c>
      <c r="N75" s="335">
        <v>2.6783954864733328</v>
      </c>
      <c r="O75" s="218">
        <v>0.128943577575235</v>
      </c>
      <c r="P75" s="219">
        <v>196</v>
      </c>
      <c r="Q75" s="335">
        <v>2.427025020886322</v>
      </c>
      <c r="R75" s="218">
        <v>0.1213089496385545</v>
      </c>
      <c r="S75" s="219">
        <v>191</v>
      </c>
      <c r="T75" s="335">
        <v>4.5243040903866447</v>
      </c>
      <c r="U75" s="218">
        <v>0.1105672993620255</v>
      </c>
      <c r="V75" s="219">
        <v>197</v>
      </c>
      <c r="W75" s="335">
        <v>3.9178132425670231</v>
      </c>
      <c r="X75" s="218">
        <v>0.1128227466135075</v>
      </c>
      <c r="Y75" s="219">
        <v>198</v>
      </c>
      <c r="Z75" s="335">
        <v>3.8430072063948622</v>
      </c>
      <c r="AA75" s="218">
        <v>0.1258082256771749</v>
      </c>
      <c r="AB75" s="219">
        <v>188</v>
      </c>
      <c r="AC75" s="335">
        <v>4.1029585560175867</v>
      </c>
      <c r="AD75" s="218">
        <v>0.1062168272040894</v>
      </c>
      <c r="AE75" s="219">
        <v>196</v>
      </c>
      <c r="AF75" s="335">
        <v>3.1176303360577671</v>
      </c>
      <c r="AG75" s="218">
        <v>0.107932903886263</v>
      </c>
      <c r="AH75" s="219">
        <v>197</v>
      </c>
      <c r="AI75" s="335">
        <v>2.8190870008812601</v>
      </c>
      <c r="AJ75" s="218">
        <v>0.12884842084912229</v>
      </c>
      <c r="AK75" s="219">
        <v>198</v>
      </c>
      <c r="AL75" s="335">
        <v>3.8808179477347</v>
      </c>
      <c r="AM75" s="218">
        <v>0.19222606982928481</v>
      </c>
      <c r="AN75" s="219">
        <v>198</v>
      </c>
      <c r="AO75" s="335">
        <v>3.5939971517189009</v>
      </c>
      <c r="AP75" s="218">
        <v>0.18422455651400171</v>
      </c>
      <c r="AQ75" s="219">
        <v>197</v>
      </c>
      <c r="AR75" s="335">
        <v>3.605135219155549</v>
      </c>
      <c r="AS75" s="218">
        <v>0.15707135010114159</v>
      </c>
      <c r="AT75" s="220">
        <v>198</v>
      </c>
    </row>
    <row r="76" spans="1:46" ht="14.5" customHeight="1">
      <c r="A76" s="184" t="s">
        <v>76</v>
      </c>
      <c r="B76" s="334">
        <v>4.1904830448838348</v>
      </c>
      <c r="C76" s="213">
        <v>8.7496959380555281E-2</v>
      </c>
      <c r="D76" s="214">
        <v>408</v>
      </c>
      <c r="E76" s="334">
        <v>4.689526174403654</v>
      </c>
      <c r="F76" s="213">
        <v>7.7042499407073167E-2</v>
      </c>
      <c r="G76" s="214">
        <v>413</v>
      </c>
      <c r="H76" s="334">
        <v>3.6793318675350659</v>
      </c>
      <c r="I76" s="213">
        <v>0.1026342403357714</v>
      </c>
      <c r="J76" s="214">
        <v>407</v>
      </c>
      <c r="K76" s="334">
        <v>3.565117835066995</v>
      </c>
      <c r="L76" s="213">
        <v>9.8480377801866081E-2</v>
      </c>
      <c r="M76" s="214">
        <v>411</v>
      </c>
      <c r="N76" s="334">
        <v>2.9132158263204011</v>
      </c>
      <c r="O76" s="213">
        <v>9.6734840817848999E-2</v>
      </c>
      <c r="P76" s="214">
        <v>408</v>
      </c>
      <c r="Q76" s="334">
        <v>2.5958161955083008</v>
      </c>
      <c r="R76" s="213">
        <v>9.1464235728134044E-2</v>
      </c>
      <c r="S76" s="214">
        <v>396</v>
      </c>
      <c r="T76" s="334">
        <v>4.256526644381788</v>
      </c>
      <c r="U76" s="213">
        <v>9.8158816553994596E-2</v>
      </c>
      <c r="V76" s="214">
        <v>412</v>
      </c>
      <c r="W76" s="334">
        <v>4.7489299185253362</v>
      </c>
      <c r="X76" s="213">
        <v>8.2366564493538477E-2</v>
      </c>
      <c r="Y76" s="214">
        <v>413</v>
      </c>
      <c r="Z76" s="334">
        <v>4.0152749126706802</v>
      </c>
      <c r="AA76" s="213">
        <v>9.8379410507666423E-2</v>
      </c>
      <c r="AB76" s="214">
        <v>399</v>
      </c>
      <c r="AC76" s="334">
        <v>4.2911153560455002</v>
      </c>
      <c r="AD76" s="213">
        <v>7.9301367246716756E-2</v>
      </c>
      <c r="AE76" s="214">
        <v>411</v>
      </c>
      <c r="AF76" s="334">
        <v>3.2635432033973908</v>
      </c>
      <c r="AG76" s="213">
        <v>8.0874583489360247E-2</v>
      </c>
      <c r="AH76" s="214">
        <v>411</v>
      </c>
      <c r="AI76" s="334">
        <v>3.246359803477386</v>
      </c>
      <c r="AJ76" s="213">
        <v>9.9045248419362186E-2</v>
      </c>
      <c r="AK76" s="214">
        <v>410</v>
      </c>
      <c r="AL76" s="334">
        <v>3.5836134262640149</v>
      </c>
      <c r="AM76" s="213">
        <v>0.13150998749383061</v>
      </c>
      <c r="AN76" s="214">
        <v>413</v>
      </c>
      <c r="AO76" s="334">
        <v>3.8297535485416629</v>
      </c>
      <c r="AP76" s="213">
        <v>0.1227272883513387</v>
      </c>
      <c r="AQ76" s="214">
        <v>413</v>
      </c>
      <c r="AR76" s="334">
        <v>3.605191804171668</v>
      </c>
      <c r="AS76" s="213">
        <v>8.8486028514346088E-2</v>
      </c>
      <c r="AT76" s="215">
        <v>410</v>
      </c>
    </row>
    <row r="77" spans="1:46" ht="14.5" customHeight="1">
      <c r="A77" s="189" t="s">
        <v>77</v>
      </c>
      <c r="B77" s="335">
        <v>3.7354265922217351</v>
      </c>
      <c r="C77" s="218">
        <v>0.1219507123957715</v>
      </c>
      <c r="D77" s="219">
        <v>319</v>
      </c>
      <c r="E77" s="335">
        <v>4.5269932498871572</v>
      </c>
      <c r="F77" s="218">
        <v>0.1142301931396467</v>
      </c>
      <c r="G77" s="219">
        <v>314</v>
      </c>
      <c r="H77" s="335">
        <v>3.564078934261989</v>
      </c>
      <c r="I77" s="218">
        <v>0.14407976747081361</v>
      </c>
      <c r="J77" s="219">
        <v>305</v>
      </c>
      <c r="K77" s="335">
        <v>3.5699888009825802</v>
      </c>
      <c r="L77" s="218">
        <v>0.13670151063960401</v>
      </c>
      <c r="M77" s="219">
        <v>316</v>
      </c>
      <c r="N77" s="335">
        <v>2.8351459634009402</v>
      </c>
      <c r="O77" s="218">
        <v>0.1237484852514098</v>
      </c>
      <c r="P77" s="219">
        <v>309</v>
      </c>
      <c r="Q77" s="335">
        <v>2.3683890272346622</v>
      </c>
      <c r="R77" s="218">
        <v>0.1115581894884216</v>
      </c>
      <c r="S77" s="219">
        <v>308</v>
      </c>
      <c r="T77" s="335">
        <v>4.332882256342323</v>
      </c>
      <c r="U77" s="218">
        <v>0.12634170218564289</v>
      </c>
      <c r="V77" s="219">
        <v>311</v>
      </c>
      <c r="W77" s="335">
        <v>4.5700691343860109</v>
      </c>
      <c r="X77" s="218">
        <v>0.1247304458238634</v>
      </c>
      <c r="Y77" s="219">
        <v>318</v>
      </c>
      <c r="Z77" s="335">
        <v>3.9282199745927859</v>
      </c>
      <c r="AA77" s="218">
        <v>0.13112679460578219</v>
      </c>
      <c r="AB77" s="219">
        <v>306</v>
      </c>
      <c r="AC77" s="335">
        <v>3.836750235759093</v>
      </c>
      <c r="AD77" s="218">
        <v>0.1075251439382935</v>
      </c>
      <c r="AE77" s="219">
        <v>314</v>
      </c>
      <c r="AF77" s="335">
        <v>3.030229147744556</v>
      </c>
      <c r="AG77" s="218">
        <v>0.11426677438097679</v>
      </c>
      <c r="AH77" s="219">
        <v>308</v>
      </c>
      <c r="AI77" s="335">
        <v>2.8265792684645299</v>
      </c>
      <c r="AJ77" s="218">
        <v>0.1191828098251865</v>
      </c>
      <c r="AK77" s="219">
        <v>314</v>
      </c>
      <c r="AL77" s="335">
        <v>3.2390982439203708</v>
      </c>
      <c r="AM77" s="218">
        <v>0.18292202551481279</v>
      </c>
      <c r="AN77" s="219">
        <v>316</v>
      </c>
      <c r="AO77" s="335">
        <v>3.665395729861749</v>
      </c>
      <c r="AP77" s="218">
        <v>0.16013006463354329</v>
      </c>
      <c r="AQ77" s="219">
        <v>316</v>
      </c>
      <c r="AR77" s="335">
        <v>3.680590212476313</v>
      </c>
      <c r="AS77" s="218">
        <v>0.1389357862396971</v>
      </c>
      <c r="AT77" s="220">
        <v>314</v>
      </c>
    </row>
    <row r="78" spans="1:46" ht="14.5" customHeight="1">
      <c r="A78" s="184" t="s">
        <v>78</v>
      </c>
      <c r="B78" s="334">
        <v>3.9543892181155851</v>
      </c>
      <c r="C78" s="213">
        <v>8.316935552855674E-2</v>
      </c>
      <c r="D78" s="214">
        <v>401</v>
      </c>
      <c r="E78" s="334">
        <v>4.7784506868978998</v>
      </c>
      <c r="F78" s="213">
        <v>7.3968796301768613E-2</v>
      </c>
      <c r="G78" s="214">
        <v>403</v>
      </c>
      <c r="H78" s="334">
        <v>3.4589778377910281</v>
      </c>
      <c r="I78" s="213">
        <v>9.5232149091593332E-2</v>
      </c>
      <c r="J78" s="214">
        <v>396</v>
      </c>
      <c r="K78" s="334">
        <v>3.7981243908973612</v>
      </c>
      <c r="L78" s="213">
        <v>9.9882649731225168E-2</v>
      </c>
      <c r="M78" s="214">
        <v>398</v>
      </c>
      <c r="N78" s="334">
        <v>2.8383199509941761</v>
      </c>
      <c r="O78" s="213">
        <v>9.8317059543897523E-2</v>
      </c>
      <c r="P78" s="214">
        <v>397</v>
      </c>
      <c r="Q78" s="334">
        <v>2.5568031763342711</v>
      </c>
      <c r="R78" s="213">
        <v>8.1698280179668445E-2</v>
      </c>
      <c r="S78" s="214">
        <v>388</v>
      </c>
      <c r="T78" s="334">
        <v>4.2348496359321954</v>
      </c>
      <c r="U78" s="213">
        <v>9.5912242986453997E-2</v>
      </c>
      <c r="V78" s="214">
        <v>399</v>
      </c>
      <c r="W78" s="334">
        <v>4.2496348580262406</v>
      </c>
      <c r="X78" s="213">
        <v>8.9647776007897778E-2</v>
      </c>
      <c r="Y78" s="214">
        <v>403</v>
      </c>
      <c r="Z78" s="334">
        <v>3.9419366862939591</v>
      </c>
      <c r="AA78" s="213">
        <v>9.7012025840586047E-2</v>
      </c>
      <c r="AB78" s="214">
        <v>397</v>
      </c>
      <c r="AC78" s="334">
        <v>4.3418173559391144</v>
      </c>
      <c r="AD78" s="213">
        <v>8.1072269913898903E-2</v>
      </c>
      <c r="AE78" s="214">
        <v>401</v>
      </c>
      <c r="AF78" s="334">
        <v>3.1807871193729929</v>
      </c>
      <c r="AG78" s="213">
        <v>7.9434906348281625E-2</v>
      </c>
      <c r="AH78" s="214">
        <v>400</v>
      </c>
      <c r="AI78" s="334">
        <v>2.9265178160275171</v>
      </c>
      <c r="AJ78" s="213">
        <v>9.7365334936835371E-2</v>
      </c>
      <c r="AK78" s="214">
        <v>400</v>
      </c>
      <c r="AL78" s="334">
        <v>3.5546223339250909</v>
      </c>
      <c r="AM78" s="213">
        <v>0.12663973718119001</v>
      </c>
      <c r="AN78" s="214">
        <v>401</v>
      </c>
      <c r="AO78" s="334">
        <v>3.646581751550058</v>
      </c>
      <c r="AP78" s="213">
        <v>0.1184200655518354</v>
      </c>
      <c r="AQ78" s="214">
        <v>403</v>
      </c>
      <c r="AR78" s="334">
        <v>4.0323395191258218</v>
      </c>
      <c r="AS78" s="213">
        <v>9.9548944238160117E-2</v>
      </c>
      <c r="AT78" s="215">
        <v>396</v>
      </c>
    </row>
    <row r="79" spans="1:46" ht="14.5" customHeight="1" thickBot="1">
      <c r="A79" s="194" t="s">
        <v>79</v>
      </c>
      <c r="B79" s="336">
        <v>3.9713604959203122</v>
      </c>
      <c r="C79" s="228">
        <v>9.9461640619506145E-2</v>
      </c>
      <c r="D79" s="229">
        <v>365</v>
      </c>
      <c r="E79" s="336">
        <v>4.5697610686877264</v>
      </c>
      <c r="F79" s="228">
        <v>8.7601253145418514E-2</v>
      </c>
      <c r="G79" s="229">
        <v>367</v>
      </c>
      <c r="H79" s="336">
        <v>3.5586240459499252</v>
      </c>
      <c r="I79" s="228">
        <v>0.1068679931638121</v>
      </c>
      <c r="J79" s="229">
        <v>362</v>
      </c>
      <c r="K79" s="336">
        <v>3.6633151930997911</v>
      </c>
      <c r="L79" s="228">
        <v>0.1151668134176759</v>
      </c>
      <c r="M79" s="229">
        <v>366</v>
      </c>
      <c r="N79" s="336">
        <v>2.7847420940024521</v>
      </c>
      <c r="O79" s="228">
        <v>0.110154580619672</v>
      </c>
      <c r="P79" s="229">
        <v>360</v>
      </c>
      <c r="Q79" s="336">
        <v>2.4482471473502749</v>
      </c>
      <c r="R79" s="228">
        <v>9.0180435456086047E-2</v>
      </c>
      <c r="S79" s="229">
        <v>354</v>
      </c>
      <c r="T79" s="336">
        <v>4.4596799330779469</v>
      </c>
      <c r="U79" s="228">
        <v>0.1123185818488299</v>
      </c>
      <c r="V79" s="229">
        <v>368</v>
      </c>
      <c r="W79" s="336">
        <v>4.6655281460175466</v>
      </c>
      <c r="X79" s="228">
        <v>0.1019316097515741</v>
      </c>
      <c r="Y79" s="229">
        <v>367</v>
      </c>
      <c r="Z79" s="336">
        <v>3.725107125895069</v>
      </c>
      <c r="AA79" s="228">
        <v>0.10508288073110721</v>
      </c>
      <c r="AB79" s="229">
        <v>359</v>
      </c>
      <c r="AC79" s="336">
        <v>4.1100465934943742</v>
      </c>
      <c r="AD79" s="228">
        <v>7.5229795915879236E-2</v>
      </c>
      <c r="AE79" s="229">
        <v>367</v>
      </c>
      <c r="AF79" s="336">
        <v>3.2504410148725889</v>
      </c>
      <c r="AG79" s="228">
        <v>8.5314017053782873E-2</v>
      </c>
      <c r="AH79" s="229">
        <v>367</v>
      </c>
      <c r="AI79" s="336">
        <v>3.2175468215535181</v>
      </c>
      <c r="AJ79" s="228">
        <v>0.10176691489004031</v>
      </c>
      <c r="AK79" s="229">
        <v>365</v>
      </c>
      <c r="AL79" s="336">
        <v>3.6326782682872771</v>
      </c>
      <c r="AM79" s="228">
        <v>0.17900429154548431</v>
      </c>
      <c r="AN79" s="229">
        <v>366</v>
      </c>
      <c r="AO79" s="336">
        <v>3.8190841070761579</v>
      </c>
      <c r="AP79" s="228">
        <v>0.1515902919592049</v>
      </c>
      <c r="AQ79" s="229">
        <v>366</v>
      </c>
      <c r="AR79" s="336">
        <v>3.9077133014706722</v>
      </c>
      <c r="AS79" s="228">
        <v>0.1005265189501874</v>
      </c>
      <c r="AT79" s="230">
        <v>366</v>
      </c>
    </row>
    <row r="80" spans="1:46" ht="14.5" customHeight="1">
      <c r="A80" s="199" t="s">
        <v>80</v>
      </c>
      <c r="B80" s="310">
        <v>3.8245596680034</v>
      </c>
      <c r="C80" s="241">
        <v>2.7856731140726839E-2</v>
      </c>
      <c r="D80" s="242">
        <v>5240</v>
      </c>
      <c r="E80" s="310">
        <v>4.5951376554494194</v>
      </c>
      <c r="F80" s="241">
        <v>2.415539598204439E-2</v>
      </c>
      <c r="G80" s="242">
        <v>5245</v>
      </c>
      <c r="H80" s="310">
        <v>3.3820472542237399</v>
      </c>
      <c r="I80" s="241">
        <v>2.99756667141899E-2</v>
      </c>
      <c r="J80" s="242">
        <v>5187</v>
      </c>
      <c r="K80" s="310">
        <v>3.851860792302682</v>
      </c>
      <c r="L80" s="241">
        <v>3.028051617365864E-2</v>
      </c>
      <c r="M80" s="242">
        <v>5225</v>
      </c>
      <c r="N80" s="310">
        <v>2.9804003869155911</v>
      </c>
      <c r="O80" s="241">
        <v>2.948495980251984E-2</v>
      </c>
      <c r="P80" s="242">
        <v>5186</v>
      </c>
      <c r="Q80" s="310">
        <v>2.672247654400802</v>
      </c>
      <c r="R80" s="241">
        <v>2.8058994290568479E-2</v>
      </c>
      <c r="S80" s="242">
        <v>5059</v>
      </c>
      <c r="T80" s="310">
        <v>4.5173638352565728</v>
      </c>
      <c r="U80" s="241">
        <v>2.735134277725761E-2</v>
      </c>
      <c r="V80" s="242">
        <v>5227</v>
      </c>
      <c r="W80" s="310">
        <v>3.8305085497393079</v>
      </c>
      <c r="X80" s="241">
        <v>2.9667625215004389E-2</v>
      </c>
      <c r="Y80" s="242">
        <v>5255</v>
      </c>
      <c r="Z80" s="310">
        <v>3.715074109103826</v>
      </c>
      <c r="AA80" s="241">
        <v>2.9380959802216122E-2</v>
      </c>
      <c r="AB80" s="242">
        <v>5124</v>
      </c>
      <c r="AC80" s="310">
        <v>4.2312460168042803</v>
      </c>
      <c r="AD80" s="241">
        <v>2.3700335319543311E-2</v>
      </c>
      <c r="AE80" s="242">
        <v>5250</v>
      </c>
      <c r="AF80" s="310">
        <v>3.1097939100962848</v>
      </c>
      <c r="AG80" s="241">
        <v>2.2275406317509749E-2</v>
      </c>
      <c r="AH80" s="242">
        <v>5235</v>
      </c>
      <c r="AI80" s="310">
        <v>3.0284795802549431</v>
      </c>
      <c r="AJ80" s="241">
        <v>2.852952884384782E-2</v>
      </c>
      <c r="AK80" s="242">
        <v>5238</v>
      </c>
      <c r="AL80" s="310">
        <v>3.6171962649064011</v>
      </c>
      <c r="AM80" s="241">
        <v>4.0047699755221058E-2</v>
      </c>
      <c r="AN80" s="242">
        <v>5257</v>
      </c>
      <c r="AO80" s="310">
        <v>3.7269471726349721</v>
      </c>
      <c r="AP80" s="241">
        <v>3.7603864651181207E-2</v>
      </c>
      <c r="AQ80" s="242">
        <v>5266</v>
      </c>
      <c r="AR80" s="310">
        <v>4.0031582447795211</v>
      </c>
      <c r="AS80" s="241">
        <v>2.8925938089140801E-2</v>
      </c>
      <c r="AT80" s="243">
        <v>5228</v>
      </c>
    </row>
    <row r="81" spans="1:46" ht="14.5" customHeight="1">
      <c r="A81" s="199" t="s">
        <v>81</v>
      </c>
      <c r="B81" s="310">
        <v>3.9771310843995531</v>
      </c>
      <c r="C81" s="241">
        <v>4.7712081688245603E-2</v>
      </c>
      <c r="D81" s="242">
        <v>1956</v>
      </c>
      <c r="E81" s="310">
        <v>4.6926757861025328</v>
      </c>
      <c r="F81" s="241">
        <v>4.2440692410031483E-2</v>
      </c>
      <c r="G81" s="242">
        <v>1961</v>
      </c>
      <c r="H81" s="310">
        <v>3.6965435531249469</v>
      </c>
      <c r="I81" s="241">
        <v>5.1398739280421747E-2</v>
      </c>
      <c r="J81" s="242">
        <v>1931</v>
      </c>
      <c r="K81" s="310">
        <v>3.7457556407830608</v>
      </c>
      <c r="L81" s="241">
        <v>5.1275444951475048E-2</v>
      </c>
      <c r="M81" s="242">
        <v>1956</v>
      </c>
      <c r="N81" s="310">
        <v>2.8875200377496779</v>
      </c>
      <c r="O81" s="241">
        <v>5.0619397946703268E-2</v>
      </c>
      <c r="P81" s="242">
        <v>1929</v>
      </c>
      <c r="Q81" s="310">
        <v>2.566558196789877</v>
      </c>
      <c r="R81" s="241">
        <v>4.6928034425865461E-2</v>
      </c>
      <c r="S81" s="242">
        <v>1891</v>
      </c>
      <c r="T81" s="310">
        <v>4.3937409112228876</v>
      </c>
      <c r="U81" s="241">
        <v>5.335357260291524E-2</v>
      </c>
      <c r="V81" s="242">
        <v>1947</v>
      </c>
      <c r="W81" s="310">
        <v>4.5592498332116671</v>
      </c>
      <c r="X81" s="241">
        <v>4.4012162310775663E-2</v>
      </c>
      <c r="Y81" s="242">
        <v>1958</v>
      </c>
      <c r="Z81" s="310">
        <v>4.0213443202471213</v>
      </c>
      <c r="AA81" s="241">
        <v>5.0865005295182161E-2</v>
      </c>
      <c r="AB81" s="242">
        <v>1903</v>
      </c>
      <c r="AC81" s="310">
        <v>4.137075216833864</v>
      </c>
      <c r="AD81" s="241">
        <v>4.3637964744039623E-2</v>
      </c>
      <c r="AE81" s="242">
        <v>1954</v>
      </c>
      <c r="AF81" s="310">
        <v>3.1704276602393779</v>
      </c>
      <c r="AG81" s="241">
        <v>4.0374493809636647E-2</v>
      </c>
      <c r="AH81" s="242">
        <v>1950</v>
      </c>
      <c r="AI81" s="310">
        <v>3.1692491919729791</v>
      </c>
      <c r="AJ81" s="241">
        <v>5.0492296480125758E-2</v>
      </c>
      <c r="AK81" s="242">
        <v>1955</v>
      </c>
      <c r="AL81" s="310">
        <v>3.594227248967504</v>
      </c>
      <c r="AM81" s="241">
        <v>6.9008447973742226E-2</v>
      </c>
      <c r="AN81" s="242">
        <v>1959</v>
      </c>
      <c r="AO81" s="310">
        <v>3.75152377965308</v>
      </c>
      <c r="AP81" s="241">
        <v>6.2201120286947159E-2</v>
      </c>
      <c r="AQ81" s="242">
        <v>1961</v>
      </c>
      <c r="AR81" s="310">
        <v>3.6107917768924049</v>
      </c>
      <c r="AS81" s="241">
        <v>5.1414844137420958E-2</v>
      </c>
      <c r="AT81" s="243">
        <v>1956</v>
      </c>
    </row>
    <row r="82" spans="1:46" ht="14.5" customHeight="1">
      <c r="A82" s="204" t="s">
        <v>82</v>
      </c>
      <c r="B82" s="314">
        <v>3.8539296383955368</v>
      </c>
      <c r="C82" s="233">
        <v>2.4293448285049139E-2</v>
      </c>
      <c r="D82" s="234">
        <v>7196</v>
      </c>
      <c r="E82" s="314">
        <v>4.6139346529015279</v>
      </c>
      <c r="F82" s="233">
        <v>2.1150561770644678E-2</v>
      </c>
      <c r="G82" s="234">
        <v>7206</v>
      </c>
      <c r="H82" s="314">
        <v>3.4424534241724771</v>
      </c>
      <c r="I82" s="233">
        <v>2.619323531403743E-2</v>
      </c>
      <c r="J82" s="234">
        <v>7118</v>
      </c>
      <c r="K82" s="314">
        <v>3.8314034396145469</v>
      </c>
      <c r="L82" s="233">
        <v>2.6390835894186108E-2</v>
      </c>
      <c r="M82" s="234">
        <v>7181</v>
      </c>
      <c r="N82" s="314">
        <v>2.9625533140377311</v>
      </c>
      <c r="O82" s="233">
        <v>2.5739117465805528E-2</v>
      </c>
      <c r="P82" s="234">
        <v>7115</v>
      </c>
      <c r="Q82" s="314">
        <v>2.6519009858566229</v>
      </c>
      <c r="R82" s="233">
        <v>2.4407181486028079E-2</v>
      </c>
      <c r="S82" s="234">
        <v>6950</v>
      </c>
      <c r="T82" s="314">
        <v>4.4936073064749946</v>
      </c>
      <c r="U82" s="233">
        <v>2.4375843091400479E-2</v>
      </c>
      <c r="V82" s="234">
        <v>7174</v>
      </c>
      <c r="W82" s="314">
        <v>3.9706652590710818</v>
      </c>
      <c r="X82" s="233">
        <v>2.5667443703570929E-2</v>
      </c>
      <c r="Y82" s="234">
        <v>7213</v>
      </c>
      <c r="Z82" s="314">
        <v>3.7737747499697321</v>
      </c>
      <c r="AA82" s="233">
        <v>2.5665212552982E-2</v>
      </c>
      <c r="AB82" s="234">
        <v>7027</v>
      </c>
      <c r="AC82" s="314">
        <v>4.2131468722893013</v>
      </c>
      <c r="AD82" s="233">
        <v>2.09289749800474E-2</v>
      </c>
      <c r="AE82" s="234">
        <v>7204</v>
      </c>
      <c r="AF82" s="314">
        <v>3.121442367224875</v>
      </c>
      <c r="AG82" s="233">
        <v>1.9587349953042361E-2</v>
      </c>
      <c r="AH82" s="234">
        <v>7185</v>
      </c>
      <c r="AI82" s="314">
        <v>3.0555936399525692</v>
      </c>
      <c r="AJ82" s="233">
        <v>2.4984351442155179E-2</v>
      </c>
      <c r="AK82" s="234">
        <v>7193</v>
      </c>
      <c r="AL82" s="314">
        <v>3.6127826279817659</v>
      </c>
      <c r="AM82" s="233">
        <v>3.4970105682187502E-2</v>
      </c>
      <c r="AN82" s="234">
        <v>7216</v>
      </c>
      <c r="AO82" s="314">
        <v>3.7316759223484608</v>
      </c>
      <c r="AP82" s="233">
        <v>3.2634771486508792E-2</v>
      </c>
      <c r="AQ82" s="234">
        <v>7227</v>
      </c>
      <c r="AR82" s="314">
        <v>3.9274778388805611</v>
      </c>
      <c r="AS82" s="233">
        <v>2.5675009809909759E-2</v>
      </c>
      <c r="AT82" s="235">
        <v>7184</v>
      </c>
    </row>
    <row r="83" spans="1:46" ht="14.5" customHeight="1">
      <c r="A83" s="1224" t="s">
        <v>199</v>
      </c>
      <c r="B83" s="1224" t="s">
        <v>200</v>
      </c>
      <c r="C83" s="1224" t="s">
        <v>200</v>
      </c>
      <c r="D83" s="1224" t="s">
        <v>200</v>
      </c>
      <c r="E83" s="1224" t="s">
        <v>200</v>
      </c>
      <c r="F83" s="1224" t="s">
        <v>200</v>
      </c>
      <c r="G83" s="1224" t="s">
        <v>200</v>
      </c>
      <c r="H83" s="1224" t="s">
        <v>200</v>
      </c>
      <c r="I83" s="1224" t="s">
        <v>200</v>
      </c>
      <c r="J83" s="1224" t="s">
        <v>200</v>
      </c>
      <c r="K83" s="1224" t="s">
        <v>200</v>
      </c>
      <c r="L83" s="1224" t="s">
        <v>200</v>
      </c>
      <c r="M83" s="1224" t="s">
        <v>200</v>
      </c>
      <c r="N83" s="1224" t="s">
        <v>200</v>
      </c>
      <c r="O83" s="1224" t="s">
        <v>200</v>
      </c>
      <c r="P83" s="1224" t="s">
        <v>200</v>
      </c>
      <c r="Q83" s="1224" t="s">
        <v>200</v>
      </c>
      <c r="R83" s="1224" t="s">
        <v>200</v>
      </c>
      <c r="S83" s="1224" t="s">
        <v>200</v>
      </c>
      <c r="T83" s="1224" t="s">
        <v>200</v>
      </c>
      <c r="U83" s="1224" t="s">
        <v>200</v>
      </c>
      <c r="V83" s="1224" t="s">
        <v>200</v>
      </c>
      <c r="W83" s="1224" t="s">
        <v>200</v>
      </c>
      <c r="X83" s="1224" t="s">
        <v>200</v>
      </c>
      <c r="Y83" s="1224" t="s">
        <v>200</v>
      </c>
      <c r="Z83" s="1224" t="s">
        <v>200</v>
      </c>
      <c r="AA83" s="1224" t="s">
        <v>200</v>
      </c>
      <c r="AB83" s="1224" t="s">
        <v>200</v>
      </c>
      <c r="AC83" s="1224" t="s">
        <v>200</v>
      </c>
      <c r="AD83" s="1224" t="s">
        <v>200</v>
      </c>
      <c r="AE83" s="1224" t="s">
        <v>200</v>
      </c>
      <c r="AF83" s="1224" t="s">
        <v>200</v>
      </c>
      <c r="AG83" s="1224" t="s">
        <v>200</v>
      </c>
      <c r="AH83" s="1224" t="s">
        <v>200</v>
      </c>
      <c r="AI83" s="1224" t="s">
        <v>200</v>
      </c>
      <c r="AJ83" s="1224" t="s">
        <v>200</v>
      </c>
      <c r="AK83" s="1224" t="s">
        <v>200</v>
      </c>
      <c r="AL83" s="1224" t="s">
        <v>200</v>
      </c>
      <c r="AM83" s="1224" t="s">
        <v>200</v>
      </c>
      <c r="AN83" s="1224" t="s">
        <v>200</v>
      </c>
      <c r="AO83" s="1224" t="s">
        <v>200</v>
      </c>
      <c r="AP83" s="1224" t="s">
        <v>200</v>
      </c>
      <c r="AQ83" s="1224" t="s">
        <v>200</v>
      </c>
      <c r="AR83" s="1224" t="s">
        <v>200</v>
      </c>
      <c r="AS83" s="1224" t="s">
        <v>200</v>
      </c>
      <c r="AT83" s="1224" t="s">
        <v>200</v>
      </c>
    </row>
    <row r="84" spans="1:46" ht="14.5" customHeight="1">
      <c r="A84" s="1224" t="s">
        <v>399</v>
      </c>
      <c r="B84" s="1224"/>
      <c r="C84" s="1224"/>
      <c r="D84" s="1224"/>
      <c r="E84" s="1224"/>
      <c r="F84" s="1224"/>
      <c r="G84" s="1224"/>
      <c r="H84" s="1224"/>
      <c r="I84" s="1224"/>
      <c r="J84" s="1224"/>
      <c r="K84" s="1224"/>
      <c r="L84" s="1224"/>
      <c r="M84" s="1224"/>
      <c r="N84" s="1224"/>
      <c r="O84" s="1224"/>
      <c r="P84" s="1224"/>
      <c r="Q84" s="1224"/>
      <c r="R84" s="1224"/>
      <c r="S84" s="1224"/>
      <c r="T84" s="1224"/>
      <c r="U84" s="1224"/>
      <c r="V84" s="1224"/>
      <c r="W84" s="1224"/>
      <c r="X84" s="1224"/>
      <c r="Y84" s="1224"/>
      <c r="Z84" s="1224"/>
      <c r="AA84" s="1224"/>
      <c r="AB84" s="1224"/>
      <c r="AC84" s="1224"/>
      <c r="AD84" s="1224"/>
      <c r="AE84" s="1224"/>
      <c r="AF84" s="1224"/>
      <c r="AG84" s="1224"/>
      <c r="AH84" s="1224"/>
      <c r="AI84" s="1224"/>
      <c r="AJ84" s="1224"/>
      <c r="AK84" s="1224"/>
      <c r="AL84" s="1224"/>
      <c r="AM84" s="1224"/>
      <c r="AN84" s="1224"/>
      <c r="AO84" s="1224"/>
      <c r="AP84" s="1224"/>
      <c r="AQ84" s="1224"/>
      <c r="AR84" s="1224"/>
      <c r="AS84" s="1224"/>
      <c r="AT84" s="1224"/>
    </row>
    <row r="85" spans="1:46" ht="14.5" customHeight="1">
      <c r="A85" s="1224" t="s">
        <v>623</v>
      </c>
      <c r="B85" s="1224" t="s">
        <v>202</v>
      </c>
      <c r="C85" s="1224" t="s">
        <v>202</v>
      </c>
      <c r="D85" s="1224" t="s">
        <v>202</v>
      </c>
      <c r="E85" s="1224" t="s">
        <v>202</v>
      </c>
      <c r="F85" s="1224" t="s">
        <v>202</v>
      </c>
      <c r="G85" s="1224" t="s">
        <v>202</v>
      </c>
      <c r="H85" s="1224" t="s">
        <v>202</v>
      </c>
      <c r="I85" s="1224" t="s">
        <v>202</v>
      </c>
      <c r="J85" s="1224" t="s">
        <v>202</v>
      </c>
      <c r="K85" s="1224" t="s">
        <v>202</v>
      </c>
      <c r="L85" s="1224" t="s">
        <v>202</v>
      </c>
      <c r="M85" s="1224" t="s">
        <v>202</v>
      </c>
      <c r="N85" s="1224" t="s">
        <v>202</v>
      </c>
      <c r="O85" s="1224" t="s">
        <v>202</v>
      </c>
      <c r="P85" s="1224" t="s">
        <v>202</v>
      </c>
      <c r="Q85" s="1224" t="s">
        <v>202</v>
      </c>
      <c r="R85" s="1224" t="s">
        <v>202</v>
      </c>
      <c r="S85" s="1224" t="s">
        <v>202</v>
      </c>
      <c r="T85" s="1224" t="s">
        <v>202</v>
      </c>
      <c r="U85" s="1224" t="s">
        <v>202</v>
      </c>
      <c r="V85" s="1224" t="s">
        <v>202</v>
      </c>
      <c r="W85" s="1224" t="s">
        <v>202</v>
      </c>
      <c r="X85" s="1224" t="s">
        <v>202</v>
      </c>
      <c r="Y85" s="1224" t="s">
        <v>202</v>
      </c>
      <c r="Z85" s="1224" t="s">
        <v>202</v>
      </c>
      <c r="AA85" s="1224" t="s">
        <v>202</v>
      </c>
      <c r="AB85" s="1224" t="s">
        <v>202</v>
      </c>
      <c r="AC85" s="1224" t="s">
        <v>202</v>
      </c>
      <c r="AD85" s="1224" t="s">
        <v>202</v>
      </c>
      <c r="AE85" s="1224" t="s">
        <v>202</v>
      </c>
      <c r="AF85" s="1224" t="s">
        <v>202</v>
      </c>
      <c r="AG85" s="1224" t="s">
        <v>202</v>
      </c>
      <c r="AH85" s="1224" t="s">
        <v>202</v>
      </c>
      <c r="AI85" s="1224" t="s">
        <v>202</v>
      </c>
      <c r="AJ85" s="1224" t="s">
        <v>202</v>
      </c>
      <c r="AK85" s="1224" t="s">
        <v>202</v>
      </c>
      <c r="AL85" s="1224" t="s">
        <v>202</v>
      </c>
      <c r="AM85" s="1224" t="s">
        <v>202</v>
      </c>
      <c r="AN85" s="1224" t="s">
        <v>202</v>
      </c>
      <c r="AO85" s="1224" t="s">
        <v>202</v>
      </c>
      <c r="AP85" s="1224" t="s">
        <v>202</v>
      </c>
      <c r="AQ85" s="1224" t="s">
        <v>202</v>
      </c>
      <c r="AR85" s="1224" t="s">
        <v>202</v>
      </c>
      <c r="AS85" s="1224" t="s">
        <v>202</v>
      </c>
      <c r="AT85" s="1224" t="s">
        <v>202</v>
      </c>
    </row>
  </sheetData>
  <mergeCells count="63">
    <mergeCell ref="A59:AT59"/>
    <mergeCell ref="Z34:AB34"/>
    <mergeCell ref="AC34:AE34"/>
    <mergeCell ref="AF34:AH34"/>
    <mergeCell ref="AI34:AK34"/>
    <mergeCell ref="AL34:AN34"/>
    <mergeCell ref="AO34:AQ34"/>
    <mergeCell ref="B34:D34"/>
    <mergeCell ref="E34:G34"/>
    <mergeCell ref="H34:J34"/>
    <mergeCell ref="K34:M34"/>
    <mergeCell ref="N34:P34"/>
    <mergeCell ref="Q34:S34"/>
    <mergeCell ref="T34:V34"/>
    <mergeCell ref="W34:Y34"/>
    <mergeCell ref="AR34:AT34"/>
    <mergeCell ref="A55:AT55"/>
    <mergeCell ref="A56:AT56"/>
    <mergeCell ref="A57:AT57"/>
    <mergeCell ref="A31:AT31"/>
    <mergeCell ref="A33:AT33"/>
    <mergeCell ref="A34:A35"/>
    <mergeCell ref="A61:AT61"/>
    <mergeCell ref="B62:D62"/>
    <mergeCell ref="E62:G62"/>
    <mergeCell ref="H62:J62"/>
    <mergeCell ref="K62:M62"/>
    <mergeCell ref="N62:P62"/>
    <mergeCell ref="Q62:S62"/>
    <mergeCell ref="T62:V62"/>
    <mergeCell ref="W62:Y62"/>
    <mergeCell ref="Z62:AB62"/>
    <mergeCell ref="A62:A63"/>
    <mergeCell ref="A83:AT83"/>
    <mergeCell ref="A84:AT84"/>
    <mergeCell ref="A85:AT85"/>
    <mergeCell ref="AC62:AE62"/>
    <mergeCell ref="AF62:AH62"/>
    <mergeCell ref="AI62:AK62"/>
    <mergeCell ref="AL62:AN62"/>
    <mergeCell ref="AO62:AQ62"/>
    <mergeCell ref="AR62:AT62"/>
    <mergeCell ref="A3:AT3"/>
    <mergeCell ref="A5:AT5"/>
    <mergeCell ref="A6:A7"/>
    <mergeCell ref="B6:D6"/>
    <mergeCell ref="E6:G6"/>
    <mergeCell ref="H6:J6"/>
    <mergeCell ref="K6:M6"/>
    <mergeCell ref="N6:P6"/>
    <mergeCell ref="Q6:S6"/>
    <mergeCell ref="T6:V6"/>
    <mergeCell ref="W6:Y6"/>
    <mergeCell ref="Z6:AB6"/>
    <mergeCell ref="AC6:AE6"/>
    <mergeCell ref="AF6:AH6"/>
    <mergeCell ref="AI6:AK6"/>
    <mergeCell ref="AL6:AN6"/>
    <mergeCell ref="AO6:AQ6"/>
    <mergeCell ref="AR6:AT6"/>
    <mergeCell ref="A27:AT27"/>
    <mergeCell ref="A28:AT28"/>
    <mergeCell ref="A29:AT29"/>
  </mergeCells>
  <hyperlinks>
    <hyperlink ref="A1" location="Inhalt!A9" display="Zurück zum Inhalt" xr:uid="{00000000-0004-0000-2000-000000000000}"/>
  </hyperlinks>
  <pageMargins left="0.7" right="0.7" top="0.78740157499999996" bottom="0.78740157499999996"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Tabelle32"/>
  <dimension ref="A1:AT85"/>
  <sheetViews>
    <sheetView showGridLines="0" zoomScale="80" zoomScaleNormal="80" workbookViewId="0">
      <pane xSplit="1" topLeftCell="B1" activePane="topRight" state="frozen"/>
      <selection pane="topRight"/>
    </sheetView>
  </sheetViews>
  <sheetFormatPr baseColWidth="10" defaultColWidth="11" defaultRowHeight="14.5"/>
  <cols>
    <col min="1" max="1" width="23.5" style="418" customWidth="1"/>
    <col min="2" max="16" width="11.08203125" style="418" customWidth="1"/>
    <col min="17" max="16384" width="11" style="418"/>
  </cols>
  <sheetData>
    <row r="1" spans="1:46" ht="14.5" customHeight="1">
      <c r="A1" s="758" t="s">
        <v>512</v>
      </c>
    </row>
    <row r="2" spans="1:46" ht="14.5" customHeight="1"/>
    <row r="3" spans="1:46" s="425" customFormat="1" ht="25" customHeight="1">
      <c r="A3" s="1231">
        <v>2024</v>
      </c>
      <c r="B3" s="1231"/>
      <c r="C3" s="1231"/>
      <c r="D3" s="1231"/>
      <c r="E3" s="1231"/>
      <c r="F3" s="1231"/>
      <c r="G3" s="1231"/>
      <c r="H3" s="1231"/>
      <c r="I3" s="1231"/>
      <c r="J3" s="1231"/>
      <c r="K3" s="1231"/>
      <c r="L3" s="1231"/>
      <c r="M3" s="1231"/>
      <c r="N3" s="1231"/>
      <c r="O3" s="1231"/>
      <c r="P3" s="1231"/>
      <c r="Q3" s="252"/>
      <c r="R3" s="252"/>
      <c r="S3" s="252"/>
      <c r="T3" s="252"/>
      <c r="U3" s="252"/>
      <c r="V3" s="252"/>
      <c r="W3" s="252"/>
      <c r="X3" s="252"/>
      <c r="Y3" s="252"/>
      <c r="Z3" s="252"/>
      <c r="AA3" s="252"/>
      <c r="AB3" s="252"/>
      <c r="AC3" s="252"/>
      <c r="AD3" s="252"/>
      <c r="AE3" s="252"/>
      <c r="AF3" s="252"/>
      <c r="AG3" s="252"/>
      <c r="AH3" s="252"/>
      <c r="AI3" s="252"/>
      <c r="AJ3" s="252"/>
      <c r="AK3" s="252"/>
      <c r="AL3" s="252"/>
      <c r="AM3" s="252"/>
      <c r="AN3" s="252"/>
      <c r="AO3" s="252"/>
      <c r="AP3" s="252"/>
      <c r="AQ3" s="252"/>
      <c r="AR3" s="252"/>
      <c r="AS3" s="252"/>
      <c r="AT3" s="252"/>
    </row>
    <row r="4" spans="1:46" ht="14.5" customHeight="1">
      <c r="A4" s="333"/>
    </row>
    <row r="5" spans="1:46" ht="14.5" customHeight="1">
      <c r="A5" s="1189" t="s">
        <v>597</v>
      </c>
      <c r="B5" s="1189"/>
      <c r="C5" s="1189"/>
      <c r="D5" s="1189"/>
      <c r="E5" s="1189"/>
      <c r="F5" s="1189"/>
      <c r="G5" s="1189"/>
      <c r="H5" s="1189"/>
      <c r="I5" s="1189"/>
      <c r="J5" s="1189"/>
      <c r="K5" s="1189"/>
      <c r="L5" s="1189"/>
      <c r="M5" s="1189"/>
      <c r="N5" s="1189"/>
      <c r="O5" s="1189"/>
      <c r="P5" s="1189"/>
    </row>
    <row r="6" spans="1:46" ht="29.25" customHeight="1" thickBot="1">
      <c r="A6" s="1229" t="s">
        <v>273</v>
      </c>
      <c r="B6" s="1226" t="s">
        <v>414</v>
      </c>
      <c r="C6" s="1226" t="s">
        <v>203</v>
      </c>
      <c r="D6" s="1226" t="s">
        <v>203</v>
      </c>
      <c r="E6" s="1226" t="s">
        <v>415</v>
      </c>
      <c r="F6" s="1226" t="s">
        <v>204</v>
      </c>
      <c r="G6" s="1226" t="s">
        <v>204</v>
      </c>
      <c r="H6" s="1226" t="s">
        <v>416</v>
      </c>
      <c r="I6" s="1226" t="s">
        <v>205</v>
      </c>
      <c r="J6" s="1226" t="s">
        <v>205</v>
      </c>
      <c r="K6" s="1226" t="s">
        <v>417</v>
      </c>
      <c r="L6" s="1226" t="s">
        <v>206</v>
      </c>
      <c r="M6" s="1226" t="s">
        <v>206</v>
      </c>
      <c r="N6" s="1226" t="s">
        <v>418</v>
      </c>
      <c r="O6" s="1226" t="s">
        <v>207</v>
      </c>
      <c r="P6" s="1227" t="s">
        <v>207</v>
      </c>
    </row>
    <row r="7" spans="1:46" ht="14.5" customHeight="1" thickBot="1">
      <c r="A7" s="1230" t="s">
        <v>273</v>
      </c>
      <c r="B7" s="59" t="s">
        <v>21</v>
      </c>
      <c r="C7" s="59" t="s">
        <v>62</v>
      </c>
      <c r="D7" s="60" t="s">
        <v>63</v>
      </c>
      <c r="E7" s="59" t="s">
        <v>21</v>
      </c>
      <c r="F7" s="59" t="s">
        <v>62</v>
      </c>
      <c r="G7" s="60" t="s">
        <v>63</v>
      </c>
      <c r="H7" s="59" t="s">
        <v>21</v>
      </c>
      <c r="I7" s="59" t="s">
        <v>62</v>
      </c>
      <c r="J7" s="60" t="s">
        <v>63</v>
      </c>
      <c r="K7" s="59" t="s">
        <v>21</v>
      </c>
      <c r="L7" s="59" t="s">
        <v>62</v>
      </c>
      <c r="M7" s="60" t="s">
        <v>63</v>
      </c>
      <c r="N7" s="59" t="s">
        <v>21</v>
      </c>
      <c r="O7" s="59" t="s">
        <v>62</v>
      </c>
      <c r="P7" s="59" t="s">
        <v>63</v>
      </c>
    </row>
    <row r="8" spans="1:46" ht="14.5" customHeight="1">
      <c r="A8" s="184" t="s">
        <v>64</v>
      </c>
      <c r="B8" s="710">
        <v>7.4824522927191346</v>
      </c>
      <c r="C8" s="94">
        <v>0.1365847929223937</v>
      </c>
      <c r="D8" s="95">
        <v>260</v>
      </c>
      <c r="E8" s="710">
        <v>7.2884243809654459</v>
      </c>
      <c r="F8" s="94">
        <v>0.1480079744141222</v>
      </c>
      <c r="G8" s="95">
        <v>257</v>
      </c>
      <c r="H8" s="711">
        <v>6.3152330656414906</v>
      </c>
      <c r="I8" s="94">
        <v>0.17130457383418191</v>
      </c>
      <c r="J8" s="95">
        <v>259</v>
      </c>
      <c r="K8" s="710">
        <v>7.6252242691798164</v>
      </c>
      <c r="L8" s="94">
        <v>0.1729610710320158</v>
      </c>
      <c r="M8" s="95">
        <v>259</v>
      </c>
      <c r="N8" s="710">
        <v>6.8939910410955694</v>
      </c>
      <c r="O8" s="94">
        <v>0.17304672197005819</v>
      </c>
      <c r="P8" s="111">
        <v>260</v>
      </c>
    </row>
    <row r="9" spans="1:46" ht="14.5" customHeight="1">
      <c r="A9" s="189" t="s">
        <v>65</v>
      </c>
      <c r="B9" s="714">
        <v>7.6104637042291294</v>
      </c>
      <c r="C9" s="96">
        <v>0.10102901489860561</v>
      </c>
      <c r="D9" s="97">
        <v>358</v>
      </c>
      <c r="E9" s="714">
        <v>7.6908529442256546</v>
      </c>
      <c r="F9" s="96">
        <v>0.1105766603910863</v>
      </c>
      <c r="G9" s="97">
        <v>356</v>
      </c>
      <c r="H9" s="714">
        <v>5.3851067753071442</v>
      </c>
      <c r="I9" s="96">
        <v>0.17469415054728241</v>
      </c>
      <c r="J9" s="97">
        <v>359</v>
      </c>
      <c r="K9" s="714">
        <v>7.8359091917561878</v>
      </c>
      <c r="L9" s="96">
        <v>0.15458983782345151</v>
      </c>
      <c r="M9" s="97">
        <v>354</v>
      </c>
      <c r="N9" s="714">
        <v>6.7555248934034671</v>
      </c>
      <c r="O9" s="96">
        <v>0.1519161215565889</v>
      </c>
      <c r="P9" s="112">
        <v>359</v>
      </c>
    </row>
    <row r="10" spans="1:46" ht="14.5" customHeight="1">
      <c r="A10" s="184" t="s">
        <v>66</v>
      </c>
      <c r="B10" s="710">
        <v>7.5142135909062828</v>
      </c>
      <c r="C10" s="94">
        <v>0.15945893487296839</v>
      </c>
      <c r="D10" s="95">
        <v>235</v>
      </c>
      <c r="E10" s="710">
        <v>7.4047057972826877</v>
      </c>
      <c r="F10" s="94">
        <v>0.18811843973545869</v>
      </c>
      <c r="G10" s="95">
        <v>231</v>
      </c>
      <c r="H10" s="711">
        <v>5.4490790038478716</v>
      </c>
      <c r="I10" s="94">
        <v>0.220787216857147</v>
      </c>
      <c r="J10" s="95">
        <v>233</v>
      </c>
      <c r="K10" s="710">
        <v>7.571809825039499</v>
      </c>
      <c r="L10" s="94">
        <v>0.1830684617558668</v>
      </c>
      <c r="M10" s="95">
        <v>234</v>
      </c>
      <c r="N10" s="711">
        <v>6.6247924909579083</v>
      </c>
      <c r="O10" s="94">
        <v>0.19824925481733419</v>
      </c>
      <c r="P10" s="111">
        <v>236</v>
      </c>
    </row>
    <row r="11" spans="1:46" ht="14.5" customHeight="1">
      <c r="A11" s="189" t="s">
        <v>67</v>
      </c>
      <c r="B11" s="717">
        <v>7.1869072094605153</v>
      </c>
      <c r="C11" s="96">
        <v>0.15599885802882521</v>
      </c>
      <c r="D11" s="97">
        <v>347</v>
      </c>
      <c r="E11" s="714">
        <v>7.2973435791021233</v>
      </c>
      <c r="F11" s="96">
        <v>0.14423038489850651</v>
      </c>
      <c r="G11" s="97">
        <v>342</v>
      </c>
      <c r="H11" s="717">
        <v>6.6616438739758408</v>
      </c>
      <c r="I11" s="96">
        <v>0.1395209754785714</v>
      </c>
      <c r="J11" s="97">
        <v>349</v>
      </c>
      <c r="K11" s="714">
        <v>7.5336963222526707</v>
      </c>
      <c r="L11" s="96">
        <v>0.16716640950766631</v>
      </c>
      <c r="M11" s="97">
        <v>346</v>
      </c>
      <c r="N11" s="714">
        <v>6.4789322444776136</v>
      </c>
      <c r="O11" s="96">
        <v>0.18008118500593129</v>
      </c>
      <c r="P11" s="112">
        <v>347</v>
      </c>
    </row>
    <row r="12" spans="1:46" ht="14.5" customHeight="1">
      <c r="A12" s="184" t="s">
        <v>68</v>
      </c>
      <c r="B12" s="710">
        <v>7.0762581638828301</v>
      </c>
      <c r="C12" s="94">
        <v>0.14330577323991989</v>
      </c>
      <c r="D12" s="95">
        <v>200</v>
      </c>
      <c r="E12" s="710">
        <v>7.2848648231228799</v>
      </c>
      <c r="F12" s="94">
        <v>0.20837914378247679</v>
      </c>
      <c r="G12" s="95">
        <v>199</v>
      </c>
      <c r="H12" s="710">
        <v>5.5608103307001127</v>
      </c>
      <c r="I12" s="94">
        <v>0.17851368308073409</v>
      </c>
      <c r="J12" s="95">
        <v>202</v>
      </c>
      <c r="K12" s="710">
        <v>7.3863654252254429</v>
      </c>
      <c r="L12" s="94">
        <v>0.19874093304853169</v>
      </c>
      <c r="M12" s="95">
        <v>198</v>
      </c>
      <c r="N12" s="710">
        <v>6.4160481351274159</v>
      </c>
      <c r="O12" s="94">
        <v>0.1565936811925269</v>
      </c>
      <c r="P12" s="111">
        <v>202</v>
      </c>
    </row>
    <row r="13" spans="1:46" ht="14.5" customHeight="1">
      <c r="A13" s="189" t="s">
        <v>69</v>
      </c>
      <c r="B13" s="714">
        <v>6.9445229805823114</v>
      </c>
      <c r="C13" s="96">
        <v>0.1195517957059755</v>
      </c>
      <c r="D13" s="97">
        <v>334</v>
      </c>
      <c r="E13" s="714">
        <v>7.4148556641433494</v>
      </c>
      <c r="F13" s="96">
        <v>0.14458855714832461</v>
      </c>
      <c r="G13" s="97">
        <v>329</v>
      </c>
      <c r="H13" s="717">
        <v>5.8474444364913056</v>
      </c>
      <c r="I13" s="96">
        <v>0.12975219112353631</v>
      </c>
      <c r="J13" s="97">
        <v>332</v>
      </c>
      <c r="K13" s="714">
        <v>7.2054878836530127</v>
      </c>
      <c r="L13" s="96">
        <v>0.1487630487249029</v>
      </c>
      <c r="M13" s="97">
        <v>326</v>
      </c>
      <c r="N13" s="717">
        <v>6.1345575708964306</v>
      </c>
      <c r="O13" s="96">
        <v>0.19287020080101891</v>
      </c>
      <c r="P13" s="112">
        <v>327</v>
      </c>
    </row>
    <row r="14" spans="1:46" ht="14.5" customHeight="1">
      <c r="A14" s="184" t="s">
        <v>70</v>
      </c>
      <c r="B14" s="710">
        <v>7.2609676937220611</v>
      </c>
      <c r="C14" s="94">
        <v>0.1142564309810452</v>
      </c>
      <c r="D14" s="95">
        <v>348</v>
      </c>
      <c r="E14" s="710">
        <v>7.1449469225338387</v>
      </c>
      <c r="F14" s="94">
        <v>0.1235365553719743</v>
      </c>
      <c r="G14" s="95">
        <v>337</v>
      </c>
      <c r="H14" s="711">
        <v>5.9805917811250922</v>
      </c>
      <c r="I14" s="94">
        <v>0.15551729232672121</v>
      </c>
      <c r="J14" s="95">
        <v>350</v>
      </c>
      <c r="K14" s="711">
        <v>7.4983175987938164</v>
      </c>
      <c r="L14" s="94">
        <v>0.12930686459094429</v>
      </c>
      <c r="M14" s="95">
        <v>343</v>
      </c>
      <c r="N14" s="710">
        <v>6.5483346036562544</v>
      </c>
      <c r="O14" s="94">
        <v>0.14652464822379729</v>
      </c>
      <c r="P14" s="111">
        <v>349</v>
      </c>
    </row>
    <row r="15" spans="1:46" ht="14.5" customHeight="1">
      <c r="A15" s="189" t="s">
        <v>71</v>
      </c>
      <c r="B15" s="714">
        <v>7.1951129070018922</v>
      </c>
      <c r="C15" s="96">
        <v>0.1587468947556003</v>
      </c>
      <c r="D15" s="97">
        <v>284</v>
      </c>
      <c r="E15" s="714">
        <v>6.7748350993915443</v>
      </c>
      <c r="F15" s="96">
        <v>0.16682595222399041</v>
      </c>
      <c r="G15" s="97">
        <v>276</v>
      </c>
      <c r="H15" s="717">
        <v>6.6326226445027983</v>
      </c>
      <c r="I15" s="96">
        <v>0.1686299799488413</v>
      </c>
      <c r="J15" s="97">
        <v>282</v>
      </c>
      <c r="K15" s="717">
        <v>7.2925842341265659</v>
      </c>
      <c r="L15" s="96">
        <v>0.15892092436766289</v>
      </c>
      <c r="M15" s="97">
        <v>279</v>
      </c>
      <c r="N15" s="714">
        <v>6.6676900155475556</v>
      </c>
      <c r="O15" s="96">
        <v>0.16716311925602659</v>
      </c>
      <c r="P15" s="112">
        <v>281</v>
      </c>
    </row>
    <row r="16" spans="1:46" ht="14.5" customHeight="1">
      <c r="A16" s="184" t="s">
        <v>72</v>
      </c>
      <c r="B16" s="710">
        <v>7.2796057671297802</v>
      </c>
      <c r="C16" s="94">
        <v>9.9602503239099027E-2</v>
      </c>
      <c r="D16" s="95">
        <v>372</v>
      </c>
      <c r="E16" s="710">
        <v>7.3236320294056041</v>
      </c>
      <c r="F16" s="94">
        <v>0.1102852047263298</v>
      </c>
      <c r="G16" s="95">
        <v>365</v>
      </c>
      <c r="H16" s="710">
        <v>5.9939735346611069</v>
      </c>
      <c r="I16" s="94">
        <v>0.13757226434575859</v>
      </c>
      <c r="J16" s="95">
        <v>373</v>
      </c>
      <c r="K16" s="710">
        <v>7.3331145349846052</v>
      </c>
      <c r="L16" s="94">
        <v>0.14218143340858311</v>
      </c>
      <c r="M16" s="95">
        <v>369</v>
      </c>
      <c r="N16" s="710">
        <v>6.4794601291344627</v>
      </c>
      <c r="O16" s="94">
        <v>0.143876831947302</v>
      </c>
      <c r="P16" s="111">
        <v>372</v>
      </c>
    </row>
    <row r="17" spans="1:46" ht="14.5" customHeight="1">
      <c r="A17" s="189" t="s">
        <v>73</v>
      </c>
      <c r="B17" s="714">
        <v>7.098847735064286</v>
      </c>
      <c r="C17" s="96">
        <v>0.12608643650164469</v>
      </c>
      <c r="D17" s="97">
        <v>267</v>
      </c>
      <c r="E17" s="717">
        <v>7.1675236841681933</v>
      </c>
      <c r="F17" s="96">
        <v>0.14761876778625621</v>
      </c>
      <c r="G17" s="97">
        <v>263</v>
      </c>
      <c r="H17" s="714">
        <v>5.856354953137318</v>
      </c>
      <c r="I17" s="96">
        <v>0.16914261293745239</v>
      </c>
      <c r="J17" s="97">
        <v>270</v>
      </c>
      <c r="K17" s="717">
        <v>7.2824405698842094</v>
      </c>
      <c r="L17" s="96">
        <v>0.182687947789789</v>
      </c>
      <c r="M17" s="97">
        <v>265</v>
      </c>
      <c r="N17" s="714">
        <v>6.5472736298684016</v>
      </c>
      <c r="O17" s="96">
        <v>0.1716451623512891</v>
      </c>
      <c r="P17" s="112">
        <v>268</v>
      </c>
    </row>
    <row r="18" spans="1:46" ht="14.5" customHeight="1">
      <c r="A18" s="184" t="s">
        <v>74</v>
      </c>
      <c r="B18" s="710">
        <v>6.6935177811796169</v>
      </c>
      <c r="C18" s="94">
        <v>0.15899358715529799</v>
      </c>
      <c r="D18" s="95">
        <v>273</v>
      </c>
      <c r="E18" s="710">
        <v>6.9992744761772574</v>
      </c>
      <c r="F18" s="94">
        <v>0.15887583982324649</v>
      </c>
      <c r="G18" s="95">
        <v>268</v>
      </c>
      <c r="H18" s="711">
        <v>6.0555620249782196</v>
      </c>
      <c r="I18" s="94">
        <v>0.15490637884184211</v>
      </c>
      <c r="J18" s="95">
        <v>268</v>
      </c>
      <c r="K18" s="710">
        <v>7.4293468508368621</v>
      </c>
      <c r="L18" s="94">
        <v>0.16347129967028429</v>
      </c>
      <c r="M18" s="95">
        <v>268</v>
      </c>
      <c r="N18" s="710">
        <v>6.1755478395766223</v>
      </c>
      <c r="O18" s="94">
        <v>0.16771903744102559</v>
      </c>
      <c r="P18" s="111">
        <v>268</v>
      </c>
    </row>
    <row r="19" spans="1:46" ht="14.5" customHeight="1">
      <c r="A19" s="189" t="s">
        <v>75</v>
      </c>
      <c r="B19" s="714">
        <v>6.7539450901457343</v>
      </c>
      <c r="C19" s="96">
        <v>0.15817988388754819</v>
      </c>
      <c r="D19" s="97">
        <v>275</v>
      </c>
      <c r="E19" s="714">
        <v>7.2753663089495779</v>
      </c>
      <c r="F19" s="96">
        <v>0.15166884194619071</v>
      </c>
      <c r="G19" s="97">
        <v>272</v>
      </c>
      <c r="H19" s="714">
        <v>5.6111374524230033</v>
      </c>
      <c r="I19" s="96">
        <v>0.1662869243558468</v>
      </c>
      <c r="J19" s="97">
        <v>273</v>
      </c>
      <c r="K19" s="714">
        <v>7.1958450002787808</v>
      </c>
      <c r="L19" s="96">
        <v>0.22001388724341281</v>
      </c>
      <c r="M19" s="97">
        <v>273</v>
      </c>
      <c r="N19" s="714">
        <v>5.900861104261609</v>
      </c>
      <c r="O19" s="96">
        <v>0.20991300102955029</v>
      </c>
      <c r="P19" s="112">
        <v>276</v>
      </c>
    </row>
    <row r="20" spans="1:46" ht="14.5" customHeight="1">
      <c r="A20" s="184" t="s">
        <v>76</v>
      </c>
      <c r="B20" s="710">
        <v>7.2633094162045699</v>
      </c>
      <c r="C20" s="94">
        <v>0.1405307686679963</v>
      </c>
      <c r="D20" s="95">
        <v>350</v>
      </c>
      <c r="E20" s="710">
        <v>7.2465546967407057</v>
      </c>
      <c r="F20" s="94">
        <v>0.143862467061808</v>
      </c>
      <c r="G20" s="95">
        <v>346</v>
      </c>
      <c r="H20" s="710">
        <v>6.5321235296246201</v>
      </c>
      <c r="I20" s="94">
        <v>0.15477058006786601</v>
      </c>
      <c r="J20" s="95">
        <v>348</v>
      </c>
      <c r="K20" s="710">
        <v>7.4486327255979026</v>
      </c>
      <c r="L20" s="94">
        <v>0.1455909378901723</v>
      </c>
      <c r="M20" s="95">
        <v>345</v>
      </c>
      <c r="N20" s="710">
        <v>6.5248361264947343</v>
      </c>
      <c r="O20" s="94">
        <v>0.14823389274121071</v>
      </c>
      <c r="P20" s="111">
        <v>346</v>
      </c>
    </row>
    <row r="21" spans="1:46" ht="14.5" customHeight="1">
      <c r="A21" s="189" t="s">
        <v>77</v>
      </c>
      <c r="B21" s="714">
        <v>7.4504152258261298</v>
      </c>
      <c r="C21" s="96">
        <v>0.1207490745566191</v>
      </c>
      <c r="D21" s="97">
        <v>323</v>
      </c>
      <c r="E21" s="714">
        <v>7.1106722346864064</v>
      </c>
      <c r="F21" s="96">
        <v>0.14811234185691349</v>
      </c>
      <c r="G21" s="97">
        <v>319</v>
      </c>
      <c r="H21" s="717">
        <v>6.4933168500664324</v>
      </c>
      <c r="I21" s="96">
        <v>0.16309814768825301</v>
      </c>
      <c r="J21" s="97">
        <v>321</v>
      </c>
      <c r="K21" s="714">
        <v>7.8263450838317521</v>
      </c>
      <c r="L21" s="96">
        <v>0.1363364143291127</v>
      </c>
      <c r="M21" s="97">
        <v>323</v>
      </c>
      <c r="N21" s="714">
        <v>6.3793468438675331</v>
      </c>
      <c r="O21" s="96">
        <v>0.1631439143874587</v>
      </c>
      <c r="P21" s="112">
        <v>323</v>
      </c>
    </row>
    <row r="22" spans="1:46" ht="14.5" customHeight="1">
      <c r="A22" s="184" t="s">
        <v>78</v>
      </c>
      <c r="B22" s="710">
        <v>7.2285437195467743</v>
      </c>
      <c r="C22" s="94">
        <v>0.14021724185662821</v>
      </c>
      <c r="D22" s="95">
        <v>408</v>
      </c>
      <c r="E22" s="710">
        <v>7.3303159145458707</v>
      </c>
      <c r="F22" s="94">
        <v>0.12505898343020019</v>
      </c>
      <c r="G22" s="95">
        <v>402</v>
      </c>
      <c r="H22" s="710">
        <v>5.7840669754838823</v>
      </c>
      <c r="I22" s="94">
        <v>0.17350700678796829</v>
      </c>
      <c r="J22" s="95">
        <v>404</v>
      </c>
      <c r="K22" s="710">
        <v>7.2215642501439437</v>
      </c>
      <c r="L22" s="94">
        <v>0.15532151159203861</v>
      </c>
      <c r="M22" s="95">
        <v>405</v>
      </c>
      <c r="N22" s="710">
        <v>6.1107944873232256</v>
      </c>
      <c r="O22" s="94">
        <v>0.16535172933618381</v>
      </c>
      <c r="P22" s="111">
        <v>406</v>
      </c>
    </row>
    <row r="23" spans="1:46" ht="14.5" customHeight="1" thickBot="1">
      <c r="A23" s="194" t="s">
        <v>79</v>
      </c>
      <c r="B23" s="720">
        <v>7.3130439516602941</v>
      </c>
      <c r="C23" s="98">
        <v>0.1164640571386967</v>
      </c>
      <c r="D23" s="99">
        <v>371</v>
      </c>
      <c r="E23" s="721">
        <v>7.0663639007630401</v>
      </c>
      <c r="F23" s="98">
        <v>0.12701379863881751</v>
      </c>
      <c r="G23" s="99">
        <v>365</v>
      </c>
      <c r="H23" s="721">
        <v>6.16785078646895</v>
      </c>
      <c r="I23" s="98">
        <v>0.13820190643792671</v>
      </c>
      <c r="J23" s="99">
        <v>373</v>
      </c>
      <c r="K23" s="720">
        <v>7.6003144110427776</v>
      </c>
      <c r="L23" s="98">
        <v>0.1507363199356008</v>
      </c>
      <c r="M23" s="99">
        <v>370</v>
      </c>
      <c r="N23" s="721">
        <v>6.3693787174565308</v>
      </c>
      <c r="O23" s="98">
        <v>0.1544273926484018</v>
      </c>
      <c r="P23" s="113">
        <v>373</v>
      </c>
    </row>
    <row r="24" spans="1:46" ht="14.5" customHeight="1">
      <c r="A24" s="199" t="s">
        <v>80</v>
      </c>
      <c r="B24" s="725">
        <v>7.2591700635982859</v>
      </c>
      <c r="C24" s="100">
        <v>4.8201781574711333E-2</v>
      </c>
      <c r="D24" s="101">
        <v>3095</v>
      </c>
      <c r="E24" s="728">
        <v>7.2967155936411148</v>
      </c>
      <c r="F24" s="100">
        <v>5.319914055292186E-2</v>
      </c>
      <c r="G24" s="101">
        <v>3048</v>
      </c>
      <c r="H24" s="728">
        <v>5.9076352256818074</v>
      </c>
      <c r="I24" s="100">
        <v>6.5473904192096005E-2</v>
      </c>
      <c r="J24" s="101">
        <v>3090</v>
      </c>
      <c r="K24" s="728">
        <v>7.4806224920268782</v>
      </c>
      <c r="L24" s="100">
        <v>6.4382356196244883E-2</v>
      </c>
      <c r="M24" s="101">
        <v>3060</v>
      </c>
      <c r="N24" s="725">
        <v>6.5651575565314086</v>
      </c>
      <c r="O24" s="100">
        <v>6.3839464433837242E-2</v>
      </c>
      <c r="P24" s="179">
        <v>3087</v>
      </c>
    </row>
    <row r="25" spans="1:46" ht="14.5" customHeight="1">
      <c r="A25" s="199" t="s">
        <v>81</v>
      </c>
      <c r="B25" s="728">
        <v>7.3261266135093281</v>
      </c>
      <c r="C25" s="100">
        <v>6.3359553202558566E-2</v>
      </c>
      <c r="D25" s="101">
        <v>1910</v>
      </c>
      <c r="E25" s="728">
        <v>7.2114788777816452</v>
      </c>
      <c r="F25" s="100">
        <v>6.7508144372540477E-2</v>
      </c>
      <c r="G25" s="101">
        <v>1879</v>
      </c>
      <c r="H25" s="728">
        <v>6.2892046553430268</v>
      </c>
      <c r="I25" s="100">
        <v>7.6075846613507039E-2</v>
      </c>
      <c r="J25" s="101">
        <v>1906</v>
      </c>
      <c r="K25" s="728">
        <v>7.5471259882316701</v>
      </c>
      <c r="L25" s="100">
        <v>6.9321602277985991E-2</v>
      </c>
      <c r="M25" s="101">
        <v>1897</v>
      </c>
      <c r="N25" s="728">
        <v>6.5078010218402191</v>
      </c>
      <c r="O25" s="100">
        <v>7.3622110453581691E-2</v>
      </c>
      <c r="P25" s="179">
        <v>1906</v>
      </c>
    </row>
    <row r="26" spans="1:46" ht="14.5" customHeight="1">
      <c r="A26" s="204" t="s">
        <v>82</v>
      </c>
      <c r="B26" s="988">
        <v>7.2714308912305743</v>
      </c>
      <c r="C26" s="114">
        <v>4.1032083994159398E-2</v>
      </c>
      <c r="D26" s="110">
        <v>5005</v>
      </c>
      <c r="E26" s="988">
        <v>7.2810157974017606</v>
      </c>
      <c r="F26" s="114">
        <v>4.5155527505348188E-2</v>
      </c>
      <c r="G26" s="110">
        <v>4927</v>
      </c>
      <c r="H26" s="988">
        <v>5.9776402976735161</v>
      </c>
      <c r="I26" s="114">
        <v>5.5255924848233509E-2</v>
      </c>
      <c r="J26" s="110">
        <v>4996</v>
      </c>
      <c r="K26" s="988">
        <v>7.4928627674688428</v>
      </c>
      <c r="L26" s="114">
        <v>5.4050210299686013E-2</v>
      </c>
      <c r="M26" s="110">
        <v>4957</v>
      </c>
      <c r="N26" s="980">
        <v>6.5546429904052603</v>
      </c>
      <c r="O26" s="114">
        <v>5.3868089481395771E-2</v>
      </c>
      <c r="P26" s="115">
        <v>4993</v>
      </c>
    </row>
    <row r="27" spans="1:46" ht="14.5" customHeight="1">
      <c r="A27" s="1238" t="s">
        <v>208</v>
      </c>
      <c r="B27" s="1239"/>
      <c r="C27" s="1239"/>
      <c r="D27" s="1239"/>
      <c r="E27" s="1239"/>
      <c r="F27" s="1239"/>
      <c r="G27" s="1239"/>
      <c r="H27" s="1239"/>
      <c r="I27" s="1239"/>
      <c r="J27" s="1239"/>
      <c r="K27" s="1239"/>
      <c r="L27" s="1239"/>
      <c r="M27" s="1239"/>
      <c r="N27" s="1239"/>
      <c r="O27" s="1239"/>
      <c r="P27" s="1239"/>
    </row>
    <row r="28" spans="1:46" ht="24.75" customHeight="1">
      <c r="A28" s="1238" t="s">
        <v>642</v>
      </c>
      <c r="B28" s="1239"/>
      <c r="C28" s="1239"/>
      <c r="D28" s="1239"/>
      <c r="E28" s="1239"/>
      <c r="F28" s="1239"/>
      <c r="G28" s="1239"/>
      <c r="H28" s="1239"/>
      <c r="I28" s="1239"/>
      <c r="J28" s="1239"/>
      <c r="K28" s="1239"/>
      <c r="L28" s="1239"/>
      <c r="M28" s="1239"/>
      <c r="N28" s="1239"/>
      <c r="O28" s="1239"/>
      <c r="P28" s="1239"/>
    </row>
    <row r="29" spans="1:46" ht="14.5" customHeight="1">
      <c r="A29" s="1238" t="s">
        <v>605</v>
      </c>
      <c r="B29" s="1239"/>
      <c r="C29" s="1239"/>
      <c r="D29" s="1239"/>
      <c r="E29" s="1239"/>
      <c r="F29" s="1239"/>
      <c r="G29" s="1239"/>
      <c r="H29" s="1239"/>
      <c r="I29" s="1239"/>
      <c r="J29" s="1239"/>
      <c r="K29" s="1239"/>
      <c r="L29" s="1239"/>
      <c r="M29" s="1239"/>
      <c r="N29" s="1239"/>
      <c r="O29" s="1239"/>
      <c r="P29" s="1239"/>
    </row>
    <row r="30" spans="1:46" ht="14.5" customHeight="1"/>
    <row r="31" spans="1:46" s="425" customFormat="1" ht="25" customHeight="1">
      <c r="A31" s="1231">
        <v>2022</v>
      </c>
      <c r="B31" s="1231"/>
      <c r="C31" s="1231"/>
      <c r="D31" s="1231"/>
      <c r="E31" s="1231"/>
      <c r="F31" s="1231"/>
      <c r="G31" s="1231"/>
      <c r="H31" s="1231"/>
      <c r="I31" s="1231"/>
      <c r="J31" s="1231"/>
      <c r="K31" s="1231"/>
      <c r="L31" s="1231"/>
      <c r="M31" s="1231"/>
      <c r="N31" s="1231"/>
      <c r="O31" s="1231"/>
      <c r="P31" s="1231"/>
      <c r="Q31" s="252"/>
      <c r="R31" s="252"/>
      <c r="S31" s="252"/>
      <c r="T31" s="252"/>
      <c r="U31" s="252"/>
      <c r="V31" s="252"/>
      <c r="W31" s="252"/>
      <c r="X31" s="252"/>
      <c r="Y31" s="252"/>
      <c r="Z31" s="252"/>
      <c r="AA31" s="252"/>
      <c r="AB31" s="252"/>
      <c r="AC31" s="252"/>
      <c r="AD31" s="252"/>
      <c r="AE31" s="252"/>
      <c r="AF31" s="252"/>
      <c r="AG31" s="252"/>
      <c r="AH31" s="252"/>
      <c r="AI31" s="252"/>
      <c r="AJ31" s="252"/>
      <c r="AK31" s="252"/>
      <c r="AL31" s="252"/>
      <c r="AM31" s="252"/>
      <c r="AN31" s="252"/>
      <c r="AO31" s="252"/>
      <c r="AP31" s="252"/>
      <c r="AQ31" s="252"/>
      <c r="AR31" s="252"/>
      <c r="AS31" s="252"/>
      <c r="AT31" s="252"/>
    </row>
    <row r="32" spans="1:46" ht="14.5" customHeight="1">
      <c r="A32" s="333"/>
    </row>
    <row r="33" spans="1:16" ht="14.5" customHeight="1">
      <c r="A33" s="1189" t="s">
        <v>888</v>
      </c>
      <c r="B33" s="1189"/>
      <c r="C33" s="1189"/>
      <c r="D33" s="1189"/>
      <c r="E33" s="1189"/>
      <c r="F33" s="1189"/>
      <c r="G33" s="1189"/>
      <c r="H33" s="1189"/>
      <c r="I33" s="1189"/>
      <c r="J33" s="1189"/>
      <c r="K33" s="1189"/>
      <c r="L33" s="1189"/>
      <c r="M33" s="1189"/>
      <c r="N33" s="1189"/>
      <c r="O33" s="1189"/>
      <c r="P33" s="1189"/>
    </row>
    <row r="34" spans="1:16" ht="32.25" customHeight="1" thickBot="1">
      <c r="A34" s="1229" t="s">
        <v>273</v>
      </c>
      <c r="B34" s="1226" t="s">
        <v>414</v>
      </c>
      <c r="C34" s="1226" t="s">
        <v>203</v>
      </c>
      <c r="D34" s="1226" t="s">
        <v>203</v>
      </c>
      <c r="E34" s="1226" t="s">
        <v>415</v>
      </c>
      <c r="F34" s="1226" t="s">
        <v>204</v>
      </c>
      <c r="G34" s="1226" t="s">
        <v>204</v>
      </c>
      <c r="H34" s="1226" t="s">
        <v>416</v>
      </c>
      <c r="I34" s="1226" t="s">
        <v>205</v>
      </c>
      <c r="J34" s="1226" t="s">
        <v>205</v>
      </c>
      <c r="K34" s="1226" t="s">
        <v>417</v>
      </c>
      <c r="L34" s="1226" t="s">
        <v>206</v>
      </c>
      <c r="M34" s="1226" t="s">
        <v>206</v>
      </c>
      <c r="N34" s="1226" t="s">
        <v>418</v>
      </c>
      <c r="O34" s="1226" t="s">
        <v>207</v>
      </c>
      <c r="P34" s="1227" t="s">
        <v>207</v>
      </c>
    </row>
    <row r="35" spans="1:16" ht="14.5" customHeight="1" thickBot="1">
      <c r="A35" s="1230" t="s">
        <v>273</v>
      </c>
      <c r="B35" s="59" t="s">
        <v>21</v>
      </c>
      <c r="C35" s="59" t="s">
        <v>62</v>
      </c>
      <c r="D35" s="60" t="s">
        <v>63</v>
      </c>
      <c r="E35" s="59" t="s">
        <v>21</v>
      </c>
      <c r="F35" s="59" t="s">
        <v>62</v>
      </c>
      <c r="G35" s="60" t="s">
        <v>63</v>
      </c>
      <c r="H35" s="59" t="s">
        <v>21</v>
      </c>
      <c r="I35" s="59" t="s">
        <v>62</v>
      </c>
      <c r="J35" s="60" t="s">
        <v>63</v>
      </c>
      <c r="K35" s="59" t="s">
        <v>21</v>
      </c>
      <c r="L35" s="59" t="s">
        <v>62</v>
      </c>
      <c r="M35" s="60" t="s">
        <v>63</v>
      </c>
      <c r="N35" s="59" t="s">
        <v>21</v>
      </c>
      <c r="O35" s="59" t="s">
        <v>62</v>
      </c>
      <c r="P35" s="59" t="s">
        <v>63</v>
      </c>
    </row>
    <row r="36" spans="1:16" ht="14.5" customHeight="1">
      <c r="A36" s="184" t="s">
        <v>64</v>
      </c>
      <c r="B36" s="334">
        <v>7.5999349618438696</v>
      </c>
      <c r="C36" s="213">
        <v>0.1045779060967809</v>
      </c>
      <c r="D36" s="214">
        <v>435</v>
      </c>
      <c r="E36" s="334">
        <v>7.5774781456303142</v>
      </c>
      <c r="F36" s="213">
        <v>0.12315708675222981</v>
      </c>
      <c r="G36" s="214">
        <v>434</v>
      </c>
      <c r="H36" s="334">
        <v>5.358507594632786</v>
      </c>
      <c r="I36" s="213">
        <v>0.14607153162125019</v>
      </c>
      <c r="J36" s="214">
        <v>435</v>
      </c>
      <c r="K36" s="334">
        <v>7.9615821593780289</v>
      </c>
      <c r="L36" s="213">
        <v>0.12701689866730381</v>
      </c>
      <c r="M36" s="214">
        <v>432</v>
      </c>
      <c r="N36" s="334">
        <v>6.55365175921487</v>
      </c>
      <c r="O36" s="213">
        <v>0.14426614649594599</v>
      </c>
      <c r="P36" s="215">
        <v>432</v>
      </c>
    </row>
    <row r="37" spans="1:16" ht="14.5" customHeight="1">
      <c r="A37" s="189" t="s">
        <v>65</v>
      </c>
      <c r="B37" s="335">
        <v>7.4238426001729563</v>
      </c>
      <c r="C37" s="218">
        <v>0.1274398418527323</v>
      </c>
      <c r="D37" s="219">
        <v>326</v>
      </c>
      <c r="E37" s="335">
        <v>7.7232684322888732</v>
      </c>
      <c r="F37" s="218">
        <v>0.12851104170903499</v>
      </c>
      <c r="G37" s="219">
        <v>325</v>
      </c>
      <c r="H37" s="335">
        <v>5.0064296597938682</v>
      </c>
      <c r="I37" s="218">
        <v>0.17288398295353191</v>
      </c>
      <c r="J37" s="219">
        <v>326</v>
      </c>
      <c r="K37" s="335">
        <v>8.0355539364611648</v>
      </c>
      <c r="L37" s="218">
        <v>0.145574740915799</v>
      </c>
      <c r="M37" s="219">
        <v>326</v>
      </c>
      <c r="N37" s="335">
        <v>6.5310911560146483</v>
      </c>
      <c r="O37" s="218">
        <v>0.16718695006960421</v>
      </c>
      <c r="P37" s="220">
        <v>326</v>
      </c>
    </row>
    <row r="38" spans="1:16" ht="14.5" customHeight="1">
      <c r="A38" s="184" t="s">
        <v>66</v>
      </c>
      <c r="B38" s="334">
        <v>7.6224502740270426</v>
      </c>
      <c r="C38" s="213">
        <v>0.101635574099287</v>
      </c>
      <c r="D38" s="214">
        <v>492</v>
      </c>
      <c r="E38" s="334">
        <v>7.6112562772361656</v>
      </c>
      <c r="F38" s="213">
        <v>0.1002807636400887</v>
      </c>
      <c r="G38" s="214">
        <v>492</v>
      </c>
      <c r="H38" s="334">
        <v>5.9840910442572879</v>
      </c>
      <c r="I38" s="213">
        <v>0.14743562268157781</v>
      </c>
      <c r="J38" s="214">
        <v>491</v>
      </c>
      <c r="K38" s="334">
        <v>7.9863971550269106</v>
      </c>
      <c r="L38" s="213">
        <v>0.1094837938664046</v>
      </c>
      <c r="M38" s="214">
        <v>486</v>
      </c>
      <c r="N38" s="334">
        <v>7.2124499957795738</v>
      </c>
      <c r="O38" s="213">
        <v>0.1326931629097732</v>
      </c>
      <c r="P38" s="215">
        <v>486</v>
      </c>
    </row>
    <row r="39" spans="1:16" ht="14.5" customHeight="1">
      <c r="A39" s="189" t="s">
        <v>67</v>
      </c>
      <c r="B39" s="335">
        <v>7.6315976080268157</v>
      </c>
      <c r="C39" s="218">
        <v>0.1147789908893974</v>
      </c>
      <c r="D39" s="219">
        <v>383</v>
      </c>
      <c r="E39" s="335">
        <v>7.4405448527776921</v>
      </c>
      <c r="F39" s="218">
        <v>0.1195284139529216</v>
      </c>
      <c r="G39" s="219">
        <v>384</v>
      </c>
      <c r="H39" s="335">
        <v>6.1159481638840516</v>
      </c>
      <c r="I39" s="218">
        <v>0.15719281543449951</v>
      </c>
      <c r="J39" s="219">
        <v>383</v>
      </c>
      <c r="K39" s="335">
        <v>7.9413768188057814</v>
      </c>
      <c r="L39" s="218">
        <v>0.12914536930315759</v>
      </c>
      <c r="M39" s="219">
        <v>382</v>
      </c>
      <c r="N39" s="335">
        <v>6.7240247051543944</v>
      </c>
      <c r="O39" s="218">
        <v>0.14938689544664821</v>
      </c>
      <c r="P39" s="220">
        <v>380</v>
      </c>
    </row>
    <row r="40" spans="1:16" ht="14.5" customHeight="1">
      <c r="A40" s="184" t="s">
        <v>68</v>
      </c>
      <c r="B40" s="334">
        <v>6.9577416862029891</v>
      </c>
      <c r="C40" s="213">
        <v>0.14767337095883881</v>
      </c>
      <c r="D40" s="214">
        <v>324</v>
      </c>
      <c r="E40" s="334">
        <v>7.2198985412943184</v>
      </c>
      <c r="F40" s="213">
        <v>0.13907699206674701</v>
      </c>
      <c r="G40" s="214">
        <v>325</v>
      </c>
      <c r="H40" s="334">
        <v>5.1421585342863017</v>
      </c>
      <c r="I40" s="213">
        <v>0.18331385625206251</v>
      </c>
      <c r="J40" s="214">
        <v>324</v>
      </c>
      <c r="K40" s="334">
        <v>6.9649482670969434</v>
      </c>
      <c r="L40" s="213">
        <v>0.20249877289857501</v>
      </c>
      <c r="M40" s="214">
        <v>320</v>
      </c>
      <c r="N40" s="334">
        <v>6.4852496035593843</v>
      </c>
      <c r="O40" s="213">
        <v>0.1658703590663084</v>
      </c>
      <c r="P40" s="215">
        <v>325</v>
      </c>
    </row>
    <row r="41" spans="1:16" ht="14.5" customHeight="1">
      <c r="A41" s="189" t="s">
        <v>69</v>
      </c>
      <c r="B41" s="335">
        <v>7.2470961782564327</v>
      </c>
      <c r="C41" s="218">
        <v>0.15019620045372101</v>
      </c>
      <c r="D41" s="219">
        <v>434</v>
      </c>
      <c r="E41" s="335">
        <v>7.6414897322233371</v>
      </c>
      <c r="F41" s="218">
        <v>0.1327649040174293</v>
      </c>
      <c r="G41" s="219">
        <v>437</v>
      </c>
      <c r="H41" s="335">
        <v>5.2642859180841901</v>
      </c>
      <c r="I41" s="218">
        <v>0.15490255068306111</v>
      </c>
      <c r="J41" s="219">
        <v>434</v>
      </c>
      <c r="K41" s="335">
        <v>7.0956572732943766</v>
      </c>
      <c r="L41" s="218">
        <v>0.17841912767170789</v>
      </c>
      <c r="M41" s="219">
        <v>433</v>
      </c>
      <c r="N41" s="335">
        <v>6.6509236776083096</v>
      </c>
      <c r="O41" s="218">
        <v>0.1562087478359914</v>
      </c>
      <c r="P41" s="220">
        <v>433</v>
      </c>
    </row>
    <row r="42" spans="1:16" ht="14.5" customHeight="1">
      <c r="A42" s="184" t="s">
        <v>70</v>
      </c>
      <c r="B42" s="334">
        <v>7.3471189675081252</v>
      </c>
      <c r="C42" s="213">
        <v>0.13175025530482321</v>
      </c>
      <c r="D42" s="214">
        <v>366</v>
      </c>
      <c r="E42" s="334">
        <v>7.4821059557267811</v>
      </c>
      <c r="F42" s="213">
        <v>0.12774763849120521</v>
      </c>
      <c r="G42" s="214">
        <v>366</v>
      </c>
      <c r="H42" s="334">
        <v>5.3337808049675761</v>
      </c>
      <c r="I42" s="213">
        <v>0.17362636219782079</v>
      </c>
      <c r="J42" s="214">
        <v>365</v>
      </c>
      <c r="K42" s="334">
        <v>7.9420065605853294</v>
      </c>
      <c r="L42" s="213">
        <v>0.14280691154481279</v>
      </c>
      <c r="M42" s="214">
        <v>366</v>
      </c>
      <c r="N42" s="334">
        <v>6.7217447195030369</v>
      </c>
      <c r="O42" s="213">
        <v>0.1645440824893889</v>
      </c>
      <c r="P42" s="215">
        <v>365</v>
      </c>
    </row>
    <row r="43" spans="1:16" ht="14.5" customHeight="1">
      <c r="A43" s="189" t="s">
        <v>71</v>
      </c>
      <c r="B43" s="335">
        <v>7.5614216676954431</v>
      </c>
      <c r="C43" s="218">
        <v>0.1011351443889337</v>
      </c>
      <c r="D43" s="219">
        <v>472</v>
      </c>
      <c r="E43" s="335">
        <v>7.1336707291182417</v>
      </c>
      <c r="F43" s="218">
        <v>0.14581845677600011</v>
      </c>
      <c r="G43" s="219">
        <v>473</v>
      </c>
      <c r="H43" s="335">
        <v>6.0061872425500056</v>
      </c>
      <c r="I43" s="218">
        <v>0.16730277769999541</v>
      </c>
      <c r="J43" s="219">
        <v>471</v>
      </c>
      <c r="K43" s="335">
        <v>7.7309454346763573</v>
      </c>
      <c r="L43" s="218">
        <v>0.13108660683290629</v>
      </c>
      <c r="M43" s="219">
        <v>468</v>
      </c>
      <c r="N43" s="335">
        <v>6.6393435278684434</v>
      </c>
      <c r="O43" s="218">
        <v>0.15770494641750599</v>
      </c>
      <c r="P43" s="220">
        <v>471</v>
      </c>
    </row>
    <row r="44" spans="1:16" ht="14.5" customHeight="1">
      <c r="A44" s="184" t="s">
        <v>72</v>
      </c>
      <c r="B44" s="334">
        <v>7.4791865042612953</v>
      </c>
      <c r="C44" s="213">
        <v>0.1133866562363576</v>
      </c>
      <c r="D44" s="214">
        <v>394</v>
      </c>
      <c r="E44" s="334">
        <v>7.3998041449548566</v>
      </c>
      <c r="F44" s="213">
        <v>0.12948988368479869</v>
      </c>
      <c r="G44" s="214">
        <v>394</v>
      </c>
      <c r="H44" s="334">
        <v>5.6016361526036702</v>
      </c>
      <c r="I44" s="213">
        <v>0.15485107684410021</v>
      </c>
      <c r="J44" s="214">
        <v>393</v>
      </c>
      <c r="K44" s="334">
        <v>7.5780876032059767</v>
      </c>
      <c r="L44" s="213">
        <v>0.13176132849910721</v>
      </c>
      <c r="M44" s="214">
        <v>393</v>
      </c>
      <c r="N44" s="334">
        <v>6.4347619659424238</v>
      </c>
      <c r="O44" s="213">
        <v>0.14038430364524199</v>
      </c>
      <c r="P44" s="215">
        <v>393</v>
      </c>
    </row>
    <row r="45" spans="1:16" ht="14.5" customHeight="1">
      <c r="A45" s="189" t="s">
        <v>73</v>
      </c>
      <c r="B45" s="335">
        <v>7.3968852597211674</v>
      </c>
      <c r="C45" s="218">
        <v>0.10183209569238889</v>
      </c>
      <c r="D45" s="219">
        <v>449</v>
      </c>
      <c r="E45" s="335">
        <v>7.5362340326972932</v>
      </c>
      <c r="F45" s="218">
        <v>0.1043186888679334</v>
      </c>
      <c r="G45" s="219">
        <v>451</v>
      </c>
      <c r="H45" s="335">
        <v>5.4298882340176204</v>
      </c>
      <c r="I45" s="218">
        <v>0.141703697599246</v>
      </c>
      <c r="J45" s="219">
        <v>449</v>
      </c>
      <c r="K45" s="335">
        <v>7.8990283836752484</v>
      </c>
      <c r="L45" s="218">
        <v>0.11172189863531851</v>
      </c>
      <c r="M45" s="219">
        <v>450</v>
      </c>
      <c r="N45" s="335">
        <v>6.8701503037092087</v>
      </c>
      <c r="O45" s="218">
        <v>0.1193722228443452</v>
      </c>
      <c r="P45" s="220">
        <v>450</v>
      </c>
    </row>
    <row r="46" spans="1:16" ht="14.5" customHeight="1">
      <c r="A46" s="184" t="s">
        <v>74</v>
      </c>
      <c r="B46" s="334">
        <v>6.7279162611088017</v>
      </c>
      <c r="C46" s="213">
        <v>0.13639336962259971</v>
      </c>
      <c r="D46" s="214">
        <v>415</v>
      </c>
      <c r="E46" s="334">
        <v>7.1984763419371163</v>
      </c>
      <c r="F46" s="213">
        <v>0.1325208089551968</v>
      </c>
      <c r="G46" s="214">
        <v>414</v>
      </c>
      <c r="H46" s="334">
        <v>4.9987654652317506</v>
      </c>
      <c r="I46" s="213">
        <v>0.15125730253377129</v>
      </c>
      <c r="J46" s="214">
        <v>413</v>
      </c>
      <c r="K46" s="334">
        <v>7.7135306826355112</v>
      </c>
      <c r="L46" s="213">
        <v>0.13765437476267631</v>
      </c>
      <c r="M46" s="214">
        <v>410</v>
      </c>
      <c r="N46" s="334">
        <v>6.3718743893047058</v>
      </c>
      <c r="O46" s="213">
        <v>0.13554271905037199</v>
      </c>
      <c r="P46" s="215">
        <v>414</v>
      </c>
    </row>
    <row r="47" spans="1:16" ht="14.5" customHeight="1">
      <c r="A47" s="189" t="s">
        <v>75</v>
      </c>
      <c r="B47" s="335">
        <v>6.7440533313429718</v>
      </c>
      <c r="C47" s="218">
        <v>0.14217340408714171</v>
      </c>
      <c r="D47" s="219">
        <v>333</v>
      </c>
      <c r="E47" s="335">
        <v>7.1194201886048836</v>
      </c>
      <c r="F47" s="218">
        <v>0.14963830493227959</v>
      </c>
      <c r="G47" s="219">
        <v>334</v>
      </c>
      <c r="H47" s="335">
        <v>5.6365821894177586</v>
      </c>
      <c r="I47" s="218">
        <v>0.15780976115058121</v>
      </c>
      <c r="J47" s="219">
        <v>334</v>
      </c>
      <c r="K47" s="335">
        <v>7.105891625275766</v>
      </c>
      <c r="L47" s="218">
        <v>0.17080163224152911</v>
      </c>
      <c r="M47" s="219">
        <v>331</v>
      </c>
      <c r="N47" s="335">
        <v>6.2840065788207253</v>
      </c>
      <c r="O47" s="218">
        <v>0.18849895279007209</v>
      </c>
      <c r="P47" s="220">
        <v>331</v>
      </c>
    </row>
    <row r="48" spans="1:16" ht="14.5" customHeight="1">
      <c r="A48" s="184" t="s">
        <v>76</v>
      </c>
      <c r="B48" s="334">
        <v>7.5571070505294653</v>
      </c>
      <c r="C48" s="213">
        <v>8.8661400203925558E-2</v>
      </c>
      <c r="D48" s="214">
        <v>541</v>
      </c>
      <c r="E48" s="334">
        <v>7.4122842737339507</v>
      </c>
      <c r="F48" s="213">
        <v>0.1011746119977391</v>
      </c>
      <c r="G48" s="214">
        <v>540</v>
      </c>
      <c r="H48" s="334">
        <v>6.1877954215207254</v>
      </c>
      <c r="I48" s="213">
        <v>0.13059643452694539</v>
      </c>
      <c r="J48" s="214">
        <v>543</v>
      </c>
      <c r="K48" s="334">
        <v>7.612265904393813</v>
      </c>
      <c r="L48" s="213">
        <v>0.1125637545756835</v>
      </c>
      <c r="M48" s="214">
        <v>543</v>
      </c>
      <c r="N48" s="334">
        <v>6.6585570660583508</v>
      </c>
      <c r="O48" s="213">
        <v>0.1322999882363731</v>
      </c>
      <c r="P48" s="215">
        <v>543</v>
      </c>
    </row>
    <row r="49" spans="1:16" ht="14.5" customHeight="1">
      <c r="A49" s="189" t="s">
        <v>77</v>
      </c>
      <c r="B49" s="335">
        <v>7.5261344535940324</v>
      </c>
      <c r="C49" s="218">
        <v>0.11391574446974501</v>
      </c>
      <c r="D49" s="219">
        <v>485</v>
      </c>
      <c r="E49" s="335">
        <v>7.1905655178093939</v>
      </c>
      <c r="F49" s="218">
        <v>0.1081641594436535</v>
      </c>
      <c r="G49" s="219">
        <v>482</v>
      </c>
      <c r="H49" s="335">
        <v>6.0357954884803613</v>
      </c>
      <c r="I49" s="218">
        <v>0.1297496682065907</v>
      </c>
      <c r="J49" s="219">
        <v>484</v>
      </c>
      <c r="K49" s="335">
        <v>7.9945048149293303</v>
      </c>
      <c r="L49" s="218">
        <v>0.12057699464242939</v>
      </c>
      <c r="M49" s="219">
        <v>484</v>
      </c>
      <c r="N49" s="335">
        <v>6.469883771770311</v>
      </c>
      <c r="O49" s="218">
        <v>0.1479760027690902</v>
      </c>
      <c r="P49" s="220">
        <v>481</v>
      </c>
    </row>
    <row r="50" spans="1:16" ht="14.5" customHeight="1">
      <c r="A50" s="184" t="s">
        <v>78</v>
      </c>
      <c r="B50" s="334">
        <v>7.3861246909031761</v>
      </c>
      <c r="C50" s="213">
        <v>0.1021975286330797</v>
      </c>
      <c r="D50" s="214">
        <v>581</v>
      </c>
      <c r="E50" s="334">
        <v>7.4483710067251767</v>
      </c>
      <c r="F50" s="213">
        <v>0.1130739767564659</v>
      </c>
      <c r="G50" s="214">
        <v>578</v>
      </c>
      <c r="H50" s="334">
        <v>5.3796930536163119</v>
      </c>
      <c r="I50" s="213">
        <v>0.13429369787408671</v>
      </c>
      <c r="J50" s="214">
        <v>580</v>
      </c>
      <c r="K50" s="334">
        <v>7.5791404622863459</v>
      </c>
      <c r="L50" s="213">
        <v>0.12892798661811061</v>
      </c>
      <c r="M50" s="214">
        <v>576</v>
      </c>
      <c r="N50" s="334">
        <v>6.3335872785968608</v>
      </c>
      <c r="O50" s="213">
        <v>0.15165236349613759</v>
      </c>
      <c r="P50" s="215">
        <v>577</v>
      </c>
    </row>
    <row r="51" spans="1:16" ht="14.5" customHeight="1" thickBot="1">
      <c r="A51" s="194" t="s">
        <v>79</v>
      </c>
      <c r="B51" s="336">
        <v>7.6813027624965864</v>
      </c>
      <c r="C51" s="228">
        <v>0.1168361802222062</v>
      </c>
      <c r="D51" s="229">
        <v>557</v>
      </c>
      <c r="E51" s="336">
        <v>7.3453632653769496</v>
      </c>
      <c r="F51" s="228">
        <v>0.12091509248230831</v>
      </c>
      <c r="G51" s="229">
        <v>558</v>
      </c>
      <c r="H51" s="336">
        <v>6.038845225477421</v>
      </c>
      <c r="I51" s="228">
        <v>0.134922899305356</v>
      </c>
      <c r="J51" s="229">
        <v>557</v>
      </c>
      <c r="K51" s="336">
        <v>7.9869090780511254</v>
      </c>
      <c r="L51" s="228">
        <v>0.11661735785435801</v>
      </c>
      <c r="M51" s="229">
        <v>556</v>
      </c>
      <c r="N51" s="336">
        <v>6.5403735953329374</v>
      </c>
      <c r="O51" s="228">
        <v>0.1366666033383751</v>
      </c>
      <c r="P51" s="230">
        <v>555</v>
      </c>
    </row>
    <row r="52" spans="1:16" ht="14.5" customHeight="1">
      <c r="A52" s="199" t="s">
        <v>80</v>
      </c>
      <c r="B52" s="310">
        <v>7.3800809365077047</v>
      </c>
      <c r="C52" s="241">
        <v>4.4323476409716213E-2</v>
      </c>
      <c r="D52" s="242">
        <v>4057</v>
      </c>
      <c r="E52" s="310">
        <v>7.5184907111936754</v>
      </c>
      <c r="F52" s="241">
        <v>4.6749307768237672E-2</v>
      </c>
      <c r="G52" s="242">
        <v>4058</v>
      </c>
      <c r="H52" s="310">
        <v>5.3232889661719351</v>
      </c>
      <c r="I52" s="241">
        <v>6.0360689730316712E-2</v>
      </c>
      <c r="J52" s="242">
        <v>4053</v>
      </c>
      <c r="K52" s="310">
        <v>7.8127412457169996</v>
      </c>
      <c r="L52" s="241">
        <v>5.0374428203031597E-2</v>
      </c>
      <c r="M52" s="242">
        <v>4037</v>
      </c>
      <c r="N52" s="310">
        <v>6.6042043404635331</v>
      </c>
      <c r="O52" s="241">
        <v>5.5573134004398367E-2</v>
      </c>
      <c r="P52" s="243">
        <v>4046</v>
      </c>
    </row>
    <row r="53" spans="1:16" ht="14.5" customHeight="1">
      <c r="A53" s="199" t="s">
        <v>81</v>
      </c>
      <c r="B53" s="310">
        <v>7.5969050968458074</v>
      </c>
      <c r="C53" s="241">
        <v>4.5935951847815862E-2</v>
      </c>
      <c r="D53" s="242">
        <v>2930</v>
      </c>
      <c r="E53" s="310">
        <v>7.4209624341810079</v>
      </c>
      <c r="F53" s="241">
        <v>4.8901889466733982E-2</v>
      </c>
      <c r="G53" s="242">
        <v>2929</v>
      </c>
      <c r="H53" s="310">
        <v>6.0728987313966982</v>
      </c>
      <c r="I53" s="241">
        <v>6.4667066279540511E-2</v>
      </c>
      <c r="J53" s="242">
        <v>2929</v>
      </c>
      <c r="K53" s="310">
        <v>7.8545010018177006</v>
      </c>
      <c r="L53" s="241">
        <v>5.2891964861327689E-2</v>
      </c>
      <c r="M53" s="242">
        <v>2919</v>
      </c>
      <c r="N53" s="310">
        <v>6.7894964660681802</v>
      </c>
      <c r="O53" s="241">
        <v>6.2873623474011528E-2</v>
      </c>
      <c r="P53" s="243">
        <v>2916</v>
      </c>
    </row>
    <row r="54" spans="1:16" ht="14.5" customHeight="1">
      <c r="A54" s="204" t="s">
        <v>82</v>
      </c>
      <c r="B54" s="314">
        <v>7.4244319590436403</v>
      </c>
      <c r="C54" s="233">
        <v>3.6501088350470903E-2</v>
      </c>
      <c r="D54" s="234">
        <v>6987</v>
      </c>
      <c r="E54" s="314">
        <v>7.4985206146395784</v>
      </c>
      <c r="F54" s="233">
        <v>3.8493754145753539E-2</v>
      </c>
      <c r="G54" s="234">
        <v>6987</v>
      </c>
      <c r="H54" s="314">
        <v>5.4767845343021726</v>
      </c>
      <c r="I54" s="233">
        <v>4.9912389713068467E-2</v>
      </c>
      <c r="J54" s="234">
        <v>6982</v>
      </c>
      <c r="K54" s="314">
        <v>7.8212782283023836</v>
      </c>
      <c r="L54" s="233">
        <v>4.1508504509152798E-2</v>
      </c>
      <c r="M54" s="234">
        <v>6956</v>
      </c>
      <c r="N54" s="314">
        <v>6.6420425367418758</v>
      </c>
      <c r="O54" s="233">
        <v>4.6070361883549918E-2</v>
      </c>
      <c r="P54" s="235">
        <v>6962</v>
      </c>
    </row>
    <row r="55" spans="1:16" ht="14.5" customHeight="1">
      <c r="A55" s="1224" t="s">
        <v>208</v>
      </c>
      <c r="B55" s="1224" t="s">
        <v>209</v>
      </c>
      <c r="C55" s="1224" t="s">
        <v>209</v>
      </c>
      <c r="D55" s="1224" t="s">
        <v>209</v>
      </c>
      <c r="E55" s="1224" t="s">
        <v>209</v>
      </c>
      <c r="F55" s="1224" t="s">
        <v>209</v>
      </c>
      <c r="G55" s="1224" t="s">
        <v>209</v>
      </c>
      <c r="H55" s="1224" t="s">
        <v>209</v>
      </c>
      <c r="I55" s="1224" t="s">
        <v>209</v>
      </c>
      <c r="J55" s="1224" t="s">
        <v>209</v>
      </c>
      <c r="K55" s="1224" t="s">
        <v>209</v>
      </c>
      <c r="L55" s="1224" t="s">
        <v>209</v>
      </c>
      <c r="M55" s="1224" t="s">
        <v>209</v>
      </c>
      <c r="N55" s="1224" t="s">
        <v>209</v>
      </c>
      <c r="O55" s="1224" t="s">
        <v>209</v>
      </c>
      <c r="P55" s="1224" t="s">
        <v>209</v>
      </c>
    </row>
    <row r="56" spans="1:16" ht="14.5" customHeight="1">
      <c r="A56" s="1224" t="s">
        <v>413</v>
      </c>
      <c r="B56" s="1224" t="s">
        <v>85</v>
      </c>
      <c r="C56" s="1224" t="s">
        <v>85</v>
      </c>
      <c r="D56" s="1224" t="s">
        <v>85</v>
      </c>
      <c r="E56" s="1224" t="s">
        <v>85</v>
      </c>
      <c r="F56" s="1224" t="s">
        <v>85</v>
      </c>
      <c r="G56" s="1224" t="s">
        <v>85</v>
      </c>
      <c r="H56" s="1224" t="s">
        <v>85</v>
      </c>
      <c r="I56" s="1224" t="s">
        <v>85</v>
      </c>
      <c r="J56" s="1224" t="s">
        <v>85</v>
      </c>
      <c r="K56" s="1224" t="s">
        <v>85</v>
      </c>
      <c r="L56" s="1224" t="s">
        <v>85</v>
      </c>
      <c r="M56" s="1224" t="s">
        <v>85</v>
      </c>
      <c r="N56" s="1224" t="s">
        <v>85</v>
      </c>
      <c r="O56" s="1224" t="s">
        <v>85</v>
      </c>
      <c r="P56" s="1224" t="s">
        <v>85</v>
      </c>
    </row>
    <row r="57" spans="1:16" ht="14.5" customHeight="1">
      <c r="A57" s="1224" t="s">
        <v>771</v>
      </c>
      <c r="B57" s="1224"/>
      <c r="C57" s="1224"/>
      <c r="D57" s="1224"/>
      <c r="E57" s="1224"/>
      <c r="F57" s="1224"/>
      <c r="G57" s="1224"/>
      <c r="H57" s="1224"/>
      <c r="I57" s="1224"/>
      <c r="J57" s="1224"/>
      <c r="K57" s="1224"/>
      <c r="L57" s="1224"/>
      <c r="M57" s="1224"/>
      <c r="N57" s="1224"/>
      <c r="O57" s="1224"/>
      <c r="P57" s="1224"/>
    </row>
    <row r="58" spans="1:16" ht="14.5" customHeight="1"/>
    <row r="59" spans="1:16" ht="25" customHeight="1">
      <c r="A59" s="1231">
        <v>2020</v>
      </c>
      <c r="B59" s="1231"/>
      <c r="C59" s="1231"/>
      <c r="D59" s="1231"/>
      <c r="E59" s="1231"/>
      <c r="F59" s="1231"/>
      <c r="G59" s="1231"/>
      <c r="H59" s="1231"/>
      <c r="I59" s="1231"/>
      <c r="J59" s="1231"/>
      <c r="K59" s="1231"/>
      <c r="L59" s="1231"/>
      <c r="M59" s="1231"/>
      <c r="N59" s="1231"/>
      <c r="O59" s="1231"/>
      <c r="P59" s="1231"/>
    </row>
    <row r="60" spans="1:16" ht="14.5" customHeight="1"/>
    <row r="61" spans="1:16" ht="29.25" customHeight="1">
      <c r="A61" s="1240" t="s">
        <v>889</v>
      </c>
      <c r="B61" s="1240"/>
      <c r="C61" s="1240"/>
      <c r="D61" s="1240"/>
    </row>
    <row r="62" spans="1:16" ht="14.5" customHeight="1" thickBot="1">
      <c r="A62" s="1229" t="s">
        <v>273</v>
      </c>
      <c r="B62" s="1292" t="s">
        <v>203</v>
      </c>
      <c r="C62" s="1292" t="s">
        <v>203</v>
      </c>
      <c r="D62" s="1293" t="s">
        <v>203</v>
      </c>
    </row>
    <row r="63" spans="1:16" ht="14.5" customHeight="1" thickBot="1">
      <c r="A63" s="1230" t="s">
        <v>273</v>
      </c>
      <c r="B63" s="59" t="s">
        <v>21</v>
      </c>
      <c r="C63" s="59" t="s">
        <v>62</v>
      </c>
      <c r="D63" s="59" t="s">
        <v>63</v>
      </c>
    </row>
    <row r="64" spans="1:16" ht="14.5" customHeight="1">
      <c r="A64" s="184" t="s">
        <v>64</v>
      </c>
      <c r="B64" s="334">
        <v>6.9805963953350361</v>
      </c>
      <c r="C64" s="213">
        <v>0.1087210068512473</v>
      </c>
      <c r="D64" s="215">
        <v>755</v>
      </c>
    </row>
    <row r="65" spans="1:4" ht="14.5" customHeight="1">
      <c r="A65" s="189" t="s">
        <v>65</v>
      </c>
      <c r="B65" s="335">
        <v>6.9390908979308907</v>
      </c>
      <c r="C65" s="218">
        <v>9.1192534526536639E-2</v>
      </c>
      <c r="D65" s="220">
        <v>1001</v>
      </c>
    </row>
    <row r="66" spans="1:4" ht="14.5" customHeight="1">
      <c r="A66" s="184" t="s">
        <v>66</v>
      </c>
      <c r="B66" s="334">
        <v>6.8130426984147796</v>
      </c>
      <c r="C66" s="213">
        <v>0.2079669825237915</v>
      </c>
      <c r="D66" s="215">
        <v>205</v>
      </c>
    </row>
    <row r="67" spans="1:4" ht="14.5" customHeight="1">
      <c r="A67" s="189" t="s">
        <v>67</v>
      </c>
      <c r="B67" s="335">
        <v>7.1530357729652394</v>
      </c>
      <c r="C67" s="218">
        <v>0.13914291142048041</v>
      </c>
      <c r="D67" s="220">
        <v>392</v>
      </c>
    </row>
    <row r="68" spans="1:4" ht="14.5" customHeight="1">
      <c r="A68" s="184" t="s">
        <v>68</v>
      </c>
      <c r="B68" s="334">
        <v>6.8642042616557086</v>
      </c>
      <c r="C68" s="213">
        <v>0.19477448279839879</v>
      </c>
      <c r="D68" s="215">
        <v>163</v>
      </c>
    </row>
    <row r="69" spans="1:4" ht="14.5" customHeight="1">
      <c r="A69" s="189" t="s">
        <v>69</v>
      </c>
      <c r="B69" s="335">
        <v>6.6205279872755529</v>
      </c>
      <c r="C69" s="218">
        <v>0.28508546604522761</v>
      </c>
      <c r="D69" s="220">
        <v>88</v>
      </c>
    </row>
    <row r="70" spans="1:4" ht="14.5" customHeight="1">
      <c r="A70" s="184" t="s">
        <v>70</v>
      </c>
      <c r="B70" s="334">
        <v>6.8166071317473289</v>
      </c>
      <c r="C70" s="213">
        <v>0.11170011748306551</v>
      </c>
      <c r="D70" s="215">
        <v>626</v>
      </c>
    </row>
    <row r="71" spans="1:4" ht="14.5" customHeight="1">
      <c r="A71" s="189" t="s">
        <v>71</v>
      </c>
      <c r="B71" s="335">
        <v>7.1290734970840672</v>
      </c>
      <c r="C71" s="218">
        <v>0.17377930151538329</v>
      </c>
      <c r="D71" s="220">
        <v>261</v>
      </c>
    </row>
    <row r="72" spans="1:4" ht="14.5" customHeight="1">
      <c r="A72" s="184" t="s">
        <v>72</v>
      </c>
      <c r="B72" s="334">
        <v>6.8853535120401244</v>
      </c>
      <c r="C72" s="213">
        <v>0.1116885028119262</v>
      </c>
      <c r="D72" s="215">
        <v>573</v>
      </c>
    </row>
    <row r="73" spans="1:4" ht="14.5" customHeight="1">
      <c r="A73" s="189" t="s">
        <v>73</v>
      </c>
      <c r="B73" s="335">
        <v>6.8875592215219834</v>
      </c>
      <c r="C73" s="218">
        <v>0.1041838755455648</v>
      </c>
      <c r="D73" s="220">
        <v>751</v>
      </c>
    </row>
    <row r="74" spans="1:4" ht="14.5" customHeight="1">
      <c r="A74" s="184" t="s">
        <v>74</v>
      </c>
      <c r="B74" s="334">
        <v>6.9199878410283917</v>
      </c>
      <c r="C74" s="213">
        <v>0.1242553531321324</v>
      </c>
      <c r="D74" s="215">
        <v>643</v>
      </c>
    </row>
    <row r="75" spans="1:4" ht="14.5" customHeight="1">
      <c r="A75" s="189" t="s">
        <v>75</v>
      </c>
      <c r="B75" s="335">
        <v>6.2549574327860116</v>
      </c>
      <c r="C75" s="218">
        <v>0.1804524513846186</v>
      </c>
      <c r="D75" s="220">
        <v>195</v>
      </c>
    </row>
    <row r="76" spans="1:4" ht="14.5" customHeight="1">
      <c r="A76" s="184" t="s">
        <v>76</v>
      </c>
      <c r="B76" s="334">
        <v>7.0097276626433223</v>
      </c>
      <c r="C76" s="213">
        <v>0.1247193081084402</v>
      </c>
      <c r="D76" s="215">
        <v>403</v>
      </c>
    </row>
    <row r="77" spans="1:4" ht="14.5" customHeight="1">
      <c r="A77" s="189" t="s">
        <v>77</v>
      </c>
      <c r="B77" s="335">
        <v>6.8962986124495549</v>
      </c>
      <c r="C77" s="218">
        <v>0.15520567476794869</v>
      </c>
      <c r="D77" s="220">
        <v>315</v>
      </c>
    </row>
    <row r="78" spans="1:4" ht="14.5" customHeight="1">
      <c r="A78" s="184" t="s">
        <v>78</v>
      </c>
      <c r="B78" s="334">
        <v>6.8638101506193552</v>
      </c>
      <c r="C78" s="213">
        <v>0.15989770013485721</v>
      </c>
      <c r="D78" s="215">
        <v>401</v>
      </c>
    </row>
    <row r="79" spans="1:4" ht="14.5" customHeight="1" thickBot="1">
      <c r="A79" s="194" t="s">
        <v>79</v>
      </c>
      <c r="B79" s="336">
        <v>6.9402274463262899</v>
      </c>
      <c r="C79" s="228">
        <v>0.13669565506899101</v>
      </c>
      <c r="D79" s="230">
        <v>363</v>
      </c>
    </row>
    <row r="80" spans="1:4" ht="14.5" customHeight="1">
      <c r="A80" s="199" t="s">
        <v>80</v>
      </c>
      <c r="B80" s="310">
        <v>6.8946096192328064</v>
      </c>
      <c r="C80" s="241">
        <v>4.1746431471349023E-2</v>
      </c>
      <c r="D80" s="243">
        <v>5196</v>
      </c>
    </row>
    <row r="81" spans="1:4" ht="14.5" customHeight="1">
      <c r="A81" s="199" t="s">
        <v>81</v>
      </c>
      <c r="B81" s="310">
        <v>7.0040925754006036</v>
      </c>
      <c r="C81" s="241">
        <v>6.4993196136169315E-2</v>
      </c>
      <c r="D81" s="243">
        <v>1939</v>
      </c>
    </row>
    <row r="82" spans="1:4" ht="14.5" customHeight="1">
      <c r="A82" s="204" t="s">
        <v>82</v>
      </c>
      <c r="B82" s="314">
        <v>6.9156614223895563</v>
      </c>
      <c r="C82" s="233">
        <v>3.5953757033888062E-2</v>
      </c>
      <c r="D82" s="235">
        <v>7135</v>
      </c>
    </row>
    <row r="83" spans="1:4" ht="14.5" customHeight="1">
      <c r="A83" s="1364" t="s">
        <v>210</v>
      </c>
      <c r="B83" s="1364" t="s">
        <v>210</v>
      </c>
      <c r="C83" s="1364" t="s">
        <v>210</v>
      </c>
      <c r="D83" s="1364" t="s">
        <v>210</v>
      </c>
    </row>
    <row r="84" spans="1:4" ht="14.5" customHeight="1">
      <c r="A84" s="1364" t="s">
        <v>211</v>
      </c>
      <c r="B84" s="1364" t="s">
        <v>85</v>
      </c>
      <c r="C84" s="1364" t="s">
        <v>85</v>
      </c>
      <c r="D84" s="1364" t="s">
        <v>85</v>
      </c>
    </row>
    <row r="85" spans="1:4" ht="26.25" customHeight="1">
      <c r="A85" s="1364" t="s">
        <v>623</v>
      </c>
      <c r="B85" s="1364" t="s">
        <v>212</v>
      </c>
      <c r="C85" s="1364" t="s">
        <v>212</v>
      </c>
      <c r="D85" s="1364" t="s">
        <v>212</v>
      </c>
    </row>
  </sheetData>
  <mergeCells count="29">
    <mergeCell ref="A31:P31"/>
    <mergeCell ref="A59:P59"/>
    <mergeCell ref="A61:D61"/>
    <mergeCell ref="A33:P33"/>
    <mergeCell ref="B34:D34"/>
    <mergeCell ref="E34:G34"/>
    <mergeCell ref="H34:J34"/>
    <mergeCell ref="K34:M34"/>
    <mergeCell ref="N34:P34"/>
    <mergeCell ref="A34:A35"/>
    <mergeCell ref="B62:D62"/>
    <mergeCell ref="A83:D83"/>
    <mergeCell ref="A84:D84"/>
    <mergeCell ref="A85:D85"/>
    <mergeCell ref="A55:P55"/>
    <mergeCell ref="A56:P56"/>
    <mergeCell ref="A62:A63"/>
    <mergeCell ref="A57:P57"/>
    <mergeCell ref="A27:P27"/>
    <mergeCell ref="A28:P28"/>
    <mergeCell ref="A29:P29"/>
    <mergeCell ref="A3:P3"/>
    <mergeCell ref="A5:P5"/>
    <mergeCell ref="A6:A7"/>
    <mergeCell ref="B6:D6"/>
    <mergeCell ref="E6:G6"/>
    <mergeCell ref="H6:J6"/>
    <mergeCell ref="K6:M6"/>
    <mergeCell ref="N6:P6"/>
  </mergeCells>
  <hyperlinks>
    <hyperlink ref="A1" location="Inhalt!A9" display="Zurück zum Inhalt" xr:uid="{00000000-0004-0000-2100-000000000000}"/>
  </hyperlink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dimension ref="A1:BL186"/>
  <sheetViews>
    <sheetView showGridLines="0" zoomScale="80" zoomScaleNormal="80" workbookViewId="0">
      <pane xSplit="1" topLeftCell="B1" activePane="topRight" state="frozen"/>
      <selection pane="topRight"/>
    </sheetView>
  </sheetViews>
  <sheetFormatPr baseColWidth="10" defaultColWidth="10.5" defaultRowHeight="15" customHeight="1"/>
  <cols>
    <col min="1" max="1" width="23.5" style="770" customWidth="1"/>
    <col min="2" max="21" width="11.08203125" style="770" customWidth="1"/>
    <col min="22" max="33" width="11" style="770" customWidth="1"/>
    <col min="34" max="16384" width="10.5" style="770"/>
  </cols>
  <sheetData>
    <row r="1" spans="1:33" ht="14.5" customHeight="1">
      <c r="A1" s="758" t="s">
        <v>512</v>
      </c>
      <c r="B1" s="759"/>
      <c r="C1" s="769"/>
      <c r="D1" s="759"/>
      <c r="E1" s="759"/>
      <c r="F1" s="769"/>
      <c r="G1" s="759"/>
      <c r="H1" s="759"/>
      <c r="I1" s="759"/>
      <c r="J1" s="759"/>
      <c r="K1" s="759"/>
      <c r="L1" s="759"/>
      <c r="M1" s="759"/>
      <c r="N1" s="759"/>
      <c r="O1" s="759"/>
      <c r="P1" s="759"/>
      <c r="Q1" s="759"/>
      <c r="R1" s="759"/>
      <c r="S1" s="763"/>
      <c r="T1" s="759"/>
      <c r="U1" s="769"/>
      <c r="V1" s="759"/>
      <c r="W1" s="759"/>
      <c r="X1" s="759"/>
      <c r="Y1" s="759"/>
      <c r="Z1" s="759"/>
      <c r="AA1" s="759"/>
      <c r="AB1" s="759"/>
      <c r="AC1" s="759"/>
      <c r="AD1" s="759"/>
      <c r="AE1" s="759"/>
      <c r="AF1" s="759"/>
      <c r="AG1" s="759"/>
    </row>
    <row r="2" spans="1:33" ht="14.5" customHeight="1">
      <c r="A2" s="355"/>
      <c r="B2" s="759"/>
      <c r="C2" s="769"/>
      <c r="D2" s="759"/>
      <c r="E2" s="759"/>
      <c r="F2" s="769"/>
      <c r="G2" s="759"/>
      <c r="H2" s="759"/>
      <c r="I2" s="759"/>
      <c r="J2" s="759"/>
      <c r="K2" s="759"/>
      <c r="L2" s="759"/>
      <c r="M2" s="759"/>
      <c r="N2" s="759"/>
      <c r="O2" s="759"/>
      <c r="P2" s="759"/>
      <c r="Q2" s="759"/>
      <c r="R2" s="759"/>
      <c r="S2" s="763"/>
      <c r="T2" s="759"/>
      <c r="U2" s="769"/>
      <c r="V2" s="759"/>
      <c r="W2" s="759"/>
      <c r="X2" s="759"/>
      <c r="Y2" s="759"/>
      <c r="Z2" s="759"/>
      <c r="AA2" s="759"/>
      <c r="AB2" s="759"/>
      <c r="AC2" s="759"/>
      <c r="AD2" s="759"/>
      <c r="AE2" s="759"/>
      <c r="AF2" s="759"/>
      <c r="AG2" s="759"/>
    </row>
    <row r="3" spans="1:33" s="771" customFormat="1" ht="25" customHeight="1">
      <c r="A3" s="1135">
        <v>2024</v>
      </c>
      <c r="B3" s="1135"/>
      <c r="C3" s="1135"/>
      <c r="D3" s="1135"/>
      <c r="E3" s="1135"/>
      <c r="F3" s="1135"/>
      <c r="G3" s="1135"/>
      <c r="H3" s="1135"/>
      <c r="I3" s="1135"/>
      <c r="J3" s="1135"/>
      <c r="K3" s="1135"/>
      <c r="L3" s="1135"/>
      <c r="M3" s="1135"/>
      <c r="N3" s="1135"/>
      <c r="O3" s="1135"/>
      <c r="P3" s="1135"/>
      <c r="Q3" s="1135"/>
      <c r="R3" s="1135"/>
      <c r="S3" s="1135"/>
      <c r="T3" s="1135"/>
      <c r="U3" s="1135"/>
    </row>
    <row r="4" spans="1:33" s="771" customFormat="1" ht="14.5" customHeight="1">
      <c r="A4" s="760"/>
      <c r="B4" s="760"/>
      <c r="C4" s="772"/>
      <c r="D4" s="760"/>
      <c r="E4" s="760"/>
      <c r="F4" s="772"/>
      <c r="G4" s="760"/>
      <c r="H4" s="760"/>
      <c r="I4" s="760"/>
      <c r="J4" s="760"/>
      <c r="K4" s="760"/>
      <c r="L4" s="760"/>
      <c r="M4" s="760"/>
      <c r="N4" s="760"/>
      <c r="O4" s="760"/>
      <c r="P4" s="760"/>
      <c r="Q4" s="760"/>
      <c r="R4" s="760"/>
      <c r="S4" s="765"/>
      <c r="T4" s="760"/>
      <c r="U4" s="772"/>
    </row>
    <row r="5" spans="1:33" s="771" customFormat="1" ht="14.5" customHeight="1">
      <c r="A5" s="1172" t="s">
        <v>744</v>
      </c>
      <c r="B5" s="1172"/>
      <c r="C5" s="1172"/>
      <c r="D5" s="1172"/>
      <c r="E5" s="1172"/>
      <c r="F5" s="1172"/>
      <c r="G5" s="1172"/>
      <c r="H5" s="1172"/>
      <c r="I5" s="1172"/>
      <c r="J5" s="1172"/>
      <c r="K5" s="1172"/>
      <c r="L5" s="1172"/>
      <c r="M5" s="1172"/>
      <c r="N5" s="1172"/>
      <c r="O5" s="1172"/>
      <c r="P5" s="1172"/>
      <c r="Q5" s="1172"/>
      <c r="R5" s="1172"/>
      <c r="S5" s="1172"/>
      <c r="T5" s="1172"/>
      <c r="U5" s="1172"/>
    </row>
    <row r="6" spans="1:33" s="771" customFormat="1" ht="14.5" customHeight="1">
      <c r="A6" s="1148" t="s">
        <v>273</v>
      </c>
      <c r="B6" s="1151" t="s">
        <v>274</v>
      </c>
      <c r="C6" s="1152"/>
      <c r="D6" s="1136" t="s">
        <v>276</v>
      </c>
      <c r="E6" s="1144"/>
      <c r="F6" s="1144"/>
      <c r="G6" s="1144"/>
      <c r="H6" s="1144"/>
      <c r="I6" s="1144"/>
      <c r="J6" s="1144"/>
      <c r="K6" s="1144"/>
      <c r="L6" s="1144"/>
      <c r="M6" s="1144"/>
      <c r="N6" s="1144"/>
      <c r="O6" s="1144"/>
      <c r="P6" s="1144"/>
      <c r="Q6" s="1144"/>
      <c r="R6" s="1144"/>
      <c r="S6" s="1144"/>
      <c r="T6" s="1144"/>
      <c r="U6" s="1138"/>
    </row>
    <row r="7" spans="1:33" s="771" customFormat="1" ht="14.5" customHeight="1">
      <c r="A7" s="1149"/>
      <c r="B7" s="1153"/>
      <c r="C7" s="1154"/>
      <c r="D7" s="1136" t="s">
        <v>277</v>
      </c>
      <c r="E7" s="1144"/>
      <c r="F7" s="1144"/>
      <c r="G7" s="1144"/>
      <c r="H7" s="1144"/>
      <c r="I7" s="1144"/>
      <c r="J7" s="1144"/>
      <c r="K7" s="1144"/>
      <c r="L7" s="1137"/>
      <c r="M7" s="1136" t="s">
        <v>278</v>
      </c>
      <c r="N7" s="1144"/>
      <c r="O7" s="1144"/>
      <c r="P7" s="1144"/>
      <c r="Q7" s="1144"/>
      <c r="R7" s="1144"/>
      <c r="S7" s="1144"/>
      <c r="T7" s="1144"/>
      <c r="U7" s="1138"/>
    </row>
    <row r="8" spans="1:33" s="771" customFormat="1" ht="14.5" customHeight="1">
      <c r="A8" s="1149"/>
      <c r="B8" s="1153"/>
      <c r="C8" s="1154"/>
      <c r="D8" s="1157" t="s">
        <v>275</v>
      </c>
      <c r="E8" s="1160" t="s">
        <v>279</v>
      </c>
      <c r="F8" s="1141" t="s">
        <v>281</v>
      </c>
      <c r="G8" s="1136" t="s">
        <v>276</v>
      </c>
      <c r="H8" s="1144"/>
      <c r="I8" s="1144"/>
      <c r="J8" s="1144"/>
      <c r="K8" s="1144"/>
      <c r="L8" s="1137"/>
      <c r="M8" s="1157" t="s">
        <v>275</v>
      </c>
      <c r="N8" s="1160" t="s">
        <v>279</v>
      </c>
      <c r="O8" s="1141" t="s">
        <v>281</v>
      </c>
      <c r="P8" s="1136" t="s">
        <v>282</v>
      </c>
      <c r="Q8" s="1144"/>
      <c r="R8" s="1144"/>
      <c r="S8" s="1144"/>
      <c r="T8" s="1144"/>
      <c r="U8" s="1138"/>
    </row>
    <row r="9" spans="1:33" s="771" customFormat="1" ht="14.5" customHeight="1">
      <c r="A9" s="1149"/>
      <c r="B9" s="1155"/>
      <c r="C9" s="1156"/>
      <c r="D9" s="1158"/>
      <c r="E9" s="1160"/>
      <c r="F9" s="1142"/>
      <c r="G9" s="1136" t="s">
        <v>283</v>
      </c>
      <c r="H9" s="1137"/>
      <c r="I9" s="1136" t="s">
        <v>284</v>
      </c>
      <c r="J9" s="1137"/>
      <c r="K9" s="1136" t="s">
        <v>285</v>
      </c>
      <c r="L9" s="1137"/>
      <c r="M9" s="1158"/>
      <c r="N9" s="1160"/>
      <c r="O9" s="1142"/>
      <c r="P9" s="1136" t="s">
        <v>283</v>
      </c>
      <c r="Q9" s="1137"/>
      <c r="R9" s="1136" t="s">
        <v>284</v>
      </c>
      <c r="S9" s="1137"/>
      <c r="T9" s="1136" t="s">
        <v>285</v>
      </c>
      <c r="U9" s="1138"/>
    </row>
    <row r="10" spans="1:33" s="771" customFormat="1" ht="14.5" customHeight="1" thickBot="1">
      <c r="A10" s="1150"/>
      <c r="B10" s="475" t="s">
        <v>275</v>
      </c>
      <c r="C10" s="473" t="s">
        <v>657</v>
      </c>
      <c r="D10" s="1159"/>
      <c r="E10" s="1161"/>
      <c r="F10" s="1143"/>
      <c r="G10" s="485" t="s">
        <v>275</v>
      </c>
      <c r="H10" s="476" t="s">
        <v>279</v>
      </c>
      <c r="I10" s="485" t="s">
        <v>275</v>
      </c>
      <c r="J10" s="476" t="s">
        <v>279</v>
      </c>
      <c r="K10" s="485" t="s">
        <v>275</v>
      </c>
      <c r="L10" s="476" t="s">
        <v>279</v>
      </c>
      <c r="M10" s="1159"/>
      <c r="N10" s="1161"/>
      <c r="O10" s="1143"/>
      <c r="P10" s="747" t="s">
        <v>275</v>
      </c>
      <c r="Q10" s="476" t="s">
        <v>279</v>
      </c>
      <c r="R10" s="474" t="s">
        <v>275</v>
      </c>
      <c r="S10" s="748" t="s">
        <v>279</v>
      </c>
      <c r="T10" s="474" t="s">
        <v>275</v>
      </c>
      <c r="U10" s="486" t="s">
        <v>279</v>
      </c>
    </row>
    <row r="11" spans="1:33" s="771" customFormat="1" ht="14.5" customHeight="1">
      <c r="A11" s="123" t="s">
        <v>64</v>
      </c>
      <c r="B11" s="773">
        <f>D11+M11</f>
        <v>112631</v>
      </c>
      <c r="C11" s="392">
        <v>39.407969386758431</v>
      </c>
      <c r="D11" s="32">
        <f>G11+I11+K11</f>
        <v>7419</v>
      </c>
      <c r="E11" s="392">
        <f>D11/$B11*100</f>
        <v>6.5869964752155274</v>
      </c>
      <c r="F11" s="487">
        <v>31.181021701037853</v>
      </c>
      <c r="G11" s="91">
        <v>3914</v>
      </c>
      <c r="H11" s="392">
        <f>G11/$D11*100</f>
        <v>52.75643617738239</v>
      </c>
      <c r="I11" s="91">
        <v>3147</v>
      </c>
      <c r="J11" s="392">
        <f>I11/$D11*100</f>
        <v>42.418115649009302</v>
      </c>
      <c r="K11" s="91">
        <v>358</v>
      </c>
      <c r="L11" s="393">
        <f>K11/$D11*100</f>
        <v>4.8254481736083026</v>
      </c>
      <c r="M11" s="52">
        <v>105212</v>
      </c>
      <c r="N11" s="501">
        <f>M11/$B11*100</f>
        <v>93.413003524784472</v>
      </c>
      <c r="O11" s="487">
        <v>39.9880907120858</v>
      </c>
      <c r="P11" s="91">
        <v>29148</v>
      </c>
      <c r="Q11" s="392">
        <f>P11/$M11*100</f>
        <v>27.704064175189142</v>
      </c>
      <c r="R11" s="122">
        <v>57619</v>
      </c>
      <c r="S11" s="392">
        <f>R11/$M11*100</f>
        <v>54.764665627494956</v>
      </c>
      <c r="T11" s="507">
        <v>18445</v>
      </c>
      <c r="U11" s="22">
        <f>T11/$M11*100</f>
        <v>17.531270197315894</v>
      </c>
      <c r="W11" s="774"/>
      <c r="X11" s="774"/>
    </row>
    <row r="12" spans="1:33" s="771" customFormat="1" ht="14.5" customHeight="1">
      <c r="A12" s="124" t="s">
        <v>65</v>
      </c>
      <c r="B12" s="346">
        <f t="shared" ref="B12:B29" si="0">D12+M12</f>
        <v>113724</v>
      </c>
      <c r="C12" s="394">
        <v>38.718221307728037</v>
      </c>
      <c r="D12" s="29">
        <f t="shared" ref="D12:D17" si="1">G12+I12+K12</f>
        <v>5378</v>
      </c>
      <c r="E12" s="394">
        <f t="shared" ref="E12:E17" si="2">D12/$B12*100</f>
        <v>4.7289930005979395</v>
      </c>
      <c r="F12" s="488">
        <v>31.572517664559292</v>
      </c>
      <c r="G12" s="12">
        <v>2764</v>
      </c>
      <c r="H12" s="394">
        <f t="shared" ref="H12:H15" si="3">G12/$D12*100</f>
        <v>51.394570472294532</v>
      </c>
      <c r="I12" s="12">
        <v>2344</v>
      </c>
      <c r="J12" s="394">
        <f t="shared" ref="J12:J17" si="4">I12/$D12*100</f>
        <v>43.584975827445149</v>
      </c>
      <c r="K12" s="12">
        <v>270</v>
      </c>
      <c r="L12" s="395">
        <f t="shared" ref="L12:L17" si="5">K12/$D12*100</f>
        <v>5.0204537002603198</v>
      </c>
      <c r="M12" s="53">
        <v>108346</v>
      </c>
      <c r="N12" s="502">
        <f t="shared" ref="N12:N17" si="6">M12/$B12*100</f>
        <v>95.271006999402061</v>
      </c>
      <c r="O12" s="488">
        <v>39.072914551529728</v>
      </c>
      <c r="P12" s="12">
        <v>30313</v>
      </c>
      <c r="Q12" s="394">
        <f t="shared" ref="Q12:Q17" si="7">P12/$M12*100</f>
        <v>27.977959500119987</v>
      </c>
      <c r="R12" s="131">
        <v>62742</v>
      </c>
      <c r="S12" s="394">
        <f t="shared" ref="S12:S17" si="8">R12/$M12*100</f>
        <v>57.908921418418771</v>
      </c>
      <c r="T12" s="28">
        <v>15291</v>
      </c>
      <c r="U12" s="26">
        <f t="shared" ref="U12:U17" si="9">T12/$M12*100</f>
        <v>14.113119081461246</v>
      </c>
      <c r="W12" s="774"/>
      <c r="X12" s="774"/>
    </row>
    <row r="13" spans="1:33" s="771" customFormat="1" ht="14.5" customHeight="1">
      <c r="A13" s="125" t="s">
        <v>66</v>
      </c>
      <c r="B13" s="347">
        <f t="shared" si="0"/>
        <v>36648</v>
      </c>
      <c r="C13" s="396">
        <v>40.383267845448863</v>
      </c>
      <c r="D13" s="32">
        <f t="shared" si="1"/>
        <v>4827</v>
      </c>
      <c r="E13" s="396">
        <f t="shared" si="2"/>
        <v>13.17125081859856</v>
      </c>
      <c r="F13" s="489">
        <v>35.790760306608675</v>
      </c>
      <c r="G13" s="9">
        <v>1635</v>
      </c>
      <c r="H13" s="396">
        <f t="shared" si="3"/>
        <v>33.87197016780609</v>
      </c>
      <c r="I13" s="9">
        <v>2847</v>
      </c>
      <c r="J13" s="396">
        <f t="shared" si="4"/>
        <v>58.980733374766935</v>
      </c>
      <c r="K13" s="9">
        <v>345</v>
      </c>
      <c r="L13" s="393">
        <f t="shared" si="5"/>
        <v>7.1472964574269726</v>
      </c>
      <c r="M13" s="54">
        <v>31821</v>
      </c>
      <c r="N13" s="503">
        <f t="shared" si="6"/>
        <v>86.828749181401449</v>
      </c>
      <c r="O13" s="489">
        <v>41.079915778887973</v>
      </c>
      <c r="P13" s="9">
        <v>7040</v>
      </c>
      <c r="Q13" s="396">
        <f t="shared" si="7"/>
        <v>22.123754753150436</v>
      </c>
      <c r="R13" s="122">
        <v>18370</v>
      </c>
      <c r="S13" s="396">
        <f t="shared" si="8"/>
        <v>57.729172559001917</v>
      </c>
      <c r="T13" s="23">
        <v>6411</v>
      </c>
      <c r="U13" s="30">
        <f t="shared" si="9"/>
        <v>20.147072687847647</v>
      </c>
      <c r="W13" s="774"/>
      <c r="X13" s="774"/>
    </row>
    <row r="14" spans="1:33" s="771" customFormat="1" ht="14.5" customHeight="1">
      <c r="A14" s="124" t="s">
        <v>67</v>
      </c>
      <c r="B14" s="346">
        <f t="shared" si="0"/>
        <v>20405</v>
      </c>
      <c r="C14" s="394">
        <v>41.240431266846258</v>
      </c>
      <c r="D14" s="29">
        <f t="shared" si="1"/>
        <v>1694</v>
      </c>
      <c r="E14" s="394">
        <f t="shared" si="2"/>
        <v>8.3018867924528301</v>
      </c>
      <c r="F14" s="488">
        <v>35.114521841794613</v>
      </c>
      <c r="G14" s="12">
        <v>578</v>
      </c>
      <c r="H14" s="394">
        <f t="shared" si="3"/>
        <v>34.120425029515935</v>
      </c>
      <c r="I14" s="12">
        <v>1043</v>
      </c>
      <c r="J14" s="394">
        <f t="shared" si="4"/>
        <v>61.570247933884289</v>
      </c>
      <c r="K14" s="12">
        <v>73</v>
      </c>
      <c r="L14" s="395">
        <f t="shared" si="5"/>
        <v>4.3093270365997638</v>
      </c>
      <c r="M14" s="53">
        <v>18711</v>
      </c>
      <c r="N14" s="502">
        <f t="shared" si="6"/>
        <v>91.698113207547166</v>
      </c>
      <c r="O14" s="488">
        <v>41.795040350595876</v>
      </c>
      <c r="P14" s="12">
        <v>3325</v>
      </c>
      <c r="Q14" s="394">
        <f t="shared" si="7"/>
        <v>17.770295548073324</v>
      </c>
      <c r="R14" s="131">
        <v>11412</v>
      </c>
      <c r="S14" s="394">
        <f t="shared" si="8"/>
        <v>60.990860990860995</v>
      </c>
      <c r="T14" s="28">
        <v>3974</v>
      </c>
      <c r="U14" s="26">
        <f t="shared" si="9"/>
        <v>21.238843461065684</v>
      </c>
      <c r="W14" s="774"/>
      <c r="X14" s="774"/>
    </row>
    <row r="15" spans="1:33" s="771" customFormat="1" ht="14.5" customHeight="1">
      <c r="A15" s="125" t="s">
        <v>68</v>
      </c>
      <c r="B15" s="347">
        <f t="shared" si="0"/>
        <v>6382</v>
      </c>
      <c r="C15" s="397">
        <v>39.924788467565016</v>
      </c>
      <c r="D15" s="54">
        <f t="shared" si="1"/>
        <v>744</v>
      </c>
      <c r="E15" s="347">
        <f t="shared" si="2"/>
        <v>11.65778752742087</v>
      </c>
      <c r="F15" s="490">
        <v>35.241935483870961</v>
      </c>
      <c r="G15" s="9">
        <v>253</v>
      </c>
      <c r="H15" s="347">
        <f t="shared" si="3"/>
        <v>34.005376344086017</v>
      </c>
      <c r="I15" s="9">
        <v>447</v>
      </c>
      <c r="J15" s="347">
        <f t="shared" si="4"/>
        <v>60.080645161290327</v>
      </c>
      <c r="K15" s="9">
        <v>44</v>
      </c>
      <c r="L15" s="73">
        <f t="shared" si="5"/>
        <v>5.913978494623656</v>
      </c>
      <c r="M15" s="54">
        <v>5638</v>
      </c>
      <c r="N15" s="347">
        <f t="shared" si="6"/>
        <v>88.342212472579135</v>
      </c>
      <c r="O15" s="490">
        <v>40.542745654487241</v>
      </c>
      <c r="P15" s="9">
        <v>1277</v>
      </c>
      <c r="Q15" s="347">
        <f t="shared" si="7"/>
        <v>22.649875842497337</v>
      </c>
      <c r="R15" s="9">
        <v>3385</v>
      </c>
      <c r="S15" s="347">
        <f t="shared" si="8"/>
        <v>60.039020929407592</v>
      </c>
      <c r="T15" s="9">
        <v>976</v>
      </c>
      <c r="U15" s="31">
        <f t="shared" si="9"/>
        <v>17.311103228095071</v>
      </c>
      <c r="W15" s="774"/>
      <c r="X15" s="774"/>
    </row>
    <row r="16" spans="1:33" s="771" customFormat="1" ht="14.5" customHeight="1">
      <c r="A16" s="124" t="s">
        <v>69</v>
      </c>
      <c r="B16" s="346">
        <f t="shared" si="0"/>
        <v>19019</v>
      </c>
      <c r="C16" s="398">
        <v>39.299174509700926</v>
      </c>
      <c r="D16" s="53">
        <f t="shared" si="1"/>
        <v>2462</v>
      </c>
      <c r="E16" s="346">
        <f t="shared" si="2"/>
        <v>12.944949787055048</v>
      </c>
      <c r="F16" s="491">
        <v>35.657189277010488</v>
      </c>
      <c r="G16" s="12">
        <v>827</v>
      </c>
      <c r="H16" s="346">
        <f>G16/$D16*100</f>
        <v>33.590576766856216</v>
      </c>
      <c r="I16" s="12">
        <v>1445</v>
      </c>
      <c r="J16" s="346">
        <f t="shared" si="4"/>
        <v>58.692120227457359</v>
      </c>
      <c r="K16" s="12">
        <v>190</v>
      </c>
      <c r="L16" s="71">
        <f t="shared" si="5"/>
        <v>7.7173030056864338</v>
      </c>
      <c r="M16" s="53">
        <v>16557</v>
      </c>
      <c r="N16" s="346">
        <f t="shared" si="6"/>
        <v>87.055050212944948</v>
      </c>
      <c r="O16" s="491">
        <v>39.840732016669691</v>
      </c>
      <c r="P16" s="12">
        <v>4081</v>
      </c>
      <c r="Q16" s="346">
        <f t="shared" si="7"/>
        <v>24.64818505767953</v>
      </c>
      <c r="R16" s="12">
        <v>9857</v>
      </c>
      <c r="S16" s="346">
        <f t="shared" si="8"/>
        <v>59.533731956272277</v>
      </c>
      <c r="T16" s="12">
        <v>2619</v>
      </c>
      <c r="U16" s="27">
        <f t="shared" si="9"/>
        <v>15.818082986048196</v>
      </c>
      <c r="W16" s="774"/>
      <c r="X16" s="774"/>
    </row>
    <row r="17" spans="1:24" s="771" customFormat="1" ht="14.5" customHeight="1">
      <c r="A17" s="125" t="s">
        <v>70</v>
      </c>
      <c r="B17" s="347">
        <f t="shared" si="0"/>
        <v>59522</v>
      </c>
      <c r="C17" s="396">
        <v>39.922549645509143</v>
      </c>
      <c r="D17" s="32">
        <f t="shared" si="1"/>
        <v>5396</v>
      </c>
      <c r="E17" s="396">
        <f t="shared" si="2"/>
        <v>9.0655555928900231</v>
      </c>
      <c r="F17" s="489">
        <v>34.050963676797522</v>
      </c>
      <c r="G17" s="9">
        <v>2242</v>
      </c>
      <c r="H17" s="396">
        <f t="shared" ref="H17" si="10">G17/$D17*100</f>
        <v>41.549295774647888</v>
      </c>
      <c r="I17" s="9">
        <v>2753</v>
      </c>
      <c r="J17" s="396">
        <f t="shared" si="4"/>
        <v>51.019273535952557</v>
      </c>
      <c r="K17" s="9">
        <v>401</v>
      </c>
      <c r="L17" s="393">
        <f t="shared" si="5"/>
        <v>7.4314306893995559</v>
      </c>
      <c r="M17" s="54">
        <v>54126</v>
      </c>
      <c r="N17" s="503">
        <f t="shared" si="6"/>
        <v>90.934444407109964</v>
      </c>
      <c r="O17" s="489">
        <v>40.507907475150709</v>
      </c>
      <c r="P17" s="9">
        <v>13692</v>
      </c>
      <c r="Q17" s="396">
        <f t="shared" si="7"/>
        <v>25.296530318146548</v>
      </c>
      <c r="R17" s="122">
        <v>30445</v>
      </c>
      <c r="S17" s="396">
        <f t="shared" si="8"/>
        <v>56.248383401692351</v>
      </c>
      <c r="T17" s="23">
        <v>9989</v>
      </c>
      <c r="U17" s="30">
        <f t="shared" si="9"/>
        <v>18.455086280161108</v>
      </c>
      <c r="W17" s="774"/>
      <c r="X17" s="774"/>
    </row>
    <row r="18" spans="1:24" s="771" customFormat="1" ht="14.5" customHeight="1">
      <c r="A18" s="124" t="s">
        <v>71</v>
      </c>
      <c r="B18" s="346">
        <v>11947</v>
      </c>
      <c r="C18" s="398">
        <v>40.801958650707306</v>
      </c>
      <c r="D18" s="53" t="s">
        <v>280</v>
      </c>
      <c r="E18" s="398" t="s">
        <v>280</v>
      </c>
      <c r="F18" s="491" t="s">
        <v>280</v>
      </c>
      <c r="G18" s="12" t="s">
        <v>280</v>
      </c>
      <c r="H18" s="346" t="s">
        <v>280</v>
      </c>
      <c r="I18" s="12" t="s">
        <v>280</v>
      </c>
      <c r="J18" s="346" t="s">
        <v>280</v>
      </c>
      <c r="K18" s="12" t="s">
        <v>280</v>
      </c>
      <c r="L18" s="71" t="s">
        <v>280</v>
      </c>
      <c r="M18" s="53" t="s">
        <v>280</v>
      </c>
      <c r="N18" s="346" t="s">
        <v>280</v>
      </c>
      <c r="O18" s="491" t="s">
        <v>280</v>
      </c>
      <c r="P18" s="12" t="s">
        <v>280</v>
      </c>
      <c r="Q18" s="346" t="s">
        <v>280</v>
      </c>
      <c r="R18" s="12" t="s">
        <v>280</v>
      </c>
      <c r="S18" s="346" t="s">
        <v>280</v>
      </c>
      <c r="T18" s="12" t="s">
        <v>280</v>
      </c>
      <c r="U18" s="27" t="s">
        <v>280</v>
      </c>
      <c r="W18" s="774"/>
      <c r="X18" s="774"/>
    </row>
    <row r="19" spans="1:24" s="771" customFormat="1" ht="14.5" customHeight="1">
      <c r="A19" s="125" t="s">
        <v>72</v>
      </c>
      <c r="B19" s="347">
        <f t="shared" si="0"/>
        <v>69083</v>
      </c>
      <c r="C19" s="396">
        <v>40.124748490945734</v>
      </c>
      <c r="D19" s="32">
        <f t="shared" ref="D19:D25" si="11">G19+I19+K19</f>
        <v>5055</v>
      </c>
      <c r="E19" s="396">
        <f t="shared" ref="E19:E25" si="12">D19/$B19*100</f>
        <v>7.3172850049939928</v>
      </c>
      <c r="F19" s="489">
        <v>33.983184965380786</v>
      </c>
      <c r="G19" s="9">
        <v>2096</v>
      </c>
      <c r="H19" s="396">
        <f t="shared" ref="H19:H22" si="13">G19/$D19*100</f>
        <v>41.463897131552919</v>
      </c>
      <c r="I19" s="9">
        <v>2664</v>
      </c>
      <c r="J19" s="396">
        <f t="shared" ref="J19:J25" si="14">I19/$D19*100</f>
        <v>52.700296735905049</v>
      </c>
      <c r="K19" s="9">
        <v>295</v>
      </c>
      <c r="L19" s="393">
        <f t="shared" ref="L19:L25" si="15">K19/$D19*100</f>
        <v>5.8358061325420376</v>
      </c>
      <c r="M19" s="54">
        <v>64028</v>
      </c>
      <c r="N19" s="503">
        <f t="shared" ref="N19:N25" si="16">M19/$B19*100</f>
        <v>92.682714995006009</v>
      </c>
      <c r="O19" s="489">
        <v>40.609623914537302</v>
      </c>
      <c r="P19" s="9">
        <v>15494</v>
      </c>
      <c r="Q19" s="396">
        <f t="shared" ref="Q19:Q25" si="17">P19/$M19*100</f>
        <v>24.19878803023677</v>
      </c>
      <c r="R19" s="122">
        <v>37041</v>
      </c>
      <c r="S19" s="396">
        <f t="shared" ref="S19:S25" si="18">R19/$M19*100</f>
        <v>57.85125257699756</v>
      </c>
      <c r="T19" s="23">
        <v>11493</v>
      </c>
      <c r="U19" s="30">
        <f t="shared" ref="U19:U25" si="19">T19/$M19*100</f>
        <v>17.949959392765667</v>
      </c>
      <c r="W19" s="774"/>
      <c r="X19" s="774"/>
    </row>
    <row r="20" spans="1:24" s="771" customFormat="1" ht="14.5" customHeight="1">
      <c r="A20" s="124" t="s">
        <v>73</v>
      </c>
      <c r="B20" s="346">
        <f t="shared" si="0"/>
        <v>143135</v>
      </c>
      <c r="C20" s="394">
        <v>39.251406015299686</v>
      </c>
      <c r="D20" s="29">
        <f t="shared" si="11"/>
        <v>10527</v>
      </c>
      <c r="E20" s="394">
        <f t="shared" si="12"/>
        <v>7.3545953121179304</v>
      </c>
      <c r="F20" s="488">
        <v>32.676831005984496</v>
      </c>
      <c r="G20" s="12">
        <v>4784</v>
      </c>
      <c r="H20" s="394">
        <f t="shared" si="13"/>
        <v>45.445046072005319</v>
      </c>
      <c r="I20" s="12">
        <v>5206</v>
      </c>
      <c r="J20" s="394">
        <f t="shared" si="14"/>
        <v>49.453785503942242</v>
      </c>
      <c r="K20" s="12">
        <v>537</v>
      </c>
      <c r="L20" s="395">
        <f t="shared" si="15"/>
        <v>5.1011684240524362</v>
      </c>
      <c r="M20" s="53">
        <v>132608</v>
      </c>
      <c r="N20" s="502">
        <f t="shared" si="16"/>
        <v>92.645404687882078</v>
      </c>
      <c r="O20" s="488">
        <v>39.773324384652938</v>
      </c>
      <c r="P20" s="12">
        <v>36326</v>
      </c>
      <c r="Q20" s="394">
        <f t="shared" si="17"/>
        <v>27.39352075289575</v>
      </c>
      <c r="R20" s="131">
        <v>74266</v>
      </c>
      <c r="S20" s="394">
        <f t="shared" si="18"/>
        <v>56.004162644787648</v>
      </c>
      <c r="T20" s="28">
        <v>22016</v>
      </c>
      <c r="U20" s="26">
        <f t="shared" si="19"/>
        <v>16.602316602316602</v>
      </c>
      <c r="W20" s="774"/>
      <c r="X20" s="774"/>
    </row>
    <row r="21" spans="1:24" s="771" customFormat="1" ht="14.5" customHeight="1">
      <c r="A21" s="125" t="s">
        <v>74</v>
      </c>
      <c r="B21" s="347">
        <f t="shared" si="0"/>
        <v>37738</v>
      </c>
      <c r="C21" s="396">
        <v>40.505644178282033</v>
      </c>
      <c r="D21" s="32">
        <f t="shared" si="11"/>
        <v>2448</v>
      </c>
      <c r="E21" s="396">
        <f t="shared" si="12"/>
        <v>6.4868302506757107</v>
      </c>
      <c r="F21" s="489">
        <v>33.066176470588253</v>
      </c>
      <c r="G21" s="9">
        <v>1096</v>
      </c>
      <c r="H21" s="396">
        <f t="shared" si="13"/>
        <v>44.771241830065364</v>
      </c>
      <c r="I21" s="9">
        <v>1222</v>
      </c>
      <c r="J21" s="396">
        <f t="shared" si="14"/>
        <v>49.91830065359477</v>
      </c>
      <c r="K21" s="9">
        <v>130</v>
      </c>
      <c r="L21" s="393">
        <f t="shared" si="15"/>
        <v>5.3104575163398691</v>
      </c>
      <c r="M21" s="54">
        <v>35290</v>
      </c>
      <c r="N21" s="503">
        <f t="shared" si="16"/>
        <v>93.513169749324291</v>
      </c>
      <c r="O21" s="489">
        <v>41.021705865684581</v>
      </c>
      <c r="P21" s="9">
        <v>7825</v>
      </c>
      <c r="Q21" s="396">
        <f t="shared" si="17"/>
        <v>22.173420232360442</v>
      </c>
      <c r="R21" s="122">
        <v>21249</v>
      </c>
      <c r="S21" s="396">
        <f t="shared" si="18"/>
        <v>60.212524794559364</v>
      </c>
      <c r="T21" s="23">
        <v>6216</v>
      </c>
      <c r="U21" s="30">
        <f t="shared" si="19"/>
        <v>17.614054973080194</v>
      </c>
      <c r="W21" s="774"/>
      <c r="X21" s="774"/>
    </row>
    <row r="22" spans="1:24" s="771" customFormat="1" ht="14.5" customHeight="1">
      <c r="A22" s="124" t="s">
        <v>75</v>
      </c>
      <c r="B22" s="346">
        <f t="shared" si="0"/>
        <v>7918</v>
      </c>
      <c r="C22" s="394">
        <v>39.014018691588809</v>
      </c>
      <c r="D22" s="29">
        <f t="shared" si="11"/>
        <v>557</v>
      </c>
      <c r="E22" s="394">
        <f t="shared" si="12"/>
        <v>7.0346046981560999</v>
      </c>
      <c r="F22" s="488">
        <v>33.183123877917431</v>
      </c>
      <c r="G22" s="12">
        <v>232</v>
      </c>
      <c r="H22" s="394">
        <f t="shared" si="13"/>
        <v>41.651705565529625</v>
      </c>
      <c r="I22" s="12">
        <v>301</v>
      </c>
      <c r="J22" s="394">
        <f t="shared" si="14"/>
        <v>54.039497307001795</v>
      </c>
      <c r="K22" s="12">
        <v>24</v>
      </c>
      <c r="L22" s="395">
        <f t="shared" si="15"/>
        <v>4.3087971274685817</v>
      </c>
      <c r="M22" s="53">
        <v>7361</v>
      </c>
      <c r="N22" s="502">
        <f t="shared" si="16"/>
        <v>92.965395301843898</v>
      </c>
      <c r="O22" s="488">
        <v>39.455237060182064</v>
      </c>
      <c r="P22" s="12">
        <v>2014</v>
      </c>
      <c r="Q22" s="394">
        <f t="shared" si="17"/>
        <v>27.360412987365844</v>
      </c>
      <c r="R22" s="131">
        <v>4193</v>
      </c>
      <c r="S22" s="394">
        <f t="shared" si="18"/>
        <v>56.962369243309332</v>
      </c>
      <c r="T22" s="28">
        <v>1154</v>
      </c>
      <c r="U22" s="26">
        <f t="shared" si="19"/>
        <v>15.67721776932482</v>
      </c>
      <c r="W22" s="774"/>
      <c r="X22" s="774"/>
    </row>
    <row r="23" spans="1:24" s="771" customFormat="1" ht="14.5" customHeight="1">
      <c r="A23" s="125" t="s">
        <v>76</v>
      </c>
      <c r="B23" s="347">
        <f t="shared" si="0"/>
        <v>30651</v>
      </c>
      <c r="C23" s="396">
        <v>41.439137385403484</v>
      </c>
      <c r="D23" s="32">
        <f t="shared" si="11"/>
        <v>2522</v>
      </c>
      <c r="E23" s="396">
        <f t="shared" si="12"/>
        <v>8.2281165377964829</v>
      </c>
      <c r="F23" s="489">
        <v>34.742664551942923</v>
      </c>
      <c r="G23" s="9">
        <v>828</v>
      </c>
      <c r="H23" s="396">
        <f>G23/$D23*100</f>
        <v>32.831086439333859</v>
      </c>
      <c r="I23" s="9">
        <v>1591</v>
      </c>
      <c r="J23" s="396">
        <f t="shared" si="14"/>
        <v>63.084853291038854</v>
      </c>
      <c r="K23" s="9">
        <v>103</v>
      </c>
      <c r="L23" s="393">
        <f t="shared" si="15"/>
        <v>4.0840602696272796</v>
      </c>
      <c r="M23" s="54">
        <v>28129</v>
      </c>
      <c r="N23" s="503">
        <f t="shared" si="16"/>
        <v>91.771883462203519</v>
      </c>
      <c r="O23" s="489">
        <v>42.039532155426805</v>
      </c>
      <c r="P23" s="9">
        <v>4864</v>
      </c>
      <c r="Q23" s="396">
        <f t="shared" si="17"/>
        <v>17.291762949269437</v>
      </c>
      <c r="R23" s="122">
        <v>17281</v>
      </c>
      <c r="S23" s="396">
        <f t="shared" si="18"/>
        <v>61.434818159195139</v>
      </c>
      <c r="T23" s="23">
        <v>5984</v>
      </c>
      <c r="U23" s="30">
        <f t="shared" si="19"/>
        <v>21.273418891535425</v>
      </c>
      <c r="W23" s="774"/>
      <c r="X23" s="774"/>
    </row>
    <row r="24" spans="1:24" s="771" customFormat="1" ht="14.5" customHeight="1">
      <c r="A24" s="124" t="s">
        <v>77</v>
      </c>
      <c r="B24" s="346">
        <f t="shared" si="0"/>
        <v>16277</v>
      </c>
      <c r="C24" s="394">
        <v>41.392455612213624</v>
      </c>
      <c r="D24" s="29">
        <f t="shared" si="11"/>
        <v>1025</v>
      </c>
      <c r="E24" s="394">
        <f t="shared" si="12"/>
        <v>6.2972292191435768</v>
      </c>
      <c r="F24" s="488">
        <v>32.843902439024426</v>
      </c>
      <c r="G24" s="12">
        <v>466</v>
      </c>
      <c r="H24" s="394">
        <f t="shared" ref="H24:H25" si="20">G24/$D24*100</f>
        <v>45.463414634146346</v>
      </c>
      <c r="I24" s="12">
        <v>509</v>
      </c>
      <c r="J24" s="394">
        <f t="shared" si="14"/>
        <v>49.658536585365852</v>
      </c>
      <c r="K24" s="12">
        <v>50</v>
      </c>
      <c r="L24" s="395">
        <f t="shared" si="15"/>
        <v>4.8780487804878048</v>
      </c>
      <c r="M24" s="53">
        <v>15252</v>
      </c>
      <c r="N24" s="502">
        <f t="shared" si="16"/>
        <v>93.702770780856426</v>
      </c>
      <c r="O24" s="488">
        <v>41.966955153422383</v>
      </c>
      <c r="P24" s="12">
        <v>3231</v>
      </c>
      <c r="Q24" s="394">
        <f t="shared" si="17"/>
        <v>21.184107002360346</v>
      </c>
      <c r="R24" s="131">
        <v>8245</v>
      </c>
      <c r="S24" s="394">
        <f t="shared" si="18"/>
        <v>54.058484133228426</v>
      </c>
      <c r="T24" s="28">
        <v>3776</v>
      </c>
      <c r="U24" s="26">
        <f t="shared" si="19"/>
        <v>24.757408864411225</v>
      </c>
      <c r="W24" s="774"/>
      <c r="X24" s="774"/>
    </row>
    <row r="25" spans="1:24" s="771" customFormat="1" ht="14.5" customHeight="1">
      <c r="A25" s="125" t="s">
        <v>78</v>
      </c>
      <c r="B25" s="347">
        <f t="shared" si="0"/>
        <v>24828</v>
      </c>
      <c r="C25" s="396">
        <v>40.829104237151654</v>
      </c>
      <c r="D25" s="32">
        <f t="shared" si="11"/>
        <v>2600</v>
      </c>
      <c r="E25" s="396">
        <f t="shared" si="12"/>
        <v>10.472047688094086</v>
      </c>
      <c r="F25" s="489">
        <v>35.281538461538467</v>
      </c>
      <c r="G25" s="9">
        <v>956</v>
      </c>
      <c r="H25" s="396">
        <f t="shared" si="20"/>
        <v>36.769230769230774</v>
      </c>
      <c r="I25" s="9">
        <v>1451</v>
      </c>
      <c r="J25" s="396">
        <f t="shared" si="14"/>
        <v>55.807692307692299</v>
      </c>
      <c r="K25" s="9">
        <v>193</v>
      </c>
      <c r="L25" s="393">
        <f t="shared" si="15"/>
        <v>7.4230769230769225</v>
      </c>
      <c r="M25" s="54">
        <v>22228</v>
      </c>
      <c r="N25" s="503">
        <f t="shared" si="16"/>
        <v>89.527952311905906</v>
      </c>
      <c r="O25" s="489">
        <v>41.478000719812819</v>
      </c>
      <c r="P25" s="9">
        <v>4868</v>
      </c>
      <c r="Q25" s="396">
        <f t="shared" si="17"/>
        <v>21.900305920460681</v>
      </c>
      <c r="R25" s="122">
        <v>13000</v>
      </c>
      <c r="S25" s="396">
        <f t="shared" si="18"/>
        <v>58.484793953572066</v>
      </c>
      <c r="T25" s="23">
        <v>4360</v>
      </c>
      <c r="U25" s="30">
        <f t="shared" si="19"/>
        <v>19.61490012596725</v>
      </c>
      <c r="W25" s="774"/>
      <c r="X25" s="774"/>
    </row>
    <row r="26" spans="1:24" s="771" customFormat="1" ht="14.5" customHeight="1" thickBot="1">
      <c r="A26" s="126" t="s">
        <v>79</v>
      </c>
      <c r="B26" s="346">
        <v>15829</v>
      </c>
      <c r="C26" s="400">
        <v>41.484300966580065</v>
      </c>
      <c r="D26" s="53" t="s">
        <v>280</v>
      </c>
      <c r="E26" s="398" t="s">
        <v>280</v>
      </c>
      <c r="F26" s="491" t="s">
        <v>280</v>
      </c>
      <c r="G26" s="12" t="s">
        <v>280</v>
      </c>
      <c r="H26" s="346" t="s">
        <v>280</v>
      </c>
      <c r="I26" s="12" t="s">
        <v>280</v>
      </c>
      <c r="J26" s="346" t="s">
        <v>280</v>
      </c>
      <c r="K26" s="12" t="s">
        <v>280</v>
      </c>
      <c r="L26" s="71" t="s">
        <v>280</v>
      </c>
      <c r="M26" s="93" t="s">
        <v>280</v>
      </c>
      <c r="N26" s="346" t="s">
        <v>280</v>
      </c>
      <c r="O26" s="491" t="s">
        <v>280</v>
      </c>
      <c r="P26" s="12" t="s">
        <v>280</v>
      </c>
      <c r="Q26" s="346" t="s">
        <v>280</v>
      </c>
      <c r="R26" s="12" t="s">
        <v>280</v>
      </c>
      <c r="S26" s="346" t="s">
        <v>280</v>
      </c>
      <c r="T26" s="12" t="s">
        <v>280</v>
      </c>
      <c r="U26" s="27" t="s">
        <v>280</v>
      </c>
      <c r="W26" s="774"/>
      <c r="X26" s="774"/>
    </row>
    <row r="27" spans="1:24" s="771" customFormat="1" ht="14.5" customHeight="1">
      <c r="A27" s="127" t="s">
        <v>80</v>
      </c>
      <c r="B27" s="7">
        <f t="shared" si="0"/>
        <v>593980</v>
      </c>
      <c r="C27" s="401">
        <v>39.499072359338967</v>
      </c>
      <c r="D27" s="36">
        <f t="shared" ref="D27:D29" si="21">G27+I27+K27</f>
        <v>42586</v>
      </c>
      <c r="E27" s="492">
        <f t="shared" ref="E27:E29" si="22">D27/$B27*100</f>
        <v>7.1696016700899019</v>
      </c>
      <c r="F27" s="498">
        <v>33.011106936551741</v>
      </c>
      <c r="G27" s="495">
        <v>19164</v>
      </c>
      <c r="H27" s="492">
        <f t="shared" ref="H27:H29" si="23">G27/$D27*100</f>
        <v>45.000704456863758</v>
      </c>
      <c r="I27" s="495">
        <v>20980</v>
      </c>
      <c r="J27" s="492">
        <f t="shared" ref="J27:J29" si="24">I27/$D27*100</f>
        <v>49.265016672145777</v>
      </c>
      <c r="K27" s="495">
        <v>2442</v>
      </c>
      <c r="L27" s="401">
        <f t="shared" ref="L27:L29" si="25">K27/$D27*100</f>
        <v>5.7342788709904662</v>
      </c>
      <c r="M27" s="15">
        <v>551394</v>
      </c>
      <c r="N27" s="504">
        <f t="shared" ref="N27:N29" si="26">M27/$B27*100</f>
        <v>92.830398329910096</v>
      </c>
      <c r="O27" s="498">
        <v>40.000159595497493</v>
      </c>
      <c r="P27" s="495">
        <v>145038</v>
      </c>
      <c r="Q27" s="492">
        <f t="shared" ref="Q27:Q29" si="27">P27/$M27*100</f>
        <v>26.303877082449212</v>
      </c>
      <c r="R27" s="402">
        <v>313797</v>
      </c>
      <c r="S27" s="492">
        <f t="shared" ref="S27:S29" si="28">R27/$M27*100</f>
        <v>56.909759627417053</v>
      </c>
      <c r="T27" s="35">
        <v>92559</v>
      </c>
      <c r="U27" s="34">
        <f t="shared" ref="U27:U29" si="29">T27/$M27*100</f>
        <v>16.786363290133735</v>
      </c>
      <c r="W27" s="774"/>
      <c r="X27" s="774"/>
    </row>
    <row r="28" spans="1:24" s="771" customFormat="1" ht="14.5" customHeight="1">
      <c r="A28" s="128" t="s">
        <v>81</v>
      </c>
      <c r="B28" s="8">
        <f t="shared" si="0"/>
        <v>131757</v>
      </c>
      <c r="C28" s="403">
        <v>41.056558664815071</v>
      </c>
      <c r="D28" s="40">
        <f t="shared" si="21"/>
        <v>12092</v>
      </c>
      <c r="E28" s="493">
        <f t="shared" si="22"/>
        <v>9.1775010056391686</v>
      </c>
      <c r="F28" s="499">
        <v>34.78233542838241</v>
      </c>
      <c r="G28" s="496">
        <v>4315</v>
      </c>
      <c r="H28" s="493">
        <f t="shared" si="23"/>
        <v>35.68475024809792</v>
      </c>
      <c r="I28" s="496">
        <v>7138</v>
      </c>
      <c r="J28" s="493">
        <f t="shared" si="24"/>
        <v>59.030764141581216</v>
      </c>
      <c r="K28" s="496">
        <v>639</v>
      </c>
      <c r="L28" s="403">
        <f t="shared" si="25"/>
        <v>5.2844856103208739</v>
      </c>
      <c r="M28" s="17">
        <v>119665</v>
      </c>
      <c r="N28" s="505">
        <f t="shared" si="26"/>
        <v>90.822498994360828</v>
      </c>
      <c r="O28" s="499">
        <v>41.690561149876025</v>
      </c>
      <c r="P28" s="496">
        <v>23580</v>
      </c>
      <c r="Q28" s="493">
        <f t="shared" si="27"/>
        <v>19.70500981907826</v>
      </c>
      <c r="R28" s="404">
        <v>69840</v>
      </c>
      <c r="S28" s="493">
        <f t="shared" si="28"/>
        <v>58.362929845819579</v>
      </c>
      <c r="T28" s="39">
        <v>26245</v>
      </c>
      <c r="U28" s="38">
        <f t="shared" si="29"/>
        <v>21.932060335102161</v>
      </c>
      <c r="W28" s="774"/>
      <c r="X28" s="774"/>
    </row>
    <row r="29" spans="1:24" s="771" customFormat="1" ht="14.5" customHeight="1">
      <c r="A29" s="129" t="s">
        <v>82</v>
      </c>
      <c r="B29" s="130">
        <f t="shared" si="0"/>
        <v>725737</v>
      </c>
      <c r="C29" s="405">
        <v>39.781832812714413</v>
      </c>
      <c r="D29" s="406">
        <f t="shared" si="21"/>
        <v>54678</v>
      </c>
      <c r="E29" s="494">
        <f t="shared" si="22"/>
        <v>7.5341342662700121</v>
      </c>
      <c r="F29" s="500">
        <v>33.402812831486266</v>
      </c>
      <c r="G29" s="497">
        <v>23479</v>
      </c>
      <c r="H29" s="494">
        <f t="shared" si="23"/>
        <v>42.940487947620618</v>
      </c>
      <c r="I29" s="497">
        <v>28118</v>
      </c>
      <c r="J29" s="494">
        <f t="shared" si="24"/>
        <v>51.42470463440506</v>
      </c>
      <c r="K29" s="497">
        <v>3081</v>
      </c>
      <c r="L29" s="405">
        <f t="shared" si="25"/>
        <v>5.6348074179743222</v>
      </c>
      <c r="M29" s="133">
        <v>671059</v>
      </c>
      <c r="N29" s="506">
        <f t="shared" si="26"/>
        <v>92.465865733729984</v>
      </c>
      <c r="O29" s="500">
        <v>40.301596431908671</v>
      </c>
      <c r="P29" s="497">
        <v>168618</v>
      </c>
      <c r="Q29" s="494">
        <f t="shared" si="27"/>
        <v>25.127149773715875</v>
      </c>
      <c r="R29" s="408">
        <v>383637</v>
      </c>
      <c r="S29" s="494">
        <f t="shared" si="28"/>
        <v>57.168892750115866</v>
      </c>
      <c r="T29" s="508">
        <v>118804</v>
      </c>
      <c r="U29" s="132">
        <f t="shared" si="29"/>
        <v>17.703957476168267</v>
      </c>
      <c r="W29" s="774"/>
      <c r="X29" s="774"/>
    </row>
    <row r="30" spans="1:24" s="771" customFormat="1" ht="14.5" customHeight="1">
      <c r="A30" s="1139" t="s">
        <v>519</v>
      </c>
      <c r="B30" s="1139"/>
      <c r="C30" s="1139"/>
      <c r="D30" s="1139"/>
      <c r="E30" s="1139"/>
      <c r="F30" s="1139"/>
      <c r="G30" s="1139"/>
      <c r="H30" s="1139"/>
      <c r="I30" s="1139"/>
      <c r="J30" s="1139"/>
      <c r="K30" s="1139"/>
      <c r="L30" s="1139"/>
      <c r="M30" s="1139"/>
      <c r="N30" s="1139"/>
      <c r="O30" s="1139"/>
      <c r="P30" s="1139"/>
      <c r="Q30" s="1139"/>
      <c r="R30" s="1139"/>
      <c r="S30" s="1139"/>
      <c r="T30" s="1139"/>
      <c r="U30" s="1139"/>
    </row>
    <row r="31" spans="1:24" s="771" customFormat="1" ht="14.5" customHeight="1">
      <c r="A31" s="1140" t="s">
        <v>521</v>
      </c>
      <c r="B31" s="1140"/>
      <c r="C31" s="1140"/>
      <c r="D31" s="1140"/>
      <c r="E31" s="1140"/>
      <c r="F31" s="1140"/>
      <c r="G31" s="1140"/>
      <c r="H31" s="1140"/>
      <c r="I31" s="1140"/>
      <c r="J31" s="1140"/>
      <c r="K31" s="1140"/>
      <c r="L31" s="1140"/>
      <c r="M31" s="1140"/>
      <c r="N31" s="1140"/>
      <c r="O31" s="1140"/>
      <c r="P31" s="1140"/>
      <c r="Q31" s="1140"/>
      <c r="R31" s="1140"/>
      <c r="S31" s="1140"/>
      <c r="T31" s="1140"/>
      <c r="U31" s="1140"/>
    </row>
    <row r="32" spans="1:24" s="771" customFormat="1" ht="14.5" customHeight="1">
      <c r="A32" s="1140" t="s">
        <v>644</v>
      </c>
      <c r="B32" s="1140"/>
      <c r="C32" s="1140"/>
      <c r="D32" s="1140"/>
      <c r="E32" s="1140"/>
      <c r="F32" s="1140"/>
      <c r="G32" s="1140"/>
      <c r="H32" s="1140"/>
      <c r="I32" s="1140"/>
      <c r="J32" s="1140"/>
      <c r="K32" s="1140"/>
      <c r="L32" s="1140"/>
      <c r="M32" s="1140"/>
      <c r="N32" s="1140"/>
      <c r="O32" s="1140"/>
      <c r="P32" s="1140"/>
      <c r="Q32" s="1140"/>
      <c r="R32" s="1140"/>
      <c r="S32" s="1140"/>
      <c r="T32" s="1140"/>
      <c r="U32" s="1140"/>
    </row>
    <row r="33" spans="1:33" ht="14.5" customHeight="1">
      <c r="A33" s="355"/>
      <c r="B33" s="759"/>
      <c r="C33" s="769"/>
      <c r="D33" s="759"/>
      <c r="E33" s="759"/>
      <c r="F33" s="769"/>
      <c r="G33" s="759"/>
      <c r="H33" s="759"/>
      <c r="I33" s="759"/>
      <c r="J33" s="759"/>
      <c r="K33" s="759"/>
      <c r="L33" s="759"/>
      <c r="M33" s="759"/>
      <c r="N33" s="759"/>
      <c r="O33" s="759"/>
      <c r="P33" s="759"/>
      <c r="Q33" s="759"/>
      <c r="R33" s="759"/>
      <c r="S33" s="763"/>
      <c r="T33" s="759"/>
      <c r="U33" s="769"/>
      <c r="V33" s="759"/>
      <c r="W33" s="759"/>
      <c r="X33" s="759"/>
      <c r="Y33" s="759"/>
      <c r="Z33" s="759"/>
      <c r="AA33" s="759"/>
      <c r="AB33" s="759"/>
      <c r="AC33" s="759"/>
      <c r="AD33" s="759"/>
      <c r="AE33" s="759"/>
      <c r="AF33" s="759"/>
      <c r="AG33" s="759"/>
    </row>
    <row r="34" spans="1:33" s="771" customFormat="1" ht="25" customHeight="1">
      <c r="A34" s="1135">
        <v>2023</v>
      </c>
      <c r="B34" s="1135"/>
      <c r="C34" s="1135"/>
      <c r="D34" s="1135"/>
      <c r="E34" s="1135"/>
      <c r="F34" s="1135"/>
      <c r="G34" s="1135"/>
      <c r="H34" s="1135"/>
      <c r="I34" s="1135"/>
      <c r="J34" s="1135"/>
      <c r="K34" s="1135"/>
      <c r="L34" s="1135"/>
      <c r="M34" s="1135"/>
      <c r="N34" s="1135"/>
      <c r="O34" s="1135"/>
      <c r="P34" s="1135"/>
      <c r="Q34" s="1135"/>
      <c r="R34" s="1135"/>
      <c r="S34" s="1135"/>
      <c r="T34" s="1135"/>
      <c r="U34" s="1135"/>
    </row>
    <row r="35" spans="1:33" s="771" customFormat="1" ht="14.5" customHeight="1">
      <c r="A35" s="760"/>
      <c r="B35" s="760"/>
      <c r="C35" s="772"/>
      <c r="D35" s="760"/>
      <c r="E35" s="760"/>
      <c r="F35" s="772"/>
      <c r="G35" s="760"/>
      <c r="H35" s="760"/>
      <c r="I35" s="760"/>
      <c r="J35" s="760"/>
      <c r="K35" s="760"/>
      <c r="L35" s="760"/>
      <c r="M35" s="760"/>
      <c r="N35" s="760"/>
      <c r="O35" s="760"/>
      <c r="P35" s="760"/>
      <c r="Q35" s="760"/>
      <c r="R35" s="760"/>
      <c r="S35" s="765"/>
      <c r="T35" s="760"/>
      <c r="U35" s="772"/>
    </row>
    <row r="36" spans="1:33" s="771" customFormat="1" ht="14.5" customHeight="1">
      <c r="A36" s="1172" t="s">
        <v>745</v>
      </c>
      <c r="B36" s="1172"/>
      <c r="C36" s="1172"/>
      <c r="D36" s="1172"/>
      <c r="E36" s="1172"/>
      <c r="F36" s="1172"/>
      <c r="G36" s="1172"/>
      <c r="H36" s="1172"/>
      <c r="I36" s="1172"/>
      <c r="J36" s="1172"/>
      <c r="K36" s="1172"/>
      <c r="L36" s="1172"/>
      <c r="M36" s="1172"/>
      <c r="N36" s="1172"/>
      <c r="O36" s="1172"/>
      <c r="P36" s="1172"/>
      <c r="Q36" s="1172"/>
      <c r="R36" s="1172"/>
      <c r="S36" s="1172"/>
      <c r="T36" s="1172"/>
      <c r="U36" s="1172"/>
    </row>
    <row r="37" spans="1:33" s="771" customFormat="1" ht="14.5" customHeight="1">
      <c r="A37" s="1148" t="s">
        <v>273</v>
      </c>
      <c r="B37" s="1151" t="s">
        <v>274</v>
      </c>
      <c r="C37" s="1152"/>
      <c r="D37" s="1136" t="s">
        <v>276</v>
      </c>
      <c r="E37" s="1144"/>
      <c r="F37" s="1144"/>
      <c r="G37" s="1144"/>
      <c r="H37" s="1144"/>
      <c r="I37" s="1144"/>
      <c r="J37" s="1144"/>
      <c r="K37" s="1144"/>
      <c r="L37" s="1144"/>
      <c r="M37" s="1144"/>
      <c r="N37" s="1144"/>
      <c r="O37" s="1144"/>
      <c r="P37" s="1144"/>
      <c r="Q37" s="1144"/>
      <c r="R37" s="1144"/>
      <c r="S37" s="1144"/>
      <c r="T37" s="1144"/>
      <c r="U37" s="1138"/>
    </row>
    <row r="38" spans="1:33" s="771" customFormat="1" ht="14.5" customHeight="1">
      <c r="A38" s="1149"/>
      <c r="B38" s="1153"/>
      <c r="C38" s="1154"/>
      <c r="D38" s="1136" t="s">
        <v>277</v>
      </c>
      <c r="E38" s="1144"/>
      <c r="F38" s="1144"/>
      <c r="G38" s="1144"/>
      <c r="H38" s="1144"/>
      <c r="I38" s="1144"/>
      <c r="J38" s="1144"/>
      <c r="K38" s="1144"/>
      <c r="L38" s="1137"/>
      <c r="M38" s="1136" t="s">
        <v>278</v>
      </c>
      <c r="N38" s="1144"/>
      <c r="O38" s="1144"/>
      <c r="P38" s="1144"/>
      <c r="Q38" s="1144"/>
      <c r="R38" s="1144"/>
      <c r="S38" s="1144"/>
      <c r="T38" s="1144"/>
      <c r="U38" s="1138"/>
    </row>
    <row r="39" spans="1:33" s="771" customFormat="1" ht="14.5" customHeight="1">
      <c r="A39" s="1149"/>
      <c r="B39" s="1153"/>
      <c r="C39" s="1154"/>
      <c r="D39" s="1157" t="s">
        <v>275</v>
      </c>
      <c r="E39" s="1160" t="s">
        <v>279</v>
      </c>
      <c r="F39" s="1141" t="s">
        <v>281</v>
      </c>
      <c r="G39" s="1136" t="s">
        <v>276</v>
      </c>
      <c r="H39" s="1144"/>
      <c r="I39" s="1144"/>
      <c r="J39" s="1144"/>
      <c r="K39" s="1144"/>
      <c r="L39" s="1137"/>
      <c r="M39" s="1157" t="s">
        <v>275</v>
      </c>
      <c r="N39" s="1160" t="s">
        <v>279</v>
      </c>
      <c r="O39" s="1141" t="s">
        <v>281</v>
      </c>
      <c r="P39" s="1136" t="s">
        <v>282</v>
      </c>
      <c r="Q39" s="1144"/>
      <c r="R39" s="1144"/>
      <c r="S39" s="1144"/>
      <c r="T39" s="1144"/>
      <c r="U39" s="1138"/>
    </row>
    <row r="40" spans="1:33" s="771" customFormat="1" ht="14.5" customHeight="1">
      <c r="A40" s="1149"/>
      <c r="B40" s="1155"/>
      <c r="C40" s="1156"/>
      <c r="D40" s="1158"/>
      <c r="E40" s="1160"/>
      <c r="F40" s="1142"/>
      <c r="G40" s="1136" t="s">
        <v>283</v>
      </c>
      <c r="H40" s="1137"/>
      <c r="I40" s="1136" t="s">
        <v>284</v>
      </c>
      <c r="J40" s="1137"/>
      <c r="K40" s="1136" t="s">
        <v>285</v>
      </c>
      <c r="L40" s="1137"/>
      <c r="M40" s="1158"/>
      <c r="N40" s="1160"/>
      <c r="O40" s="1142"/>
      <c r="P40" s="1136" t="s">
        <v>283</v>
      </c>
      <c r="Q40" s="1137"/>
      <c r="R40" s="1136" t="s">
        <v>284</v>
      </c>
      <c r="S40" s="1137"/>
      <c r="T40" s="1136" t="s">
        <v>285</v>
      </c>
      <c r="U40" s="1138"/>
    </row>
    <row r="41" spans="1:33" s="771" customFormat="1" ht="14.5" customHeight="1" thickBot="1">
      <c r="A41" s="1150"/>
      <c r="B41" s="475" t="s">
        <v>275</v>
      </c>
      <c r="C41" s="473" t="s">
        <v>657</v>
      </c>
      <c r="D41" s="1159"/>
      <c r="E41" s="1161"/>
      <c r="F41" s="1143"/>
      <c r="G41" s="485" t="s">
        <v>275</v>
      </c>
      <c r="H41" s="476" t="s">
        <v>279</v>
      </c>
      <c r="I41" s="485" t="s">
        <v>275</v>
      </c>
      <c r="J41" s="476" t="s">
        <v>279</v>
      </c>
      <c r="K41" s="485" t="s">
        <v>275</v>
      </c>
      <c r="L41" s="476" t="s">
        <v>279</v>
      </c>
      <c r="M41" s="1159"/>
      <c r="N41" s="1161"/>
      <c r="O41" s="1143"/>
      <c r="P41" s="747" t="s">
        <v>275</v>
      </c>
      <c r="Q41" s="476" t="s">
        <v>279</v>
      </c>
      <c r="R41" s="474" t="s">
        <v>275</v>
      </c>
      <c r="S41" s="748" t="s">
        <v>279</v>
      </c>
      <c r="T41" s="474" t="s">
        <v>275</v>
      </c>
      <c r="U41" s="486" t="s">
        <v>279</v>
      </c>
    </row>
    <row r="42" spans="1:33" s="771" customFormat="1" ht="14.5" customHeight="1">
      <c r="A42" s="123" t="s">
        <v>64</v>
      </c>
      <c r="B42" s="3">
        <v>107779</v>
      </c>
      <c r="C42" s="392">
        <v>39.258055836480167</v>
      </c>
      <c r="D42" s="32">
        <f>G42+I42+K42</f>
        <v>6908</v>
      </c>
      <c r="E42" s="392">
        <f>D42/$B42*100</f>
        <v>6.4094118520305443</v>
      </c>
      <c r="F42" s="487">
        <v>30.984800231615541</v>
      </c>
      <c r="G42" s="91">
        <v>3714</v>
      </c>
      <c r="H42" s="392">
        <f>G42/$D42*100</f>
        <v>53.763752171395481</v>
      </c>
      <c r="I42" s="91">
        <v>2872</v>
      </c>
      <c r="J42" s="392">
        <f>I42/$D42*100</f>
        <v>41.574985524030112</v>
      </c>
      <c r="K42" s="91">
        <v>322</v>
      </c>
      <c r="L42" s="393">
        <f>K42/$D42*100</f>
        <v>4.6612623045744064</v>
      </c>
      <c r="M42" s="52">
        <f>P42+R42+T42</f>
        <v>100871</v>
      </c>
      <c r="N42" s="501">
        <f>M42/$B42*100</f>
        <v>93.590588147969456</v>
      </c>
      <c r="O42" s="487">
        <v>39.824637408174432</v>
      </c>
      <c r="P42" s="91">
        <v>28542</v>
      </c>
      <c r="Q42" s="392">
        <f>P42/$M42*100</f>
        <v>28.295545796115828</v>
      </c>
      <c r="R42" s="122">
        <v>54958</v>
      </c>
      <c r="S42" s="392">
        <f>R42/$M42*100</f>
        <v>54.483449157835253</v>
      </c>
      <c r="T42" s="507">
        <v>17371</v>
      </c>
      <c r="U42" s="22">
        <f>T42/$M42*100</f>
        <v>17.221005046048916</v>
      </c>
      <c r="W42" s="774"/>
      <c r="X42" s="774"/>
    </row>
    <row r="43" spans="1:33" s="771" customFormat="1" ht="14.5" customHeight="1">
      <c r="A43" s="124" t="s">
        <v>65</v>
      </c>
      <c r="B43" s="4">
        <v>109193</v>
      </c>
      <c r="C43" s="394">
        <v>38.510334911578099</v>
      </c>
      <c r="D43" s="29">
        <f t="shared" ref="D43:D48" si="30">G43+I43+K43</f>
        <v>5104</v>
      </c>
      <c r="E43" s="394">
        <f t="shared" ref="E43:E48" si="31">D43/$B43*100</f>
        <v>4.674292308114989</v>
      </c>
      <c r="F43" s="488">
        <v>31.114224137931004</v>
      </c>
      <c r="G43" s="12">
        <v>2723</v>
      </c>
      <c r="H43" s="394">
        <f t="shared" ref="H43:H46" si="32">G43/$D43*100</f>
        <v>53.350313479623821</v>
      </c>
      <c r="I43" s="12">
        <v>2143</v>
      </c>
      <c r="J43" s="394">
        <f t="shared" ref="J43:J48" si="33">I43/$D43*100</f>
        <v>41.986677115987462</v>
      </c>
      <c r="K43" s="12">
        <v>238</v>
      </c>
      <c r="L43" s="395">
        <f t="shared" ref="L43:L48" si="34">K43/$D43*100</f>
        <v>4.6630094043887151</v>
      </c>
      <c r="M43" s="53">
        <f t="shared" ref="M43:M48" si="35">P43+R43+T43</f>
        <v>104089</v>
      </c>
      <c r="N43" s="502">
        <f t="shared" ref="N43:N48" si="36">M43/$B43*100</f>
        <v>95.325707691885015</v>
      </c>
      <c r="O43" s="488">
        <v>38.873002910970541</v>
      </c>
      <c r="P43" s="12">
        <v>29920</v>
      </c>
      <c r="Q43" s="394">
        <f t="shared" ref="Q43:Q48" si="37">P43/$M43*100</f>
        <v>28.744631997617425</v>
      </c>
      <c r="R43" s="131">
        <v>59595</v>
      </c>
      <c r="S43" s="394">
        <f t="shared" ref="S43:S48" si="38">R43/$M43*100</f>
        <v>57.253888499265045</v>
      </c>
      <c r="T43" s="28">
        <v>14574</v>
      </c>
      <c r="U43" s="26">
        <f t="shared" ref="U43:U48" si="39">T43/$M43*100</f>
        <v>14.001479503117526</v>
      </c>
      <c r="W43" s="774"/>
      <c r="X43" s="774"/>
    </row>
    <row r="44" spans="1:33" s="771" customFormat="1" ht="14.5" customHeight="1">
      <c r="A44" s="125" t="s">
        <v>66</v>
      </c>
      <c r="B44" s="5">
        <v>36204</v>
      </c>
      <c r="C44" s="396">
        <v>40.349602253894389</v>
      </c>
      <c r="D44" s="32">
        <f t="shared" si="30"/>
        <v>4713</v>
      </c>
      <c r="E44" s="396">
        <f t="shared" si="31"/>
        <v>13.017898574743123</v>
      </c>
      <c r="F44" s="489">
        <v>35.614682792276852</v>
      </c>
      <c r="G44" s="9">
        <v>1553</v>
      </c>
      <c r="H44" s="396">
        <f t="shared" si="32"/>
        <v>32.951410990876298</v>
      </c>
      <c r="I44" s="9">
        <v>2849</v>
      </c>
      <c r="J44" s="396">
        <f t="shared" si="33"/>
        <v>60.449819647782732</v>
      </c>
      <c r="K44" s="9">
        <v>311</v>
      </c>
      <c r="L44" s="393">
        <f t="shared" si="34"/>
        <v>6.5987693613409713</v>
      </c>
      <c r="M44" s="54">
        <f t="shared" si="35"/>
        <v>31491</v>
      </c>
      <c r="N44" s="503">
        <f t="shared" si="36"/>
        <v>86.982101425256872</v>
      </c>
      <c r="O44" s="489">
        <v>41.058238861897024</v>
      </c>
      <c r="P44" s="9">
        <v>6771</v>
      </c>
      <c r="Q44" s="396">
        <f t="shared" si="37"/>
        <v>21.501381347051538</v>
      </c>
      <c r="R44" s="122">
        <v>18427</v>
      </c>
      <c r="S44" s="396">
        <f t="shared" si="38"/>
        <v>58.515131307357663</v>
      </c>
      <c r="T44" s="23">
        <v>6293</v>
      </c>
      <c r="U44" s="30">
        <f t="shared" si="39"/>
        <v>19.983487345590802</v>
      </c>
      <c r="W44" s="774"/>
      <c r="X44" s="774"/>
    </row>
    <row r="45" spans="1:33" s="771" customFormat="1" ht="14.5" customHeight="1">
      <c r="A45" s="124" t="s">
        <v>67</v>
      </c>
      <c r="B45" s="4">
        <v>20150</v>
      </c>
      <c r="C45" s="394">
        <v>41.313449131513629</v>
      </c>
      <c r="D45" s="29">
        <f t="shared" si="30"/>
        <v>1660</v>
      </c>
      <c r="E45" s="394">
        <f t="shared" si="31"/>
        <v>8.2382133995037208</v>
      </c>
      <c r="F45" s="488">
        <v>34.903614457831317</v>
      </c>
      <c r="G45" s="12">
        <v>557</v>
      </c>
      <c r="H45" s="394">
        <f t="shared" si="32"/>
        <v>33.554216867469876</v>
      </c>
      <c r="I45" s="12">
        <v>1034</v>
      </c>
      <c r="J45" s="394">
        <f t="shared" si="33"/>
        <v>62.289156626506028</v>
      </c>
      <c r="K45" s="12">
        <v>69</v>
      </c>
      <c r="L45" s="395">
        <f t="shared" si="34"/>
        <v>4.1566265060240966</v>
      </c>
      <c r="M45" s="53">
        <f t="shared" si="35"/>
        <v>18490</v>
      </c>
      <c r="N45" s="502">
        <f t="shared" si="36"/>
        <v>91.761786600496279</v>
      </c>
      <c r="O45" s="488">
        <v>41.888912925905707</v>
      </c>
      <c r="P45" s="12">
        <v>3180</v>
      </c>
      <c r="Q45" s="394">
        <f t="shared" si="37"/>
        <v>17.198485667928608</v>
      </c>
      <c r="R45" s="131">
        <v>11361</v>
      </c>
      <c r="S45" s="394">
        <f t="shared" si="38"/>
        <v>61.444023796646839</v>
      </c>
      <c r="T45" s="28">
        <v>3949</v>
      </c>
      <c r="U45" s="26">
        <f t="shared" si="39"/>
        <v>21.357490535424553</v>
      </c>
      <c r="W45" s="774"/>
      <c r="X45" s="774"/>
    </row>
    <row r="46" spans="1:33" s="771" customFormat="1" ht="14.5" customHeight="1">
      <c r="A46" s="125" t="s">
        <v>68</v>
      </c>
      <c r="B46" s="5">
        <v>5932</v>
      </c>
      <c r="C46" s="397">
        <v>40.215610249494112</v>
      </c>
      <c r="D46" s="54">
        <f t="shared" si="30"/>
        <v>701</v>
      </c>
      <c r="E46" s="347">
        <f t="shared" si="31"/>
        <v>11.817262306136209</v>
      </c>
      <c r="F46" s="490">
        <v>35.253922967189673</v>
      </c>
      <c r="G46" s="9">
        <v>244</v>
      </c>
      <c r="H46" s="347">
        <f t="shared" si="32"/>
        <v>34.807417974322398</v>
      </c>
      <c r="I46" s="9">
        <v>411</v>
      </c>
      <c r="J46" s="347">
        <f t="shared" si="33"/>
        <v>58.63052781740371</v>
      </c>
      <c r="K46" s="9">
        <v>46</v>
      </c>
      <c r="L46" s="73">
        <f t="shared" si="34"/>
        <v>6.5620542082738949</v>
      </c>
      <c r="M46" s="54">
        <f t="shared" si="35"/>
        <v>5231</v>
      </c>
      <c r="N46" s="347">
        <f t="shared" si="36"/>
        <v>88.182737693863785</v>
      </c>
      <c r="O46" s="490">
        <v>40.880519977059812</v>
      </c>
      <c r="P46" s="9">
        <v>1142</v>
      </c>
      <c r="Q46" s="347">
        <f t="shared" si="37"/>
        <v>21.83138979162684</v>
      </c>
      <c r="R46" s="9">
        <v>3155</v>
      </c>
      <c r="S46" s="347">
        <f t="shared" si="38"/>
        <v>60.313515580194988</v>
      </c>
      <c r="T46" s="9">
        <v>934</v>
      </c>
      <c r="U46" s="31">
        <f t="shared" si="39"/>
        <v>17.855094628178168</v>
      </c>
      <c r="W46" s="774"/>
      <c r="X46" s="774"/>
    </row>
    <row r="47" spans="1:33" s="771" customFormat="1" ht="14.5" customHeight="1">
      <c r="A47" s="124" t="s">
        <v>69</v>
      </c>
      <c r="B47" s="4">
        <v>18200</v>
      </c>
      <c r="C47" s="398">
        <v>38.979340659340629</v>
      </c>
      <c r="D47" s="53">
        <f t="shared" si="30"/>
        <v>2306</v>
      </c>
      <c r="E47" s="346">
        <f t="shared" si="31"/>
        <v>12.67032967032967</v>
      </c>
      <c r="F47" s="491">
        <v>35.327406764960998</v>
      </c>
      <c r="G47" s="12">
        <v>784</v>
      </c>
      <c r="H47" s="346">
        <f>G47/$D47*100</f>
        <v>33.99826539462272</v>
      </c>
      <c r="I47" s="12">
        <v>1358</v>
      </c>
      <c r="J47" s="346">
        <f t="shared" si="33"/>
        <v>58.889852558542934</v>
      </c>
      <c r="K47" s="12">
        <v>164</v>
      </c>
      <c r="L47" s="71">
        <f t="shared" si="34"/>
        <v>7.1118820468343449</v>
      </c>
      <c r="M47" s="53">
        <f t="shared" si="35"/>
        <v>15894</v>
      </c>
      <c r="N47" s="346">
        <f t="shared" si="36"/>
        <v>87.329670329670321</v>
      </c>
      <c r="O47" s="491">
        <v>39.509185856297783</v>
      </c>
      <c r="P47" s="12">
        <v>4028</v>
      </c>
      <c r="Q47" s="346">
        <f t="shared" si="37"/>
        <v>25.342896690575063</v>
      </c>
      <c r="R47" s="12">
        <v>9347</v>
      </c>
      <c r="S47" s="346">
        <f t="shared" si="38"/>
        <v>58.808355354221717</v>
      </c>
      <c r="T47" s="12">
        <v>2519</v>
      </c>
      <c r="U47" s="27">
        <f t="shared" si="39"/>
        <v>15.848747955203221</v>
      </c>
      <c r="W47" s="774"/>
      <c r="X47" s="774"/>
    </row>
    <row r="48" spans="1:33" s="771" customFormat="1" ht="14.5" customHeight="1">
      <c r="A48" s="125" t="s">
        <v>70</v>
      </c>
      <c r="B48" s="5">
        <v>58111</v>
      </c>
      <c r="C48" s="396">
        <v>39.761852317116848</v>
      </c>
      <c r="D48" s="32">
        <f t="shared" si="30"/>
        <v>5189</v>
      </c>
      <c r="E48" s="396">
        <f t="shared" si="31"/>
        <v>8.9294625802343788</v>
      </c>
      <c r="F48" s="489">
        <v>33.917710541530219</v>
      </c>
      <c r="G48" s="9">
        <v>2235</v>
      </c>
      <c r="H48" s="396">
        <f t="shared" ref="H48" si="40">G48/$D48*100</f>
        <v>43.071882829061472</v>
      </c>
      <c r="I48" s="9">
        <v>2546</v>
      </c>
      <c r="J48" s="396">
        <f t="shared" si="33"/>
        <v>49.065330506841391</v>
      </c>
      <c r="K48" s="9">
        <v>408</v>
      </c>
      <c r="L48" s="393">
        <f t="shared" si="34"/>
        <v>7.8627866640971282</v>
      </c>
      <c r="M48" s="54">
        <f t="shared" si="35"/>
        <v>52922</v>
      </c>
      <c r="N48" s="503">
        <f t="shared" si="36"/>
        <v>91.070537419765614</v>
      </c>
      <c r="O48" s="489">
        <v>40.334870186311953</v>
      </c>
      <c r="P48" s="9">
        <v>13720</v>
      </c>
      <c r="Q48" s="396">
        <f t="shared" si="37"/>
        <v>25.924946147159972</v>
      </c>
      <c r="R48" s="122">
        <v>29400</v>
      </c>
      <c r="S48" s="396">
        <f t="shared" si="38"/>
        <v>55.553456029628514</v>
      </c>
      <c r="T48" s="23">
        <v>9802</v>
      </c>
      <c r="U48" s="30">
        <f t="shared" si="39"/>
        <v>18.521597823211518</v>
      </c>
      <c r="W48" s="774"/>
      <c r="X48" s="774"/>
    </row>
    <row r="49" spans="1:24" s="771" customFormat="1" ht="14.5" customHeight="1">
      <c r="A49" s="124" t="s">
        <v>71</v>
      </c>
      <c r="B49" s="4">
        <v>11835</v>
      </c>
      <c r="C49" s="398">
        <v>41.166962399662076</v>
      </c>
      <c r="D49" s="53" t="s">
        <v>280</v>
      </c>
      <c r="E49" s="398" t="s">
        <v>280</v>
      </c>
      <c r="F49" s="491" t="s">
        <v>280</v>
      </c>
      <c r="G49" s="12" t="s">
        <v>280</v>
      </c>
      <c r="H49" s="346" t="s">
        <v>280</v>
      </c>
      <c r="I49" s="12" t="s">
        <v>280</v>
      </c>
      <c r="J49" s="346" t="s">
        <v>280</v>
      </c>
      <c r="K49" s="12" t="s">
        <v>280</v>
      </c>
      <c r="L49" s="71" t="s">
        <v>280</v>
      </c>
      <c r="M49" s="53" t="s">
        <v>280</v>
      </c>
      <c r="N49" s="346" t="s">
        <v>280</v>
      </c>
      <c r="O49" s="491" t="s">
        <v>280</v>
      </c>
      <c r="P49" s="12" t="s">
        <v>280</v>
      </c>
      <c r="Q49" s="346" t="s">
        <v>280</v>
      </c>
      <c r="R49" s="12" t="s">
        <v>280</v>
      </c>
      <c r="S49" s="346" t="s">
        <v>280</v>
      </c>
      <c r="T49" s="12" t="s">
        <v>280</v>
      </c>
      <c r="U49" s="27" t="s">
        <v>280</v>
      </c>
      <c r="W49" s="774"/>
      <c r="X49" s="774"/>
    </row>
    <row r="50" spans="1:24" s="771" customFormat="1" ht="14.5" customHeight="1">
      <c r="A50" s="125" t="s">
        <v>72</v>
      </c>
      <c r="B50" s="5">
        <v>66744</v>
      </c>
      <c r="C50" s="396">
        <v>40.070298453793264</v>
      </c>
      <c r="D50" s="32">
        <f t="shared" ref="D50:D56" si="41">G50+I50+K50</f>
        <v>4852</v>
      </c>
      <c r="E50" s="396">
        <f t="shared" ref="E50:E56" si="42">D50/$B50*100</f>
        <v>7.2695673019297624</v>
      </c>
      <c r="F50" s="489">
        <v>33.847279472382603</v>
      </c>
      <c r="G50" s="9">
        <v>2046</v>
      </c>
      <c r="H50" s="396">
        <f t="shared" ref="H50:H53" si="43">G50/$D50*100</f>
        <v>42.168178070898598</v>
      </c>
      <c r="I50" s="9">
        <v>2527</v>
      </c>
      <c r="J50" s="396">
        <f t="shared" ref="J50:J56" si="44">I50/$D50*100</f>
        <v>52.08161582852432</v>
      </c>
      <c r="K50" s="9">
        <v>279</v>
      </c>
      <c r="L50" s="393">
        <f t="shared" ref="L50:L56" si="45">K50/$D50*100</f>
        <v>5.7502061005770813</v>
      </c>
      <c r="M50" s="54">
        <f t="shared" ref="M50:M56" si="46">P50+R50+T50</f>
        <v>61892</v>
      </c>
      <c r="N50" s="503">
        <f t="shared" ref="N50:N56" si="47">M50/$B50*100</f>
        <v>92.730432698070246</v>
      </c>
      <c r="O50" s="489">
        <v>40.558149680087915</v>
      </c>
      <c r="P50" s="9">
        <v>15333</v>
      </c>
      <c r="Q50" s="396">
        <f t="shared" ref="Q50:Q56" si="48">P50/$M50*100</f>
        <v>24.773799521747559</v>
      </c>
      <c r="R50" s="122">
        <v>35444</v>
      </c>
      <c r="S50" s="396">
        <f t="shared" ref="S50:S56" si="49">R50/$M50*100</f>
        <v>57.267498222710536</v>
      </c>
      <c r="T50" s="23">
        <v>11115</v>
      </c>
      <c r="U50" s="30">
        <f t="shared" ref="U50:U56" si="50">T50/$M50*100</f>
        <v>17.958702255541912</v>
      </c>
      <c r="W50" s="774"/>
      <c r="X50" s="774"/>
    </row>
    <row r="51" spans="1:24" s="771" customFormat="1" ht="14.5" customHeight="1">
      <c r="A51" s="124" t="s">
        <v>73</v>
      </c>
      <c r="B51" s="4">
        <v>139220</v>
      </c>
      <c r="C51" s="394">
        <v>39.250474069817002</v>
      </c>
      <c r="D51" s="29">
        <f t="shared" si="41"/>
        <v>9915</v>
      </c>
      <c r="E51" s="394">
        <f t="shared" si="42"/>
        <v>7.1218215773595741</v>
      </c>
      <c r="F51" s="488">
        <v>32.310539586485078</v>
      </c>
      <c r="G51" s="12">
        <v>4681</v>
      </c>
      <c r="H51" s="394">
        <f t="shared" si="43"/>
        <v>47.211296016137169</v>
      </c>
      <c r="I51" s="12">
        <v>4747</v>
      </c>
      <c r="J51" s="394">
        <f t="shared" si="44"/>
        <v>47.876954109934445</v>
      </c>
      <c r="K51" s="12">
        <v>487</v>
      </c>
      <c r="L51" s="395">
        <f t="shared" si="45"/>
        <v>4.9117498739283914</v>
      </c>
      <c r="M51" s="53">
        <f t="shared" si="46"/>
        <v>129305</v>
      </c>
      <c r="N51" s="502">
        <f t="shared" si="47"/>
        <v>92.878178422640417</v>
      </c>
      <c r="O51" s="488">
        <v>39.782622481729128</v>
      </c>
      <c r="P51" s="12">
        <v>35800</v>
      </c>
      <c r="Q51" s="394">
        <f t="shared" si="48"/>
        <v>27.686477707745254</v>
      </c>
      <c r="R51" s="131">
        <v>71641</v>
      </c>
      <c r="S51" s="394">
        <f t="shared" si="49"/>
        <v>55.404663392753569</v>
      </c>
      <c r="T51" s="28">
        <v>21864</v>
      </c>
      <c r="U51" s="26">
        <f t="shared" si="50"/>
        <v>16.90885889950118</v>
      </c>
      <c r="W51" s="774"/>
      <c r="X51" s="774"/>
    </row>
    <row r="52" spans="1:24" s="771" customFormat="1" ht="14.5" customHeight="1">
      <c r="A52" s="125" t="s">
        <v>74</v>
      </c>
      <c r="B52" s="5">
        <v>36505</v>
      </c>
      <c r="C52" s="396">
        <v>40.522284618545314</v>
      </c>
      <c r="D52" s="32">
        <f t="shared" si="41"/>
        <v>2268</v>
      </c>
      <c r="E52" s="396">
        <f t="shared" si="42"/>
        <v>6.2128475551294349</v>
      </c>
      <c r="F52" s="489">
        <v>33.261022927689645</v>
      </c>
      <c r="G52" s="9">
        <v>1013</v>
      </c>
      <c r="H52" s="396">
        <f t="shared" si="43"/>
        <v>44.664902998236336</v>
      </c>
      <c r="I52" s="9">
        <v>1112</v>
      </c>
      <c r="J52" s="396">
        <f t="shared" si="44"/>
        <v>49.029982363315696</v>
      </c>
      <c r="K52" s="9">
        <v>143</v>
      </c>
      <c r="L52" s="393">
        <f t="shared" si="45"/>
        <v>6.3051146384479715</v>
      </c>
      <c r="M52" s="54">
        <f t="shared" si="46"/>
        <v>34237</v>
      </c>
      <c r="N52" s="503">
        <f t="shared" si="47"/>
        <v>93.787152444870571</v>
      </c>
      <c r="O52" s="489">
        <v>41.003300522826017</v>
      </c>
      <c r="P52" s="9">
        <v>7711</v>
      </c>
      <c r="Q52" s="396">
        <f t="shared" si="48"/>
        <v>22.522417267868097</v>
      </c>
      <c r="R52" s="122">
        <v>20459</v>
      </c>
      <c r="S52" s="396">
        <f t="shared" si="49"/>
        <v>59.756988053859864</v>
      </c>
      <c r="T52" s="23">
        <v>6067</v>
      </c>
      <c r="U52" s="30">
        <f t="shared" si="50"/>
        <v>17.720594678272043</v>
      </c>
      <c r="W52" s="774"/>
      <c r="X52" s="774"/>
    </row>
    <row r="53" spans="1:24" s="771" customFormat="1" ht="14.5" customHeight="1">
      <c r="A53" s="124" t="s">
        <v>75</v>
      </c>
      <c r="B53" s="4">
        <v>7409</v>
      </c>
      <c r="C53" s="394">
        <v>39.026589283304112</v>
      </c>
      <c r="D53" s="29">
        <f t="shared" si="41"/>
        <v>504</v>
      </c>
      <c r="E53" s="394">
        <f t="shared" si="42"/>
        <v>6.8025374544472941</v>
      </c>
      <c r="F53" s="488">
        <v>32.773809523809526</v>
      </c>
      <c r="G53" s="12">
        <v>220</v>
      </c>
      <c r="H53" s="394">
        <f t="shared" si="43"/>
        <v>43.650793650793652</v>
      </c>
      <c r="I53" s="12">
        <v>261</v>
      </c>
      <c r="J53" s="394">
        <f t="shared" si="44"/>
        <v>51.785714285714292</v>
      </c>
      <c r="K53" s="12">
        <v>23</v>
      </c>
      <c r="L53" s="395">
        <f t="shared" si="45"/>
        <v>4.5634920634920633</v>
      </c>
      <c r="M53" s="53">
        <f t="shared" si="46"/>
        <v>6905</v>
      </c>
      <c r="N53" s="502">
        <f t="shared" si="47"/>
        <v>93.19746254555271</v>
      </c>
      <c r="O53" s="488">
        <v>39.482983345401799</v>
      </c>
      <c r="P53" s="12">
        <v>1931</v>
      </c>
      <c r="Q53" s="394">
        <f t="shared" si="48"/>
        <v>27.96524257784214</v>
      </c>
      <c r="R53" s="131">
        <v>3877</v>
      </c>
      <c r="S53" s="394">
        <f t="shared" si="49"/>
        <v>56.147719044170884</v>
      </c>
      <c r="T53" s="28">
        <v>1097</v>
      </c>
      <c r="U53" s="26">
        <f t="shared" si="50"/>
        <v>15.887038377986967</v>
      </c>
      <c r="W53" s="774"/>
      <c r="X53" s="774"/>
    </row>
    <row r="54" spans="1:24" s="771" customFormat="1" ht="14.5" customHeight="1">
      <c r="A54" s="125" t="s">
        <v>76</v>
      </c>
      <c r="B54" s="5">
        <v>30946</v>
      </c>
      <c r="C54" s="396">
        <v>41.515834033477915</v>
      </c>
      <c r="D54" s="32">
        <f t="shared" si="41"/>
        <v>2501</v>
      </c>
      <c r="E54" s="396">
        <f t="shared" si="42"/>
        <v>8.0818199444193102</v>
      </c>
      <c r="F54" s="489">
        <v>34.78768492602952</v>
      </c>
      <c r="G54" s="9">
        <v>789</v>
      </c>
      <c r="H54" s="396">
        <f>G54/$D54*100</f>
        <v>31.54738104758097</v>
      </c>
      <c r="I54" s="9">
        <v>1620</v>
      </c>
      <c r="J54" s="396">
        <f t="shared" si="44"/>
        <v>64.774090363854455</v>
      </c>
      <c r="K54" s="9">
        <v>92</v>
      </c>
      <c r="L54" s="393">
        <f t="shared" si="45"/>
        <v>3.6785285885645744</v>
      </c>
      <c r="M54" s="54">
        <f t="shared" si="46"/>
        <v>28445</v>
      </c>
      <c r="N54" s="503">
        <f t="shared" si="47"/>
        <v>91.918180055580692</v>
      </c>
      <c r="O54" s="489">
        <v>42.107400246089227</v>
      </c>
      <c r="P54" s="9">
        <v>4854</v>
      </c>
      <c r="Q54" s="396">
        <f t="shared" si="48"/>
        <v>17.064510458780102</v>
      </c>
      <c r="R54" s="122">
        <v>17580</v>
      </c>
      <c r="S54" s="396">
        <f t="shared" si="49"/>
        <v>61.803480400773424</v>
      </c>
      <c r="T54" s="23">
        <v>6011</v>
      </c>
      <c r="U54" s="30">
        <f t="shared" si="50"/>
        <v>21.132009140446474</v>
      </c>
      <c r="W54" s="774"/>
      <c r="X54" s="774"/>
    </row>
    <row r="55" spans="1:24" s="771" customFormat="1" ht="14.5" customHeight="1">
      <c r="A55" s="124" t="s">
        <v>77</v>
      </c>
      <c r="B55" s="4">
        <v>16364</v>
      </c>
      <c r="C55" s="394">
        <v>41.682351503299643</v>
      </c>
      <c r="D55" s="29">
        <f t="shared" si="41"/>
        <v>977</v>
      </c>
      <c r="E55" s="394">
        <f t="shared" si="42"/>
        <v>5.9704228794915668</v>
      </c>
      <c r="F55" s="488">
        <v>32.495394063459564</v>
      </c>
      <c r="G55" s="12">
        <v>431</v>
      </c>
      <c r="H55" s="394">
        <f t="shared" ref="H55:H56" si="51">G55/$D55*100</f>
        <v>44.114636642784035</v>
      </c>
      <c r="I55" s="12">
        <v>507</v>
      </c>
      <c r="J55" s="394">
        <f t="shared" si="44"/>
        <v>51.893551688843395</v>
      </c>
      <c r="K55" s="12">
        <v>39</v>
      </c>
      <c r="L55" s="395">
        <f t="shared" si="45"/>
        <v>3.9918116683725691</v>
      </c>
      <c r="M55" s="53">
        <f t="shared" si="46"/>
        <v>15387</v>
      </c>
      <c r="N55" s="502">
        <f t="shared" si="47"/>
        <v>94.029577120508435</v>
      </c>
      <c r="O55" s="488">
        <v>42.265678819783062</v>
      </c>
      <c r="P55" s="12">
        <v>3144</v>
      </c>
      <c r="Q55" s="394">
        <f t="shared" si="48"/>
        <v>20.43283291089881</v>
      </c>
      <c r="R55" s="131">
        <v>8355</v>
      </c>
      <c r="S55" s="394">
        <f t="shared" si="49"/>
        <v>54.299083642035484</v>
      </c>
      <c r="T55" s="28">
        <v>3888</v>
      </c>
      <c r="U55" s="26">
        <f t="shared" si="50"/>
        <v>25.268083447065703</v>
      </c>
      <c r="W55" s="774"/>
      <c r="X55" s="774"/>
    </row>
    <row r="56" spans="1:24" s="771" customFormat="1" ht="14.5" customHeight="1">
      <c r="A56" s="125" t="s">
        <v>78</v>
      </c>
      <c r="B56" s="399">
        <v>23865</v>
      </c>
      <c r="C56" s="396">
        <v>40.693400377121151</v>
      </c>
      <c r="D56" s="32">
        <f t="shared" si="41"/>
        <v>2399</v>
      </c>
      <c r="E56" s="396">
        <f t="shared" si="42"/>
        <v>10.052377959354704</v>
      </c>
      <c r="F56" s="489">
        <v>34.872863693205367</v>
      </c>
      <c r="G56" s="9">
        <v>914</v>
      </c>
      <c r="H56" s="396">
        <f t="shared" si="51"/>
        <v>38.099208003334724</v>
      </c>
      <c r="I56" s="9">
        <v>1310</v>
      </c>
      <c r="J56" s="396">
        <f t="shared" si="44"/>
        <v>54.606085869112128</v>
      </c>
      <c r="K56" s="9">
        <v>175</v>
      </c>
      <c r="L56" s="393">
        <f t="shared" si="45"/>
        <v>7.2947061275531464</v>
      </c>
      <c r="M56" s="54">
        <f t="shared" si="46"/>
        <v>21466</v>
      </c>
      <c r="N56" s="503">
        <f t="shared" si="47"/>
        <v>89.947622040645285</v>
      </c>
      <c r="O56" s="489">
        <v>41.343892667474279</v>
      </c>
      <c r="P56" s="9">
        <v>4752</v>
      </c>
      <c r="Q56" s="396">
        <f t="shared" si="48"/>
        <v>22.137333457560793</v>
      </c>
      <c r="R56" s="122">
        <v>12653</v>
      </c>
      <c r="S56" s="396">
        <f t="shared" si="49"/>
        <v>58.944377154570013</v>
      </c>
      <c r="T56" s="23">
        <v>4061</v>
      </c>
      <c r="U56" s="30">
        <f t="shared" si="50"/>
        <v>18.918289387869187</v>
      </c>
      <c r="W56" s="774"/>
      <c r="X56" s="774"/>
    </row>
    <row r="57" spans="1:24" s="771" customFormat="1" ht="14.5" customHeight="1" thickBot="1">
      <c r="A57" s="126" t="s">
        <v>79</v>
      </c>
      <c r="B57" s="6">
        <v>16134</v>
      </c>
      <c r="C57" s="400">
        <v>41.504462625511636</v>
      </c>
      <c r="D57" s="53" t="s">
        <v>280</v>
      </c>
      <c r="E57" s="398" t="s">
        <v>280</v>
      </c>
      <c r="F57" s="491" t="s">
        <v>280</v>
      </c>
      <c r="G57" s="12" t="s">
        <v>280</v>
      </c>
      <c r="H57" s="346" t="s">
        <v>280</v>
      </c>
      <c r="I57" s="12" t="s">
        <v>280</v>
      </c>
      <c r="J57" s="346" t="s">
        <v>280</v>
      </c>
      <c r="K57" s="12" t="s">
        <v>280</v>
      </c>
      <c r="L57" s="71" t="s">
        <v>280</v>
      </c>
      <c r="M57" s="93" t="s">
        <v>280</v>
      </c>
      <c r="N57" s="346" t="s">
        <v>280</v>
      </c>
      <c r="O57" s="491" t="s">
        <v>280</v>
      </c>
      <c r="P57" s="12" t="s">
        <v>280</v>
      </c>
      <c r="Q57" s="346" t="s">
        <v>280</v>
      </c>
      <c r="R57" s="12" t="s">
        <v>280</v>
      </c>
      <c r="S57" s="346" t="s">
        <v>280</v>
      </c>
      <c r="T57" s="12" t="s">
        <v>280</v>
      </c>
      <c r="U57" s="27" t="s">
        <v>280</v>
      </c>
      <c r="W57" s="774"/>
      <c r="X57" s="774"/>
    </row>
    <row r="58" spans="1:24" s="771" customFormat="1" ht="14.5" customHeight="1">
      <c r="A58" s="127" t="s">
        <v>80</v>
      </c>
      <c r="B58" s="7">
        <v>572958</v>
      </c>
      <c r="C58" s="401">
        <v>39.397830207450156</v>
      </c>
      <c r="D58" s="36">
        <f t="shared" ref="D58:D60" si="52">G58+I58+K58</f>
        <v>40146</v>
      </c>
      <c r="E58" s="492">
        <f t="shared" ref="E58:E60" si="53">D58/$B58*100</f>
        <v>7.0067963096771493</v>
      </c>
      <c r="F58" s="498">
        <v>32.761096995964891</v>
      </c>
      <c r="G58" s="495">
        <v>18574</v>
      </c>
      <c r="H58" s="492">
        <f t="shared" ref="H58:H60" si="54">G58/$D58*100</f>
        <v>46.266128630498685</v>
      </c>
      <c r="I58" s="495">
        <v>19287</v>
      </c>
      <c r="J58" s="492">
        <f t="shared" ref="J58:J60" si="55">I58/$D58*100</f>
        <v>48.042146166492309</v>
      </c>
      <c r="K58" s="495">
        <v>2285</v>
      </c>
      <c r="L58" s="401">
        <f t="shared" ref="L58:L60" si="56">K58/$D58*100</f>
        <v>5.6917252030090166</v>
      </c>
      <c r="M58" s="15">
        <f t="shared" ref="M58:M60" si="57">P58+R58+T58</f>
        <v>532812</v>
      </c>
      <c r="N58" s="504">
        <f t="shared" ref="N58:N60" si="58">M58/$B58*100</f>
        <v>92.993203690322844</v>
      </c>
      <c r="O58" s="498">
        <v>39.897890813269186</v>
      </c>
      <c r="P58" s="495">
        <v>142879</v>
      </c>
      <c r="Q58" s="492">
        <f t="shared" ref="Q58:Q60" si="59">P58/$M58*100</f>
        <v>26.816025164598393</v>
      </c>
      <c r="R58" s="402">
        <v>300529</v>
      </c>
      <c r="S58" s="492">
        <f t="shared" ref="S58:S60" si="60">R58/$M58*100</f>
        <v>56.404322725464141</v>
      </c>
      <c r="T58" s="35">
        <v>89404</v>
      </c>
      <c r="U58" s="34">
        <f t="shared" ref="U58:U60" si="61">T58/$M58*100</f>
        <v>16.779652109937466</v>
      </c>
      <c r="W58" s="774"/>
      <c r="X58" s="774"/>
    </row>
    <row r="59" spans="1:24" s="771" customFormat="1" ht="14.5" customHeight="1">
      <c r="A59" s="128" t="s">
        <v>81</v>
      </c>
      <c r="B59" s="8">
        <v>131633</v>
      </c>
      <c r="C59" s="403">
        <v>41.152036343469611</v>
      </c>
      <c r="D59" s="40">
        <f t="shared" si="52"/>
        <v>11820</v>
      </c>
      <c r="E59" s="493">
        <f t="shared" si="53"/>
        <v>8.979511216792142</v>
      </c>
      <c r="F59" s="499">
        <v>34.625634517766485</v>
      </c>
      <c r="G59" s="496">
        <v>4129</v>
      </c>
      <c r="H59" s="493">
        <f t="shared" si="54"/>
        <v>34.93231810490694</v>
      </c>
      <c r="I59" s="496">
        <v>7118</v>
      </c>
      <c r="J59" s="493">
        <f t="shared" si="55"/>
        <v>60.219966159052454</v>
      </c>
      <c r="K59" s="496">
        <v>573</v>
      </c>
      <c r="L59" s="403">
        <f t="shared" si="56"/>
        <v>4.8477157360406098</v>
      </c>
      <c r="M59" s="17">
        <f t="shared" si="57"/>
        <v>119813</v>
      </c>
      <c r="N59" s="505">
        <f t="shared" si="58"/>
        <v>91.020488783207853</v>
      </c>
      <c r="O59" s="499">
        <v>41.79589026232496</v>
      </c>
      <c r="P59" s="496">
        <v>22897</v>
      </c>
      <c r="Q59" s="493">
        <f t="shared" si="59"/>
        <v>19.110614040212663</v>
      </c>
      <c r="R59" s="404">
        <v>70538</v>
      </c>
      <c r="S59" s="493">
        <f t="shared" si="60"/>
        <v>58.873411065577187</v>
      </c>
      <c r="T59" s="39">
        <v>26378</v>
      </c>
      <c r="U59" s="38">
        <f t="shared" si="61"/>
        <v>22.015974894210146</v>
      </c>
      <c r="W59" s="774"/>
      <c r="X59" s="774"/>
    </row>
    <row r="60" spans="1:24" s="771" customFormat="1" ht="14.5" customHeight="1">
      <c r="A60" s="129" t="s">
        <v>82</v>
      </c>
      <c r="B60" s="130">
        <v>704591</v>
      </c>
      <c r="C60" s="405">
        <v>39.725554257718713</v>
      </c>
      <c r="D60" s="406">
        <f t="shared" si="52"/>
        <v>51966</v>
      </c>
      <c r="E60" s="494">
        <f t="shared" si="53"/>
        <v>7.3753425746284016</v>
      </c>
      <c r="F60" s="500">
        <v>33.185198014086353</v>
      </c>
      <c r="G60" s="497">
        <v>22703</v>
      </c>
      <c r="H60" s="494">
        <f t="shared" si="54"/>
        <v>43.688180733556557</v>
      </c>
      <c r="I60" s="497">
        <v>26405</v>
      </c>
      <c r="J60" s="494">
        <f t="shared" si="55"/>
        <v>50.812069430011931</v>
      </c>
      <c r="K60" s="497">
        <v>2858</v>
      </c>
      <c r="L60" s="405">
        <f t="shared" si="56"/>
        <v>5.4997498364315129</v>
      </c>
      <c r="M60" s="133">
        <f t="shared" si="57"/>
        <v>652625</v>
      </c>
      <c r="N60" s="506">
        <f t="shared" si="58"/>
        <v>92.624657425371609</v>
      </c>
      <c r="O60" s="500">
        <v>40.246337483240787</v>
      </c>
      <c r="P60" s="497">
        <v>165776</v>
      </c>
      <c r="Q60" s="494">
        <f t="shared" si="59"/>
        <v>25.401417352997509</v>
      </c>
      <c r="R60" s="408">
        <v>371067</v>
      </c>
      <c r="S60" s="494">
        <f t="shared" si="60"/>
        <v>56.857613484006897</v>
      </c>
      <c r="T60" s="508">
        <v>115782</v>
      </c>
      <c r="U60" s="132">
        <f t="shared" si="61"/>
        <v>17.740969162995597</v>
      </c>
      <c r="W60" s="774"/>
      <c r="X60" s="774"/>
    </row>
    <row r="61" spans="1:24" s="771" customFormat="1" ht="14.5" customHeight="1">
      <c r="A61" s="1139" t="s">
        <v>519</v>
      </c>
      <c r="B61" s="1139"/>
      <c r="C61" s="1139"/>
      <c r="D61" s="1139"/>
      <c r="E61" s="1139"/>
      <c r="F61" s="1139"/>
      <c r="G61" s="1139"/>
      <c r="H61" s="1139"/>
      <c r="I61" s="1139"/>
      <c r="J61" s="1139"/>
      <c r="K61" s="1139"/>
      <c r="L61" s="1139"/>
      <c r="M61" s="1139"/>
      <c r="N61" s="1139"/>
      <c r="O61" s="1139"/>
      <c r="P61" s="1139"/>
      <c r="Q61" s="1139"/>
      <c r="R61" s="1139"/>
      <c r="S61" s="1139"/>
      <c r="T61" s="1139"/>
      <c r="U61" s="1139"/>
    </row>
    <row r="62" spans="1:24" s="771" customFormat="1" ht="14.5" customHeight="1">
      <c r="A62" s="1140" t="s">
        <v>521</v>
      </c>
      <c r="B62" s="1140"/>
      <c r="C62" s="1140"/>
      <c r="D62" s="1140"/>
      <c r="E62" s="1140"/>
      <c r="F62" s="1140"/>
      <c r="G62" s="1140"/>
      <c r="H62" s="1140"/>
      <c r="I62" s="1140"/>
      <c r="J62" s="1140"/>
      <c r="K62" s="1140"/>
      <c r="L62" s="1140"/>
      <c r="M62" s="1140"/>
      <c r="N62" s="1140"/>
      <c r="O62" s="1140"/>
      <c r="P62" s="1140"/>
      <c r="Q62" s="1140"/>
      <c r="R62" s="1140"/>
      <c r="S62" s="1140"/>
      <c r="T62" s="1140"/>
      <c r="U62" s="1140"/>
    </row>
    <row r="63" spans="1:24" s="771" customFormat="1" ht="14.5" customHeight="1">
      <c r="A63" s="1140" t="s">
        <v>646</v>
      </c>
      <c r="B63" s="1140"/>
      <c r="C63" s="1140"/>
      <c r="D63" s="1140"/>
      <c r="E63" s="1140"/>
      <c r="F63" s="1140"/>
      <c r="G63" s="1140"/>
      <c r="H63" s="1140"/>
      <c r="I63" s="1140"/>
      <c r="J63" s="1140"/>
      <c r="K63" s="1140"/>
      <c r="L63" s="1140"/>
      <c r="M63" s="1140"/>
      <c r="N63" s="1140"/>
      <c r="O63" s="1140"/>
      <c r="P63" s="1140"/>
      <c r="Q63" s="1140"/>
      <c r="R63" s="1140"/>
      <c r="S63" s="1140"/>
      <c r="T63" s="1140"/>
      <c r="U63" s="1140"/>
    </row>
    <row r="64" spans="1:24" ht="14.5" customHeight="1"/>
    <row r="65" spans="1:64" ht="25" customHeight="1">
      <c r="A65" s="1135">
        <v>2022</v>
      </c>
      <c r="B65" s="1135"/>
      <c r="C65" s="1135"/>
      <c r="D65" s="1135"/>
      <c r="E65" s="1135"/>
      <c r="F65" s="1135"/>
      <c r="G65" s="1135"/>
      <c r="H65" s="1135"/>
      <c r="I65" s="1135"/>
      <c r="J65" s="1135"/>
      <c r="K65" s="1135"/>
      <c r="L65" s="1135"/>
      <c r="M65" s="1135"/>
      <c r="N65" s="1135"/>
      <c r="O65" s="1135"/>
      <c r="P65" s="1135"/>
      <c r="Q65" s="1135"/>
      <c r="R65" s="1135"/>
      <c r="S65" s="1135"/>
      <c r="T65" s="1135"/>
      <c r="U65" s="1135"/>
      <c r="V65" s="391"/>
      <c r="W65" s="391"/>
      <c r="X65" s="391"/>
      <c r="Y65" s="391"/>
      <c r="Z65" s="391"/>
      <c r="AA65" s="391"/>
      <c r="AB65" s="391"/>
      <c r="AC65" s="391"/>
      <c r="AD65" s="391"/>
      <c r="AE65" s="391"/>
      <c r="AF65" s="391"/>
      <c r="AG65" s="391"/>
    </row>
    <row r="66" spans="1:64" ht="14.5" customHeight="1">
      <c r="A66" s="759"/>
      <c r="B66" s="759"/>
      <c r="C66" s="769"/>
      <c r="D66" s="759"/>
      <c r="E66" s="759"/>
      <c r="F66" s="769"/>
      <c r="G66" s="759"/>
      <c r="H66" s="759"/>
      <c r="I66" s="759"/>
      <c r="J66" s="759"/>
      <c r="K66" s="759"/>
      <c r="L66" s="759"/>
      <c r="M66" s="759"/>
      <c r="N66" s="759"/>
      <c r="O66" s="759"/>
      <c r="P66" s="759"/>
      <c r="Q66" s="759"/>
      <c r="R66" s="759"/>
      <c r="S66" s="763"/>
      <c r="T66" s="759"/>
      <c r="U66" s="769"/>
      <c r="V66" s="759"/>
      <c r="W66" s="759"/>
      <c r="X66" s="759"/>
      <c r="Y66" s="759"/>
      <c r="Z66" s="759"/>
      <c r="AA66" s="759"/>
      <c r="AB66" s="759"/>
      <c r="AC66" s="759"/>
      <c r="AD66" s="759"/>
      <c r="AE66" s="759"/>
      <c r="AF66" s="759"/>
      <c r="AG66" s="759"/>
    </row>
    <row r="67" spans="1:64" ht="14.5" customHeight="1">
      <c r="A67" s="1133" t="s">
        <v>746</v>
      </c>
      <c r="B67" s="1133"/>
      <c r="C67" s="1133"/>
      <c r="D67" s="1133"/>
      <c r="E67" s="1133"/>
      <c r="F67" s="1133"/>
      <c r="G67" s="1133"/>
      <c r="H67" s="1133"/>
      <c r="I67" s="1133"/>
      <c r="J67" s="1133"/>
      <c r="K67" s="1133"/>
      <c r="L67" s="1133"/>
      <c r="M67" s="1133"/>
      <c r="N67" s="1133"/>
      <c r="O67" s="1133"/>
      <c r="P67" s="1133"/>
      <c r="Q67" s="1133"/>
      <c r="R67" s="1133"/>
      <c r="S67" s="1133"/>
      <c r="T67" s="1133"/>
      <c r="U67" s="1133"/>
      <c r="V67" s="759"/>
      <c r="W67" s="759"/>
      <c r="X67" s="759"/>
      <c r="Y67" s="759"/>
      <c r="Z67" s="759"/>
      <c r="AA67" s="759"/>
      <c r="AB67" s="759"/>
      <c r="AC67" s="759"/>
      <c r="AD67" s="759"/>
      <c r="AE67" s="759"/>
      <c r="AF67" s="759"/>
      <c r="AG67" s="759"/>
      <c r="AH67" s="759"/>
      <c r="AI67" s="759"/>
      <c r="AJ67" s="759"/>
      <c r="AK67" s="759"/>
      <c r="AL67" s="759"/>
      <c r="AM67" s="759"/>
      <c r="AN67" s="759"/>
      <c r="AO67" s="759"/>
      <c r="AP67" s="759"/>
      <c r="AQ67" s="759"/>
      <c r="AR67" s="759"/>
      <c r="AS67" s="759"/>
      <c r="AT67" s="759"/>
      <c r="AU67" s="759"/>
      <c r="AV67" s="759"/>
      <c r="AW67" s="759"/>
      <c r="AX67" s="759"/>
      <c r="AY67" s="759"/>
      <c r="AZ67" s="759"/>
      <c r="BA67" s="759"/>
      <c r="BB67" s="759"/>
      <c r="BC67" s="759"/>
      <c r="BD67" s="759"/>
      <c r="BE67" s="759"/>
      <c r="BF67" s="759"/>
      <c r="BG67" s="759"/>
      <c r="BH67" s="759"/>
      <c r="BI67" s="759"/>
      <c r="BJ67" s="759"/>
      <c r="BK67" s="759"/>
      <c r="BL67" s="759"/>
    </row>
    <row r="68" spans="1:64" ht="14.5" customHeight="1">
      <c r="A68" s="1148" t="s">
        <v>273</v>
      </c>
      <c r="B68" s="1151" t="s">
        <v>274</v>
      </c>
      <c r="C68" s="1152"/>
      <c r="D68" s="1136" t="s">
        <v>276</v>
      </c>
      <c r="E68" s="1144"/>
      <c r="F68" s="1144"/>
      <c r="G68" s="1144"/>
      <c r="H68" s="1144"/>
      <c r="I68" s="1144"/>
      <c r="J68" s="1144"/>
      <c r="K68" s="1144"/>
      <c r="L68" s="1144"/>
      <c r="M68" s="1144"/>
      <c r="N68" s="1144"/>
      <c r="O68" s="1144"/>
      <c r="P68" s="1144"/>
      <c r="Q68" s="1144"/>
      <c r="R68" s="1144"/>
      <c r="S68" s="1144"/>
      <c r="T68" s="1144"/>
      <c r="U68" s="1138"/>
      <c r="V68" s="120"/>
      <c r="W68" s="759"/>
      <c r="X68" s="759"/>
      <c r="Y68" s="759"/>
      <c r="Z68" s="759"/>
      <c r="AA68" s="759"/>
      <c r="AB68" s="759"/>
      <c r="AC68" s="759"/>
      <c r="AD68" s="759"/>
      <c r="AE68" s="759"/>
      <c r="AF68" s="759"/>
      <c r="AG68" s="759"/>
      <c r="AH68" s="759"/>
      <c r="AI68" s="759"/>
      <c r="AJ68" s="759"/>
      <c r="AK68" s="759"/>
      <c r="AL68" s="759"/>
      <c r="AM68" s="759"/>
      <c r="AN68" s="759"/>
      <c r="AO68" s="759"/>
      <c r="AP68" s="759"/>
      <c r="AQ68" s="759"/>
      <c r="AR68" s="759"/>
      <c r="AS68" s="759"/>
      <c r="AT68" s="759"/>
      <c r="AU68" s="759"/>
      <c r="AV68" s="759"/>
      <c r="AW68" s="759"/>
      <c r="AX68" s="759"/>
      <c r="AY68" s="759"/>
      <c r="AZ68" s="759"/>
      <c r="BA68" s="759"/>
      <c r="BB68" s="759"/>
      <c r="BC68" s="759"/>
      <c r="BD68" s="759"/>
      <c r="BE68" s="759"/>
      <c r="BF68" s="759"/>
      <c r="BG68" s="759"/>
      <c r="BH68" s="759"/>
      <c r="BI68" s="759"/>
      <c r="BJ68" s="759"/>
      <c r="BK68" s="759"/>
      <c r="BL68" s="759"/>
    </row>
    <row r="69" spans="1:64" ht="14.5" customHeight="1">
      <c r="A69" s="1149"/>
      <c r="B69" s="1153"/>
      <c r="C69" s="1154"/>
      <c r="D69" s="1136" t="s">
        <v>277</v>
      </c>
      <c r="E69" s="1144"/>
      <c r="F69" s="1144"/>
      <c r="G69" s="1144"/>
      <c r="H69" s="1144"/>
      <c r="I69" s="1144"/>
      <c r="J69" s="1144"/>
      <c r="K69" s="1144"/>
      <c r="L69" s="1137"/>
      <c r="M69" s="1136" t="s">
        <v>278</v>
      </c>
      <c r="N69" s="1144"/>
      <c r="O69" s="1144"/>
      <c r="P69" s="1144"/>
      <c r="Q69" s="1144"/>
      <c r="R69" s="1144"/>
      <c r="S69" s="1144"/>
      <c r="T69" s="1144"/>
      <c r="U69" s="1138"/>
      <c r="V69" s="120"/>
      <c r="W69" s="759"/>
      <c r="X69" s="759"/>
      <c r="Y69" s="759"/>
      <c r="Z69" s="759"/>
      <c r="AA69" s="759"/>
      <c r="AB69" s="759"/>
      <c r="AC69" s="759"/>
      <c r="AD69" s="759"/>
      <c r="AE69" s="759"/>
      <c r="AF69" s="759"/>
      <c r="AG69" s="759"/>
      <c r="AH69" s="759"/>
      <c r="AI69" s="759"/>
      <c r="AJ69" s="759"/>
      <c r="AK69" s="759"/>
      <c r="AL69" s="759"/>
      <c r="AM69" s="759"/>
      <c r="AN69" s="759"/>
      <c r="AO69" s="759"/>
      <c r="AP69" s="759"/>
      <c r="AQ69" s="759"/>
      <c r="AR69" s="759"/>
      <c r="AS69" s="759"/>
      <c r="AT69" s="759"/>
      <c r="AU69" s="759"/>
      <c r="AV69" s="759"/>
      <c r="AW69" s="759"/>
      <c r="AX69" s="759"/>
      <c r="AY69" s="759"/>
      <c r="AZ69" s="759"/>
      <c r="BA69" s="759"/>
      <c r="BB69" s="759"/>
      <c r="BC69" s="759"/>
      <c r="BD69" s="759"/>
      <c r="BE69" s="759"/>
      <c r="BF69" s="759"/>
      <c r="BG69" s="759"/>
      <c r="BH69" s="759"/>
      <c r="BI69" s="759"/>
      <c r="BJ69" s="759"/>
      <c r="BK69" s="759"/>
      <c r="BL69" s="759"/>
    </row>
    <row r="70" spans="1:64" ht="14.5" customHeight="1">
      <c r="A70" s="1149"/>
      <c r="B70" s="1153"/>
      <c r="C70" s="1154"/>
      <c r="D70" s="1157" t="s">
        <v>275</v>
      </c>
      <c r="E70" s="1160" t="s">
        <v>279</v>
      </c>
      <c r="F70" s="1141" t="s">
        <v>281</v>
      </c>
      <c r="G70" s="1136" t="s">
        <v>276</v>
      </c>
      <c r="H70" s="1144"/>
      <c r="I70" s="1144"/>
      <c r="J70" s="1144"/>
      <c r="K70" s="1144"/>
      <c r="L70" s="1137"/>
      <c r="M70" s="1157" t="s">
        <v>275</v>
      </c>
      <c r="N70" s="1160" t="s">
        <v>279</v>
      </c>
      <c r="O70" s="1141" t="s">
        <v>281</v>
      </c>
      <c r="P70" s="1136" t="s">
        <v>282</v>
      </c>
      <c r="Q70" s="1144"/>
      <c r="R70" s="1144"/>
      <c r="S70" s="1144"/>
      <c r="T70" s="1144"/>
      <c r="U70" s="1138"/>
      <c r="V70" s="120"/>
      <c r="W70" s="759"/>
      <c r="X70" s="759"/>
      <c r="Y70" s="759"/>
      <c r="Z70" s="759"/>
      <c r="AA70" s="759"/>
      <c r="AB70" s="759"/>
      <c r="AC70" s="759"/>
      <c r="AD70" s="759"/>
      <c r="AE70" s="759"/>
      <c r="AF70" s="759"/>
      <c r="AG70" s="759"/>
      <c r="AH70" s="759"/>
      <c r="AI70" s="759"/>
      <c r="AJ70" s="759"/>
      <c r="AK70" s="759"/>
      <c r="AL70" s="759"/>
      <c r="AM70" s="759"/>
      <c r="AN70" s="759"/>
      <c r="AO70" s="759"/>
      <c r="AP70" s="759"/>
      <c r="AQ70" s="759"/>
      <c r="AR70" s="759"/>
      <c r="AS70" s="759"/>
      <c r="AT70" s="759"/>
      <c r="AU70" s="759"/>
      <c r="AV70" s="759"/>
      <c r="AW70" s="759"/>
      <c r="AX70" s="759"/>
      <c r="AY70" s="759"/>
      <c r="AZ70" s="759"/>
      <c r="BA70" s="759"/>
      <c r="BB70" s="759"/>
      <c r="BC70" s="759"/>
      <c r="BD70" s="759"/>
      <c r="BE70" s="759"/>
      <c r="BF70" s="759"/>
      <c r="BG70" s="759"/>
      <c r="BH70" s="759"/>
      <c r="BI70" s="759"/>
      <c r="BJ70" s="759"/>
      <c r="BK70" s="759"/>
      <c r="BL70" s="759"/>
    </row>
    <row r="71" spans="1:64" ht="14.5" customHeight="1">
      <c r="A71" s="1149"/>
      <c r="B71" s="1155"/>
      <c r="C71" s="1156"/>
      <c r="D71" s="1158"/>
      <c r="E71" s="1160"/>
      <c r="F71" s="1142"/>
      <c r="G71" s="1136" t="s">
        <v>283</v>
      </c>
      <c r="H71" s="1137"/>
      <c r="I71" s="1136" t="s">
        <v>284</v>
      </c>
      <c r="J71" s="1137"/>
      <c r="K71" s="1136" t="s">
        <v>285</v>
      </c>
      <c r="L71" s="1137"/>
      <c r="M71" s="1158"/>
      <c r="N71" s="1160"/>
      <c r="O71" s="1142"/>
      <c r="P71" s="1136" t="s">
        <v>283</v>
      </c>
      <c r="Q71" s="1137"/>
      <c r="R71" s="1136" t="s">
        <v>284</v>
      </c>
      <c r="S71" s="1137"/>
      <c r="T71" s="1136" t="s">
        <v>285</v>
      </c>
      <c r="U71" s="1138"/>
      <c r="V71" s="120"/>
      <c r="W71" s="759"/>
      <c r="X71" s="759"/>
      <c r="Y71" s="759"/>
      <c r="Z71" s="759"/>
      <c r="AA71" s="759"/>
      <c r="AB71" s="759"/>
      <c r="AC71" s="759"/>
      <c r="AD71" s="759"/>
      <c r="AE71" s="759"/>
      <c r="AF71" s="759"/>
      <c r="AG71" s="759"/>
      <c r="AH71" s="759"/>
      <c r="AI71" s="759"/>
      <c r="AJ71" s="759"/>
      <c r="AK71" s="759"/>
      <c r="AL71" s="759"/>
      <c r="AM71" s="759"/>
      <c r="AN71" s="759"/>
      <c r="AO71" s="759"/>
      <c r="AP71" s="759"/>
      <c r="AQ71" s="759"/>
      <c r="AR71" s="759"/>
      <c r="AS71" s="759"/>
      <c r="AT71" s="759"/>
      <c r="AU71" s="759"/>
      <c r="AV71" s="759"/>
      <c r="AW71" s="759"/>
      <c r="AX71" s="759"/>
      <c r="AY71" s="759"/>
      <c r="AZ71" s="759"/>
      <c r="BA71" s="759"/>
      <c r="BB71" s="759"/>
      <c r="BC71" s="759"/>
      <c r="BD71" s="759"/>
      <c r="BE71" s="759"/>
      <c r="BF71" s="759"/>
      <c r="BG71" s="759"/>
      <c r="BH71" s="759"/>
      <c r="BI71" s="759"/>
      <c r="BJ71" s="759"/>
      <c r="BK71" s="759"/>
      <c r="BL71" s="759"/>
    </row>
    <row r="72" spans="1:64" ht="14.5" customHeight="1" thickBot="1">
      <c r="A72" s="1150"/>
      <c r="B72" s="475" t="s">
        <v>275</v>
      </c>
      <c r="C72" s="473" t="s">
        <v>657</v>
      </c>
      <c r="D72" s="1159"/>
      <c r="E72" s="1161"/>
      <c r="F72" s="1143"/>
      <c r="G72" s="485" t="s">
        <v>275</v>
      </c>
      <c r="H72" s="476" t="s">
        <v>279</v>
      </c>
      <c r="I72" s="485" t="s">
        <v>275</v>
      </c>
      <c r="J72" s="476" t="s">
        <v>279</v>
      </c>
      <c r="K72" s="485" t="s">
        <v>275</v>
      </c>
      <c r="L72" s="476" t="s">
        <v>279</v>
      </c>
      <c r="M72" s="1159"/>
      <c r="N72" s="1161"/>
      <c r="O72" s="1143"/>
      <c r="P72" s="747" t="s">
        <v>275</v>
      </c>
      <c r="Q72" s="476" t="s">
        <v>279</v>
      </c>
      <c r="R72" s="474" t="s">
        <v>275</v>
      </c>
      <c r="S72" s="748" t="s">
        <v>279</v>
      </c>
      <c r="T72" s="474" t="s">
        <v>275</v>
      </c>
      <c r="U72" s="486" t="s">
        <v>279</v>
      </c>
      <c r="V72" s="121"/>
      <c r="W72" s="759"/>
      <c r="X72" s="759"/>
      <c r="Y72" s="759"/>
      <c r="Z72" s="759"/>
      <c r="AA72" s="759"/>
      <c r="AB72" s="759"/>
      <c r="AC72" s="759"/>
      <c r="AD72" s="759"/>
      <c r="AE72" s="759"/>
      <c r="AF72" s="759"/>
      <c r="AG72" s="759"/>
      <c r="AH72" s="759"/>
      <c r="AI72" s="759"/>
      <c r="AJ72" s="759"/>
      <c r="AK72" s="759"/>
      <c r="AL72" s="759"/>
      <c r="AM72" s="759"/>
      <c r="AN72" s="759"/>
      <c r="AO72" s="759"/>
      <c r="AP72" s="759"/>
      <c r="AQ72" s="759"/>
      <c r="AR72" s="759"/>
      <c r="AS72" s="759"/>
      <c r="AT72" s="759"/>
      <c r="AU72" s="759"/>
      <c r="AV72" s="759"/>
      <c r="AW72" s="759"/>
      <c r="AX72" s="759"/>
      <c r="AY72" s="759"/>
      <c r="AZ72" s="759"/>
      <c r="BA72" s="759"/>
      <c r="BB72" s="759"/>
      <c r="BC72" s="759"/>
      <c r="BD72" s="759"/>
      <c r="BE72" s="759"/>
      <c r="BF72" s="759"/>
      <c r="BG72" s="759"/>
      <c r="BH72" s="759"/>
      <c r="BI72" s="759"/>
      <c r="BJ72" s="759"/>
      <c r="BK72" s="759"/>
      <c r="BL72" s="759"/>
    </row>
    <row r="73" spans="1:64" ht="14.5" customHeight="1">
      <c r="A73" s="123" t="s">
        <v>64</v>
      </c>
      <c r="B73" s="3">
        <v>103129</v>
      </c>
      <c r="C73" s="392">
        <v>39.132659096858852</v>
      </c>
      <c r="D73" s="32">
        <f>G73+I73+K73</f>
        <v>6479</v>
      </c>
      <c r="E73" s="392">
        <f>D73/B73*100</f>
        <v>6.2824229848054376</v>
      </c>
      <c r="F73" s="487">
        <v>30.751041827442446</v>
      </c>
      <c r="G73" s="91">
        <v>3524</v>
      </c>
      <c r="H73" s="392">
        <f>G73/$D73*100</f>
        <v>54.391109739157272</v>
      </c>
      <c r="I73" s="91">
        <v>2664</v>
      </c>
      <c r="J73" s="392">
        <f t="shared" ref="J73:J91" si="62">I73/$D73*100</f>
        <v>41.117456397592221</v>
      </c>
      <c r="K73" s="91">
        <v>291</v>
      </c>
      <c r="L73" s="393">
        <f t="shared" ref="L73:L91" si="63">K73/$D73*100</f>
        <v>4.491433863250502</v>
      </c>
      <c r="M73" s="52">
        <f>P73+R73+T73</f>
        <v>96650</v>
      </c>
      <c r="N73" s="501">
        <v>93.717577015194564</v>
      </c>
      <c r="O73" s="487">
        <v>39.694526642524615</v>
      </c>
      <c r="P73" s="91">
        <v>27953</v>
      </c>
      <c r="Q73" s="392">
        <f>P73/M73*100</f>
        <v>28.921883083290222</v>
      </c>
      <c r="R73" s="122">
        <v>52251</v>
      </c>
      <c r="S73" s="392">
        <f>R73/M73*100</f>
        <v>54.062079668908439</v>
      </c>
      <c r="T73" s="507">
        <v>16446</v>
      </c>
      <c r="U73" s="22">
        <f>T73/M73*100</f>
        <v>17.016037247801343</v>
      </c>
      <c r="V73" s="122"/>
      <c r="W73" s="775"/>
      <c r="X73" s="775"/>
      <c r="Y73" s="759"/>
      <c r="Z73" s="759"/>
      <c r="AA73" s="759"/>
      <c r="AB73" s="759"/>
      <c r="AC73" s="759"/>
      <c r="AD73" s="759"/>
      <c r="AE73" s="759"/>
      <c r="AF73" s="759"/>
      <c r="AG73" s="759"/>
      <c r="AH73" s="759"/>
      <c r="AI73" s="759"/>
      <c r="AJ73" s="759"/>
      <c r="AK73" s="759"/>
      <c r="AL73" s="759"/>
      <c r="AM73" s="759"/>
      <c r="AN73" s="759"/>
      <c r="AO73" s="759"/>
      <c r="AP73" s="759"/>
      <c r="AQ73" s="759"/>
      <c r="AR73" s="759"/>
      <c r="AS73" s="759"/>
      <c r="AT73" s="759"/>
      <c r="AU73" s="759"/>
      <c r="AV73" s="759"/>
      <c r="AW73" s="759"/>
      <c r="AX73" s="759"/>
      <c r="AY73" s="759"/>
      <c r="AZ73" s="759"/>
      <c r="BA73" s="759"/>
      <c r="BB73" s="759"/>
      <c r="BC73" s="759"/>
      <c r="BD73" s="759"/>
      <c r="BE73" s="759"/>
      <c r="BF73" s="759"/>
      <c r="BG73" s="759"/>
      <c r="BH73" s="759"/>
      <c r="BI73" s="759"/>
      <c r="BJ73" s="759"/>
      <c r="BK73" s="759"/>
      <c r="BL73" s="759"/>
    </row>
    <row r="74" spans="1:64" ht="14.5" customHeight="1">
      <c r="A74" s="124" t="s">
        <v>65</v>
      </c>
      <c r="B74" s="4">
        <v>105010</v>
      </c>
      <c r="C74" s="394">
        <v>38.273202552137619</v>
      </c>
      <c r="D74" s="29">
        <f t="shared" ref="D74:D76" si="64">G74+I74+K74</f>
        <v>4773</v>
      </c>
      <c r="E74" s="394">
        <f t="shared" ref="E74:E91" si="65">D74/B74*100</f>
        <v>4.5452814017712599</v>
      </c>
      <c r="F74" s="488">
        <v>30.886235072281643</v>
      </c>
      <c r="G74" s="12">
        <v>2612</v>
      </c>
      <c r="H74" s="394">
        <f t="shared" ref="H74:H91" si="66">G74/$D74*100</f>
        <v>54.724491933794262</v>
      </c>
      <c r="I74" s="12">
        <v>1941</v>
      </c>
      <c r="J74" s="394">
        <f t="shared" si="62"/>
        <v>40.666247642991834</v>
      </c>
      <c r="K74" s="12">
        <v>220</v>
      </c>
      <c r="L74" s="395">
        <f t="shared" si="63"/>
        <v>4.6092604232139118</v>
      </c>
      <c r="M74" s="53">
        <f t="shared" ref="M74:M76" si="67">P74+R74+T74</f>
        <v>100237</v>
      </c>
      <c r="N74" s="502">
        <v>95.454718598228737</v>
      </c>
      <c r="O74" s="488">
        <v>38.624948871175206</v>
      </c>
      <c r="P74" s="12">
        <v>29701</v>
      </c>
      <c r="Q74" s="394">
        <f t="shared" ref="Q74:Q91" si="68">P74/M74*100</f>
        <v>29.630775063100451</v>
      </c>
      <c r="R74" s="131">
        <v>56711</v>
      </c>
      <c r="S74" s="394">
        <f t="shared" ref="S74:S91" si="69">R74/M74*100</f>
        <v>56.576912716861038</v>
      </c>
      <c r="T74" s="28">
        <v>13825</v>
      </c>
      <c r="U74" s="26">
        <f t="shared" ref="U74:U91" si="70">T74/M74*100</f>
        <v>13.792312220038507</v>
      </c>
      <c r="V74" s="122"/>
      <c r="W74" s="775"/>
      <c r="X74" s="775"/>
      <c r="Y74" s="759"/>
      <c r="Z74" s="759"/>
      <c r="AA74" s="759"/>
      <c r="AB74" s="759"/>
      <c r="AC74" s="759"/>
      <c r="AD74" s="759"/>
      <c r="AE74" s="759"/>
      <c r="AF74" s="759"/>
      <c r="AG74" s="759"/>
      <c r="AH74" s="759"/>
      <c r="AI74" s="759"/>
      <c r="AJ74" s="759"/>
      <c r="AK74" s="759"/>
      <c r="AL74" s="759"/>
      <c r="AM74" s="759"/>
      <c r="AN74" s="759"/>
      <c r="AO74" s="759"/>
      <c r="AP74" s="759"/>
      <c r="AQ74" s="759"/>
      <c r="AR74" s="759"/>
      <c r="AS74" s="759"/>
      <c r="AT74" s="759"/>
      <c r="AU74" s="759"/>
      <c r="AV74" s="759"/>
      <c r="AW74" s="759"/>
      <c r="AX74" s="759"/>
      <c r="AY74" s="759"/>
      <c r="AZ74" s="759"/>
      <c r="BA74" s="759"/>
      <c r="BB74" s="759"/>
      <c r="BC74" s="759"/>
      <c r="BD74" s="759"/>
      <c r="BE74" s="759"/>
      <c r="BF74" s="759"/>
      <c r="BG74" s="759"/>
      <c r="BH74" s="759"/>
      <c r="BI74" s="759"/>
      <c r="BJ74" s="759"/>
      <c r="BK74" s="759"/>
      <c r="BL74" s="759"/>
    </row>
    <row r="75" spans="1:64" ht="14.5" customHeight="1">
      <c r="A75" s="125" t="s">
        <v>66</v>
      </c>
      <c r="B75" s="5">
        <v>35692</v>
      </c>
      <c r="C75" s="396">
        <v>40.325815308752425</v>
      </c>
      <c r="D75" s="32">
        <f t="shared" si="64"/>
        <v>4564</v>
      </c>
      <c r="E75" s="396">
        <f t="shared" si="65"/>
        <v>12.78717919982069</v>
      </c>
      <c r="F75" s="489">
        <v>35.413014899211248</v>
      </c>
      <c r="G75" s="9">
        <v>1463</v>
      </c>
      <c r="H75" s="396">
        <f t="shared" si="66"/>
        <v>32.055214723926376</v>
      </c>
      <c r="I75" s="9">
        <v>2806</v>
      </c>
      <c r="J75" s="396">
        <f t="shared" si="62"/>
        <v>61.481156879929891</v>
      </c>
      <c r="K75" s="9">
        <v>295</v>
      </c>
      <c r="L75" s="393">
        <f t="shared" si="63"/>
        <v>6.4636283961437337</v>
      </c>
      <c r="M75" s="54">
        <f t="shared" si="67"/>
        <v>31128</v>
      </c>
      <c r="N75" s="503">
        <v>87.212820800179315</v>
      </c>
      <c r="O75" s="489">
        <v>41.046132099717262</v>
      </c>
      <c r="P75" s="9">
        <v>6586</v>
      </c>
      <c r="Q75" s="396">
        <f t="shared" si="68"/>
        <v>21.15780005140067</v>
      </c>
      <c r="R75" s="122">
        <v>18455</v>
      </c>
      <c r="S75" s="396">
        <f t="shared" si="69"/>
        <v>59.287458236957079</v>
      </c>
      <c r="T75" s="23">
        <v>6087</v>
      </c>
      <c r="U75" s="30">
        <f t="shared" si="70"/>
        <v>19.554741711642251</v>
      </c>
      <c r="V75" s="122"/>
      <c r="W75" s="775"/>
      <c r="X75" s="775"/>
      <c r="Y75" s="759"/>
      <c r="Z75" s="759"/>
      <c r="AA75" s="759"/>
      <c r="AB75" s="759"/>
      <c r="AC75" s="759"/>
      <c r="AD75" s="759"/>
      <c r="AE75" s="759"/>
      <c r="AF75" s="759"/>
      <c r="AG75" s="759"/>
      <c r="AH75" s="759"/>
      <c r="AI75" s="759"/>
      <c r="AJ75" s="759"/>
      <c r="AK75" s="759"/>
      <c r="AL75" s="759"/>
      <c r="AM75" s="759"/>
      <c r="AN75" s="759"/>
      <c r="AO75" s="759"/>
      <c r="AP75" s="759"/>
      <c r="AQ75" s="759"/>
      <c r="AR75" s="759"/>
      <c r="AS75" s="759"/>
      <c r="AT75" s="759"/>
      <c r="AU75" s="759"/>
      <c r="AV75" s="759"/>
      <c r="AW75" s="759"/>
      <c r="AX75" s="759"/>
      <c r="AY75" s="759"/>
      <c r="AZ75" s="759"/>
      <c r="BA75" s="759"/>
      <c r="BB75" s="759"/>
      <c r="BC75" s="759"/>
      <c r="BD75" s="759"/>
      <c r="BE75" s="759"/>
      <c r="BF75" s="759"/>
      <c r="BG75" s="759"/>
      <c r="BH75" s="759"/>
      <c r="BI75" s="759"/>
      <c r="BJ75" s="759"/>
      <c r="BK75" s="759"/>
      <c r="BL75" s="759"/>
    </row>
    <row r="76" spans="1:64" ht="14.5" customHeight="1">
      <c r="A76" s="124" t="s">
        <v>67</v>
      </c>
      <c r="B76" s="4">
        <v>19398</v>
      </c>
      <c r="C76" s="394">
        <v>41.444736570780499</v>
      </c>
      <c r="D76" s="29">
        <f t="shared" si="64"/>
        <v>1532</v>
      </c>
      <c r="E76" s="394">
        <f t="shared" si="65"/>
        <v>7.8977214145788217</v>
      </c>
      <c r="F76" s="488">
        <v>34.341383812010413</v>
      </c>
      <c r="G76" s="12">
        <v>524</v>
      </c>
      <c r="H76" s="394">
        <f t="shared" si="66"/>
        <v>34.203655352480418</v>
      </c>
      <c r="I76" s="12">
        <v>949</v>
      </c>
      <c r="J76" s="394">
        <f t="shared" si="62"/>
        <v>61.945169712793735</v>
      </c>
      <c r="K76" s="12">
        <v>59</v>
      </c>
      <c r="L76" s="395">
        <f t="shared" si="63"/>
        <v>3.8511749347258482</v>
      </c>
      <c r="M76" s="53">
        <f t="shared" si="67"/>
        <v>17866</v>
      </c>
      <c r="N76" s="502">
        <v>92.102278585421189</v>
      </c>
      <c r="O76" s="488">
        <v>42.053845292734707</v>
      </c>
      <c r="P76" s="12">
        <v>2964</v>
      </c>
      <c r="Q76" s="394">
        <f t="shared" si="68"/>
        <v>16.590171275047577</v>
      </c>
      <c r="R76" s="131">
        <v>11000</v>
      </c>
      <c r="S76" s="394">
        <f t="shared" si="69"/>
        <v>61.569461547072656</v>
      </c>
      <c r="T76" s="28">
        <v>3902</v>
      </c>
      <c r="U76" s="26">
        <f t="shared" si="70"/>
        <v>21.84036717787977</v>
      </c>
      <c r="V76" s="122"/>
      <c r="W76" s="775"/>
      <c r="X76" s="775"/>
      <c r="Y76" s="759"/>
      <c r="Z76" s="759"/>
      <c r="AA76" s="759"/>
      <c r="AB76" s="759"/>
      <c r="AC76" s="759"/>
      <c r="AD76" s="759"/>
      <c r="AE76" s="759"/>
      <c r="AF76" s="759"/>
      <c r="AG76" s="759"/>
      <c r="AH76" s="759"/>
      <c r="AI76" s="759"/>
      <c r="AJ76" s="759"/>
      <c r="AK76" s="759"/>
      <c r="AL76" s="759"/>
      <c r="AM76" s="759"/>
      <c r="AN76" s="759"/>
      <c r="AO76" s="759"/>
      <c r="AP76" s="759"/>
      <c r="AQ76" s="759"/>
      <c r="AR76" s="759"/>
      <c r="AS76" s="759"/>
      <c r="AT76" s="759"/>
      <c r="AU76" s="759"/>
      <c r="AV76" s="759"/>
      <c r="AW76" s="759"/>
      <c r="AX76" s="759"/>
      <c r="AY76" s="759"/>
      <c r="AZ76" s="759"/>
      <c r="BA76" s="759"/>
      <c r="BB76" s="759"/>
      <c r="BC76" s="759"/>
      <c r="BD76" s="759"/>
      <c r="BE76" s="759"/>
      <c r="BF76" s="759"/>
      <c r="BG76" s="759"/>
      <c r="BH76" s="759"/>
      <c r="BI76" s="759"/>
      <c r="BJ76" s="759"/>
      <c r="BK76" s="759"/>
      <c r="BL76" s="759"/>
    </row>
    <row r="77" spans="1:64" ht="14.5" customHeight="1">
      <c r="A77" s="125" t="s">
        <v>68</v>
      </c>
      <c r="B77" s="5">
        <v>5853</v>
      </c>
      <c r="C77" s="397">
        <v>39.810011959678768</v>
      </c>
      <c r="D77" s="54">
        <v>659</v>
      </c>
      <c r="E77" s="347">
        <f t="shared" si="65"/>
        <v>11.259183324790706</v>
      </c>
      <c r="F77" s="490">
        <v>34.505311077389969</v>
      </c>
      <c r="G77" s="9">
        <v>246</v>
      </c>
      <c r="H77" s="347">
        <f t="shared" si="66"/>
        <v>37.329286798179055</v>
      </c>
      <c r="I77" s="9">
        <v>379</v>
      </c>
      <c r="J77" s="347">
        <f t="shared" si="62"/>
        <v>57.511380880121401</v>
      </c>
      <c r="K77" s="9">
        <v>34</v>
      </c>
      <c r="L77" s="73">
        <f t="shared" si="63"/>
        <v>5.1593323216995444</v>
      </c>
      <c r="M77" s="54">
        <v>5194</v>
      </c>
      <c r="N77" s="347">
        <v>88.740816675209302</v>
      </c>
      <c r="O77" s="490">
        <v>40.483057373892997</v>
      </c>
      <c r="P77" s="9">
        <v>1216</v>
      </c>
      <c r="Q77" s="347">
        <f t="shared" si="68"/>
        <v>23.411628802464381</v>
      </c>
      <c r="R77" s="9">
        <v>3069</v>
      </c>
      <c r="S77" s="347">
        <f t="shared" si="69"/>
        <v>59.087408548324994</v>
      </c>
      <c r="T77" s="9">
        <v>909</v>
      </c>
      <c r="U77" s="31">
        <f t="shared" si="70"/>
        <v>17.500962649210628</v>
      </c>
      <c r="V77" s="122"/>
      <c r="W77" s="775"/>
      <c r="X77" s="775"/>
      <c r="Y77" s="759"/>
      <c r="Z77" s="759"/>
      <c r="AA77" s="759"/>
      <c r="AB77" s="759"/>
      <c r="AC77" s="759"/>
      <c r="AD77" s="759"/>
      <c r="AE77" s="759"/>
      <c r="AF77" s="759"/>
      <c r="AG77" s="759"/>
      <c r="AH77" s="759"/>
      <c r="AI77" s="759"/>
      <c r="AJ77" s="759"/>
      <c r="AK77" s="759"/>
      <c r="AL77" s="759"/>
      <c r="AM77" s="759"/>
      <c r="AN77" s="759"/>
      <c r="AO77" s="759"/>
      <c r="AP77" s="759"/>
      <c r="AQ77" s="759"/>
      <c r="AR77" s="759"/>
      <c r="AS77" s="759"/>
      <c r="AT77" s="759"/>
      <c r="AU77" s="759"/>
      <c r="AV77" s="759"/>
      <c r="AW77" s="759"/>
      <c r="AX77" s="759"/>
      <c r="AY77" s="759"/>
      <c r="AZ77" s="759"/>
      <c r="BA77" s="759"/>
      <c r="BB77" s="759"/>
      <c r="BC77" s="759"/>
      <c r="BD77" s="759"/>
      <c r="BE77" s="759"/>
      <c r="BF77" s="759"/>
      <c r="BG77" s="759"/>
      <c r="BH77" s="759"/>
      <c r="BI77" s="759"/>
      <c r="BJ77" s="759"/>
      <c r="BK77" s="759"/>
      <c r="BL77" s="759"/>
    </row>
    <row r="78" spans="1:64" ht="14.5" customHeight="1">
      <c r="A78" s="124" t="s">
        <v>69</v>
      </c>
      <c r="B78" s="4">
        <v>18456</v>
      </c>
      <c r="C78" s="398">
        <v>38.7786627654963</v>
      </c>
      <c r="D78" s="53">
        <v>2314</v>
      </c>
      <c r="E78" s="346">
        <f t="shared" si="65"/>
        <v>12.537928045080191</v>
      </c>
      <c r="F78" s="491">
        <v>35.38331892826281</v>
      </c>
      <c r="G78" s="12">
        <v>774</v>
      </c>
      <c r="H78" s="346">
        <f t="shared" si="66"/>
        <v>33.4485738980121</v>
      </c>
      <c r="I78" s="12">
        <v>1368</v>
      </c>
      <c r="J78" s="346">
        <f t="shared" si="62"/>
        <v>59.118409680207428</v>
      </c>
      <c r="K78" s="12">
        <v>172</v>
      </c>
      <c r="L78" s="71">
        <f t="shared" si="63"/>
        <v>7.4330164217804668</v>
      </c>
      <c r="M78" s="53">
        <v>16142</v>
      </c>
      <c r="N78" s="346">
        <v>87.462071954919807</v>
      </c>
      <c r="O78" s="491">
        <v>39.265394622723228</v>
      </c>
      <c r="P78" s="12">
        <v>4247</v>
      </c>
      <c r="Q78" s="346">
        <f t="shared" si="68"/>
        <v>26.310246561764338</v>
      </c>
      <c r="R78" s="12">
        <v>9408</v>
      </c>
      <c r="S78" s="346">
        <f t="shared" si="69"/>
        <v>58.28274067649609</v>
      </c>
      <c r="T78" s="12">
        <v>2487</v>
      </c>
      <c r="U78" s="27">
        <f t="shared" si="70"/>
        <v>15.40701276173956</v>
      </c>
      <c r="V78" s="122"/>
      <c r="W78" s="775"/>
      <c r="X78" s="775"/>
      <c r="Y78" s="759"/>
      <c r="Z78" s="759"/>
      <c r="AA78" s="759"/>
      <c r="AB78" s="759"/>
      <c r="AC78" s="759"/>
      <c r="AD78" s="759"/>
      <c r="AE78" s="759"/>
      <c r="AF78" s="759"/>
      <c r="AG78" s="759"/>
      <c r="AH78" s="759"/>
      <c r="AI78" s="759"/>
      <c r="AJ78" s="759"/>
      <c r="AK78" s="759"/>
      <c r="AL78" s="759"/>
      <c r="AM78" s="759"/>
      <c r="AN78" s="759"/>
      <c r="AO78" s="759"/>
      <c r="AP78" s="759"/>
      <c r="AQ78" s="759"/>
      <c r="AR78" s="759"/>
      <c r="AS78" s="759"/>
      <c r="AT78" s="759"/>
      <c r="AU78" s="759"/>
      <c r="AV78" s="759"/>
      <c r="AW78" s="759"/>
      <c r="AX78" s="759"/>
      <c r="AY78" s="759"/>
      <c r="AZ78" s="759"/>
      <c r="BA78" s="759"/>
      <c r="BB78" s="759"/>
      <c r="BC78" s="759"/>
      <c r="BD78" s="759"/>
      <c r="BE78" s="759"/>
      <c r="BF78" s="759"/>
      <c r="BG78" s="759"/>
      <c r="BH78" s="759"/>
      <c r="BI78" s="759"/>
      <c r="BJ78" s="759"/>
      <c r="BK78" s="759"/>
      <c r="BL78" s="759"/>
    </row>
    <row r="79" spans="1:64" ht="14.5" customHeight="1">
      <c r="A79" s="125" t="s">
        <v>70</v>
      </c>
      <c r="B79" s="5">
        <v>55939</v>
      </c>
      <c r="C79" s="396">
        <v>39.702765512433039</v>
      </c>
      <c r="D79" s="32">
        <f t="shared" ref="D79" si="71">G79+I79+K79</f>
        <v>4898</v>
      </c>
      <c r="E79" s="396">
        <f t="shared" si="65"/>
        <v>8.7559663204562117</v>
      </c>
      <c r="F79" s="489">
        <v>33.703348305430737</v>
      </c>
      <c r="G79" s="9">
        <v>2132</v>
      </c>
      <c r="H79" s="396">
        <f t="shared" si="66"/>
        <v>43.527970600244998</v>
      </c>
      <c r="I79" s="9">
        <v>2396</v>
      </c>
      <c r="J79" s="396">
        <f t="shared" si="62"/>
        <v>48.917925683952632</v>
      </c>
      <c r="K79" s="9">
        <v>370</v>
      </c>
      <c r="L79" s="393">
        <f t="shared" si="63"/>
        <v>7.5541037158023681</v>
      </c>
      <c r="M79" s="54">
        <f t="shared" ref="M79" si="72">P79+R79+T79</f>
        <v>51041</v>
      </c>
      <c r="N79" s="503">
        <v>91.24403367954379</v>
      </c>
      <c r="O79" s="489">
        <v>40.278482004663232</v>
      </c>
      <c r="P79" s="9">
        <v>13413</v>
      </c>
      <c r="Q79" s="396">
        <f t="shared" si="68"/>
        <v>26.278873846515545</v>
      </c>
      <c r="R79" s="122">
        <v>28235</v>
      </c>
      <c r="S79" s="396">
        <f t="shared" si="69"/>
        <v>55.318273544797322</v>
      </c>
      <c r="T79" s="23">
        <v>9393</v>
      </c>
      <c r="U79" s="30">
        <f t="shared" si="70"/>
        <v>18.402852608687134</v>
      </c>
      <c r="V79" s="122"/>
      <c r="W79" s="775"/>
      <c r="X79" s="775"/>
      <c r="Y79" s="759"/>
      <c r="Z79" s="759"/>
      <c r="AA79" s="759"/>
      <c r="AB79" s="759"/>
      <c r="AC79" s="759"/>
      <c r="AD79" s="759"/>
      <c r="AE79" s="759"/>
      <c r="AF79" s="759"/>
      <c r="AG79" s="759"/>
      <c r="AH79" s="759"/>
      <c r="AI79" s="759"/>
      <c r="AJ79" s="759"/>
      <c r="AK79" s="759"/>
      <c r="AL79" s="759"/>
      <c r="AM79" s="759"/>
      <c r="AN79" s="759"/>
      <c r="AO79" s="759"/>
      <c r="AP79" s="759"/>
      <c r="AQ79" s="759"/>
      <c r="AR79" s="759"/>
      <c r="AS79" s="759"/>
      <c r="AT79" s="759"/>
      <c r="AU79" s="759"/>
      <c r="AV79" s="759"/>
      <c r="AW79" s="759"/>
      <c r="AX79" s="759"/>
      <c r="AY79" s="759"/>
      <c r="AZ79" s="759"/>
      <c r="BA79" s="759"/>
      <c r="BB79" s="759"/>
      <c r="BC79" s="759"/>
      <c r="BD79" s="759"/>
      <c r="BE79" s="759"/>
      <c r="BF79" s="759"/>
      <c r="BG79" s="759"/>
      <c r="BH79" s="759"/>
      <c r="BI79" s="759"/>
      <c r="BJ79" s="759"/>
      <c r="BK79" s="759"/>
      <c r="BL79" s="759"/>
    </row>
    <row r="80" spans="1:64" ht="14.5" customHeight="1">
      <c r="A80" s="124" t="s">
        <v>71</v>
      </c>
      <c r="B80" s="4">
        <v>11599</v>
      </c>
      <c r="C80" s="398">
        <v>41.449607724803919</v>
      </c>
      <c r="D80" s="53" t="s">
        <v>280</v>
      </c>
      <c r="E80" s="398" t="s">
        <v>280</v>
      </c>
      <c r="F80" s="491" t="s">
        <v>280</v>
      </c>
      <c r="G80" s="12" t="s">
        <v>280</v>
      </c>
      <c r="H80" s="346" t="s">
        <v>280</v>
      </c>
      <c r="I80" s="12" t="s">
        <v>280</v>
      </c>
      <c r="J80" s="346" t="s">
        <v>280</v>
      </c>
      <c r="K80" s="12" t="s">
        <v>280</v>
      </c>
      <c r="L80" s="71" t="s">
        <v>280</v>
      </c>
      <c r="M80" s="53" t="s">
        <v>280</v>
      </c>
      <c r="N80" s="346" t="s">
        <v>280</v>
      </c>
      <c r="O80" s="491" t="s">
        <v>280</v>
      </c>
      <c r="P80" s="12" t="s">
        <v>280</v>
      </c>
      <c r="Q80" s="346" t="s">
        <v>280</v>
      </c>
      <c r="R80" s="12" t="s">
        <v>280</v>
      </c>
      <c r="S80" s="346" t="s">
        <v>280</v>
      </c>
      <c r="T80" s="12" t="s">
        <v>280</v>
      </c>
      <c r="U80" s="27" t="s">
        <v>280</v>
      </c>
      <c r="V80" s="122"/>
      <c r="W80" s="775"/>
      <c r="X80" s="775"/>
      <c r="Y80" s="759"/>
      <c r="Z80" s="759"/>
      <c r="AA80" s="759"/>
      <c r="AB80" s="759"/>
      <c r="AC80" s="759"/>
      <c r="AD80" s="759"/>
      <c r="AE80" s="759"/>
      <c r="AF80" s="759"/>
      <c r="AG80" s="759"/>
      <c r="AH80" s="759"/>
      <c r="AI80" s="759"/>
      <c r="AJ80" s="759"/>
      <c r="AK80" s="759"/>
      <c r="AL80" s="759"/>
      <c r="AM80" s="759"/>
      <c r="AN80" s="759"/>
      <c r="AO80" s="759"/>
      <c r="AP80" s="759"/>
      <c r="AQ80" s="759"/>
      <c r="AR80" s="759"/>
      <c r="AS80" s="759"/>
      <c r="AT80" s="759"/>
      <c r="AU80" s="759"/>
      <c r="AV80" s="759"/>
      <c r="AW80" s="759"/>
      <c r="AX80" s="759"/>
      <c r="AY80" s="759"/>
      <c r="AZ80" s="759"/>
      <c r="BA80" s="759"/>
      <c r="BB80" s="759"/>
      <c r="BC80" s="759"/>
      <c r="BD80" s="759"/>
      <c r="BE80" s="759"/>
      <c r="BF80" s="759"/>
      <c r="BG80" s="759"/>
      <c r="BH80" s="759"/>
      <c r="BI80" s="759"/>
      <c r="BJ80" s="759"/>
      <c r="BK80" s="759"/>
      <c r="BL80" s="759"/>
    </row>
    <row r="81" spans="1:64" ht="14.5" customHeight="1">
      <c r="A81" s="125" t="s">
        <v>72</v>
      </c>
      <c r="B81" s="5">
        <v>64329</v>
      </c>
      <c r="C81" s="396">
        <v>40.056521941891916</v>
      </c>
      <c r="D81" s="32">
        <f t="shared" ref="D81:D87" si="73">G81+I81+K81</f>
        <v>4456</v>
      </c>
      <c r="E81" s="396">
        <f t="shared" si="65"/>
        <v>6.926891448646801</v>
      </c>
      <c r="F81" s="489">
        <v>33.420556552962253</v>
      </c>
      <c r="G81" s="9">
        <v>1977</v>
      </c>
      <c r="H81" s="396">
        <f t="shared" si="66"/>
        <v>44.367145421903054</v>
      </c>
      <c r="I81" s="9">
        <v>2222</v>
      </c>
      <c r="J81" s="396">
        <f t="shared" si="62"/>
        <v>49.865350089766608</v>
      </c>
      <c r="K81" s="9">
        <v>257</v>
      </c>
      <c r="L81" s="393">
        <f t="shared" si="63"/>
        <v>5.7675044883303412</v>
      </c>
      <c r="M81" s="54">
        <f t="shared" ref="M81:M87" si="74">P81+R81+T81</f>
        <v>59873</v>
      </c>
      <c r="N81" s="503">
        <v>93.073108551353201</v>
      </c>
      <c r="O81" s="489">
        <v>40.550398343159294</v>
      </c>
      <c r="P81" s="9">
        <v>15007</v>
      </c>
      <c r="Q81" s="396">
        <f t="shared" si="68"/>
        <v>25.064720324687258</v>
      </c>
      <c r="R81" s="122">
        <v>34118</v>
      </c>
      <c r="S81" s="396">
        <f t="shared" si="69"/>
        <v>56.983949359477556</v>
      </c>
      <c r="T81" s="23">
        <v>10748</v>
      </c>
      <c r="U81" s="30">
        <f t="shared" si="70"/>
        <v>17.951330315835186</v>
      </c>
      <c r="V81" s="122"/>
      <c r="W81" s="775"/>
      <c r="X81" s="775"/>
      <c r="Y81" s="759"/>
      <c r="Z81" s="759"/>
      <c r="AA81" s="759"/>
      <c r="AB81" s="759"/>
      <c r="AC81" s="759"/>
      <c r="AD81" s="759"/>
      <c r="AE81" s="759"/>
      <c r="AF81" s="759"/>
      <c r="AG81" s="759"/>
      <c r="AH81" s="759"/>
      <c r="AI81" s="759"/>
      <c r="AJ81" s="759"/>
      <c r="AK81" s="759"/>
      <c r="AL81" s="759"/>
      <c r="AM81" s="759"/>
      <c r="AN81" s="759"/>
      <c r="AO81" s="759"/>
      <c r="AP81" s="759"/>
      <c r="AQ81" s="759"/>
      <c r="AR81" s="759"/>
      <c r="AS81" s="759"/>
      <c r="AT81" s="759"/>
      <c r="AU81" s="759"/>
      <c r="AV81" s="759"/>
      <c r="AW81" s="759"/>
      <c r="AX81" s="759"/>
      <c r="AY81" s="759"/>
      <c r="AZ81" s="759"/>
      <c r="BA81" s="759"/>
      <c r="BB81" s="759"/>
      <c r="BC81" s="759"/>
      <c r="BD81" s="759"/>
      <c r="BE81" s="759"/>
      <c r="BF81" s="759"/>
      <c r="BG81" s="759"/>
      <c r="BH81" s="759"/>
      <c r="BI81" s="759"/>
      <c r="BJ81" s="759"/>
      <c r="BK81" s="759"/>
      <c r="BL81" s="759"/>
    </row>
    <row r="82" spans="1:64" ht="14.5" customHeight="1">
      <c r="A82" s="124" t="s">
        <v>73</v>
      </c>
      <c r="B82" s="4">
        <v>135114</v>
      </c>
      <c r="C82" s="394">
        <v>39.349697292657034</v>
      </c>
      <c r="D82" s="29">
        <f t="shared" si="73"/>
        <v>9338</v>
      </c>
      <c r="E82" s="394">
        <f t="shared" si="65"/>
        <v>6.9112009118226085</v>
      </c>
      <c r="F82" s="488">
        <v>32.37631184407801</v>
      </c>
      <c r="G82" s="12">
        <v>4434</v>
      </c>
      <c r="H82" s="394">
        <f t="shared" si="66"/>
        <v>47.483401156564575</v>
      </c>
      <c r="I82" s="12">
        <v>4422</v>
      </c>
      <c r="J82" s="394">
        <f t="shared" si="62"/>
        <v>47.354893981580638</v>
      </c>
      <c r="K82" s="12">
        <v>482</v>
      </c>
      <c r="L82" s="395">
        <f t="shared" si="63"/>
        <v>5.1617048618547869</v>
      </c>
      <c r="M82" s="53">
        <f t="shared" si="74"/>
        <v>125776</v>
      </c>
      <c r="N82" s="502">
        <v>93.088799088177382</v>
      </c>
      <c r="O82" s="488">
        <v>39.867423037781663</v>
      </c>
      <c r="P82" s="12">
        <v>34951</v>
      </c>
      <c r="Q82" s="394">
        <f t="shared" si="68"/>
        <v>27.788290293855745</v>
      </c>
      <c r="R82" s="131">
        <v>69184</v>
      </c>
      <c r="S82" s="394">
        <f t="shared" si="69"/>
        <v>55.005724462536577</v>
      </c>
      <c r="T82" s="28">
        <v>21641</v>
      </c>
      <c r="U82" s="26">
        <f t="shared" si="70"/>
        <v>17.205985243607682</v>
      </c>
      <c r="V82" s="122"/>
      <c r="W82" s="775"/>
      <c r="X82" s="775"/>
      <c r="Y82" s="759"/>
      <c r="Z82" s="759"/>
      <c r="AA82" s="759"/>
      <c r="AB82" s="759"/>
      <c r="AC82" s="759"/>
      <c r="AD82" s="759"/>
      <c r="AE82" s="759"/>
      <c r="AF82" s="759"/>
      <c r="AG82" s="759"/>
      <c r="AH82" s="759"/>
      <c r="AI82" s="759"/>
      <c r="AJ82" s="759"/>
      <c r="AK82" s="759"/>
      <c r="AL82" s="759"/>
      <c r="AM82" s="759"/>
      <c r="AN82" s="759"/>
      <c r="AO82" s="759"/>
      <c r="AP82" s="759"/>
      <c r="AQ82" s="759"/>
      <c r="AR82" s="759"/>
      <c r="AS82" s="759"/>
      <c r="AT82" s="759"/>
      <c r="AU82" s="759"/>
      <c r="AV82" s="759"/>
      <c r="AW82" s="759"/>
      <c r="AX82" s="759"/>
      <c r="AY82" s="759"/>
      <c r="AZ82" s="759"/>
      <c r="BA82" s="759"/>
      <c r="BB82" s="759"/>
      <c r="BC82" s="759"/>
      <c r="BD82" s="759"/>
      <c r="BE82" s="759"/>
      <c r="BF82" s="759"/>
      <c r="BG82" s="759"/>
      <c r="BH82" s="759"/>
      <c r="BI82" s="759"/>
      <c r="BJ82" s="759"/>
      <c r="BK82" s="759"/>
      <c r="BL82" s="759"/>
    </row>
    <row r="83" spans="1:64" ht="14.5" customHeight="1">
      <c r="A83" s="125" t="s">
        <v>74</v>
      </c>
      <c r="B83" s="5">
        <v>35121</v>
      </c>
      <c r="C83" s="396">
        <v>40.401583098431004</v>
      </c>
      <c r="D83" s="32">
        <f t="shared" si="73"/>
        <v>2122</v>
      </c>
      <c r="E83" s="396">
        <f t="shared" si="65"/>
        <v>6.0419691922211785</v>
      </c>
      <c r="F83" s="489">
        <v>32.778039585296852</v>
      </c>
      <c r="G83" s="9">
        <v>978</v>
      </c>
      <c r="H83" s="396">
        <f t="shared" si="66"/>
        <v>46.088595664467483</v>
      </c>
      <c r="I83" s="9">
        <v>1016</v>
      </c>
      <c r="J83" s="396">
        <f t="shared" si="62"/>
        <v>47.879359095193216</v>
      </c>
      <c r="K83" s="9">
        <v>128</v>
      </c>
      <c r="L83" s="393">
        <f t="shared" si="63"/>
        <v>6.0320452403393023</v>
      </c>
      <c r="M83" s="54">
        <f t="shared" si="74"/>
        <v>32999</v>
      </c>
      <c r="N83" s="503">
        <v>93.958030807778826</v>
      </c>
      <c r="O83" s="489">
        <v>40.891814903482313</v>
      </c>
      <c r="P83" s="9">
        <v>7607</v>
      </c>
      <c r="Q83" s="396">
        <f t="shared" si="68"/>
        <v>23.05221370344556</v>
      </c>
      <c r="R83" s="122">
        <v>19486</v>
      </c>
      <c r="S83" s="396">
        <f t="shared" si="69"/>
        <v>59.050274250734866</v>
      </c>
      <c r="T83" s="23">
        <v>5906</v>
      </c>
      <c r="U83" s="30">
        <f t="shared" si="70"/>
        <v>17.897512045819568</v>
      </c>
      <c r="V83" s="122"/>
      <c r="W83" s="775"/>
      <c r="X83" s="775"/>
      <c r="Y83" s="759"/>
      <c r="Z83" s="759"/>
      <c r="AA83" s="759"/>
      <c r="AB83" s="759"/>
      <c r="AC83" s="759"/>
      <c r="AD83" s="759"/>
      <c r="AE83" s="759"/>
      <c r="AF83" s="759"/>
      <c r="AG83" s="759"/>
      <c r="AH83" s="759"/>
      <c r="AI83" s="759"/>
      <c r="AJ83" s="759"/>
      <c r="AK83" s="759"/>
      <c r="AL83" s="759"/>
      <c r="AM83" s="759"/>
      <c r="AN83" s="759"/>
      <c r="AO83" s="759"/>
      <c r="AP83" s="759"/>
      <c r="AQ83" s="759"/>
      <c r="AR83" s="759"/>
      <c r="AS83" s="759"/>
      <c r="AT83" s="759"/>
      <c r="AU83" s="759"/>
      <c r="AV83" s="759"/>
      <c r="AW83" s="759"/>
      <c r="AX83" s="759"/>
      <c r="AY83" s="759"/>
      <c r="AZ83" s="759"/>
      <c r="BA83" s="759"/>
      <c r="BB83" s="759"/>
      <c r="BC83" s="759"/>
      <c r="BD83" s="759"/>
      <c r="BE83" s="759"/>
      <c r="BF83" s="759"/>
      <c r="BG83" s="759"/>
      <c r="BH83" s="759"/>
      <c r="BI83" s="759"/>
      <c r="BJ83" s="759"/>
      <c r="BK83" s="759"/>
      <c r="BL83" s="759"/>
    </row>
    <row r="84" spans="1:64" ht="14.5" customHeight="1">
      <c r="A84" s="124" t="s">
        <v>75</v>
      </c>
      <c r="B84" s="4">
        <v>7075</v>
      </c>
      <c r="C84" s="394">
        <v>39.255406360424125</v>
      </c>
      <c r="D84" s="29">
        <f t="shared" si="73"/>
        <v>425</v>
      </c>
      <c r="E84" s="394">
        <f t="shared" si="65"/>
        <v>6.0070671378091873</v>
      </c>
      <c r="F84" s="488">
        <v>33.320000000000007</v>
      </c>
      <c r="G84" s="12">
        <v>175</v>
      </c>
      <c r="H84" s="394">
        <f t="shared" si="66"/>
        <v>41.17647058823529</v>
      </c>
      <c r="I84" s="12">
        <v>232</v>
      </c>
      <c r="J84" s="394">
        <f t="shared" si="62"/>
        <v>54.588235294117652</v>
      </c>
      <c r="K84" s="12">
        <v>18</v>
      </c>
      <c r="L84" s="395">
        <f t="shared" si="63"/>
        <v>4.2352941176470589</v>
      </c>
      <c r="M84" s="53">
        <f t="shared" si="74"/>
        <v>6650</v>
      </c>
      <c r="N84" s="502">
        <v>93.992932862190813</v>
      </c>
      <c r="O84" s="488">
        <v>39.63473684210522</v>
      </c>
      <c r="P84" s="12">
        <v>1877</v>
      </c>
      <c r="Q84" s="394">
        <f t="shared" si="68"/>
        <v>28.225563909774436</v>
      </c>
      <c r="R84" s="131">
        <v>3678</v>
      </c>
      <c r="S84" s="394">
        <f t="shared" si="69"/>
        <v>55.308270676691727</v>
      </c>
      <c r="T84" s="28">
        <v>1095</v>
      </c>
      <c r="U84" s="26">
        <f t="shared" si="70"/>
        <v>16.466165413533833</v>
      </c>
      <c r="V84" s="122"/>
      <c r="W84" s="775"/>
      <c r="X84" s="775"/>
      <c r="Y84" s="759"/>
      <c r="Z84" s="759"/>
      <c r="AA84" s="759"/>
      <c r="AB84" s="759"/>
      <c r="AC84" s="759"/>
      <c r="AD84" s="759"/>
      <c r="AE84" s="759"/>
      <c r="AF84" s="759"/>
      <c r="AG84" s="759"/>
      <c r="AH84" s="759"/>
      <c r="AI84" s="759"/>
      <c r="AJ84" s="759"/>
      <c r="AK84" s="759"/>
      <c r="AL84" s="759"/>
      <c r="AM84" s="759"/>
      <c r="AN84" s="759"/>
      <c r="AO84" s="759"/>
      <c r="AP84" s="759"/>
      <c r="AQ84" s="759"/>
      <c r="AR84" s="759"/>
      <c r="AS84" s="759"/>
      <c r="AT84" s="759"/>
      <c r="AU84" s="759"/>
      <c r="AV84" s="759"/>
      <c r="AW84" s="759"/>
      <c r="AX84" s="759"/>
      <c r="AY84" s="759"/>
      <c r="AZ84" s="759"/>
      <c r="BA84" s="759"/>
      <c r="BB84" s="759"/>
      <c r="BC84" s="759"/>
      <c r="BD84" s="759"/>
      <c r="BE84" s="759"/>
      <c r="BF84" s="759"/>
      <c r="BG84" s="759"/>
      <c r="BH84" s="759"/>
      <c r="BI84" s="759"/>
      <c r="BJ84" s="759"/>
      <c r="BK84" s="759"/>
      <c r="BL84" s="759"/>
    </row>
    <row r="85" spans="1:64" ht="14.5" customHeight="1">
      <c r="A85" s="125" t="s">
        <v>76</v>
      </c>
      <c r="B85" s="5">
        <v>30886</v>
      </c>
      <c r="C85" s="396">
        <v>41.502493038917073</v>
      </c>
      <c r="D85" s="32">
        <f t="shared" si="73"/>
        <v>2430</v>
      </c>
      <c r="E85" s="396">
        <f t="shared" si="65"/>
        <v>7.8676422974810585</v>
      </c>
      <c r="F85" s="489">
        <v>34.38765432098765</v>
      </c>
      <c r="G85" s="9">
        <v>788</v>
      </c>
      <c r="H85" s="396">
        <f t="shared" si="66"/>
        <v>32.427983539094654</v>
      </c>
      <c r="I85" s="9">
        <v>1560</v>
      </c>
      <c r="J85" s="396">
        <f t="shared" si="62"/>
        <v>64.197530864197532</v>
      </c>
      <c r="K85" s="9">
        <v>82</v>
      </c>
      <c r="L85" s="393">
        <f t="shared" si="63"/>
        <v>3.3744855967078191</v>
      </c>
      <c r="M85" s="54">
        <f t="shared" si="74"/>
        <v>28456</v>
      </c>
      <c r="N85" s="503">
        <v>92.132357702518945</v>
      </c>
      <c r="O85" s="489">
        <v>42.110064661231284</v>
      </c>
      <c r="P85" s="9">
        <v>4831</v>
      </c>
      <c r="Q85" s="396">
        <f t="shared" si="68"/>
        <v>16.977087433230249</v>
      </c>
      <c r="R85" s="122">
        <v>17667</v>
      </c>
      <c r="S85" s="396">
        <f t="shared" si="69"/>
        <v>62.085324711835824</v>
      </c>
      <c r="T85" s="23">
        <v>5958</v>
      </c>
      <c r="U85" s="30">
        <f t="shared" si="70"/>
        <v>20.937587854933934</v>
      </c>
      <c r="V85" s="122"/>
      <c r="W85" s="775"/>
      <c r="X85" s="775"/>
      <c r="Y85" s="759"/>
      <c r="Z85" s="759"/>
      <c r="AA85" s="759"/>
      <c r="AB85" s="759"/>
      <c r="AC85" s="759"/>
      <c r="AD85" s="759"/>
      <c r="AE85" s="759"/>
      <c r="AF85" s="759"/>
      <c r="AG85" s="759"/>
      <c r="AH85" s="759"/>
      <c r="AI85" s="759"/>
      <c r="AJ85" s="759"/>
      <c r="AK85" s="759"/>
      <c r="AL85" s="759"/>
      <c r="AM85" s="759"/>
      <c r="AN85" s="759"/>
      <c r="AO85" s="759"/>
      <c r="AP85" s="759"/>
      <c r="AQ85" s="759"/>
      <c r="AR85" s="759"/>
      <c r="AS85" s="759"/>
      <c r="AT85" s="759"/>
      <c r="AU85" s="759"/>
      <c r="AV85" s="759"/>
      <c r="AW85" s="759"/>
      <c r="AX85" s="759"/>
      <c r="AY85" s="759"/>
      <c r="AZ85" s="759"/>
      <c r="BA85" s="759"/>
      <c r="BB85" s="759"/>
      <c r="BC85" s="759"/>
      <c r="BD85" s="759"/>
      <c r="BE85" s="759"/>
      <c r="BF85" s="759"/>
      <c r="BG85" s="759"/>
      <c r="BH85" s="759"/>
      <c r="BI85" s="759"/>
      <c r="BJ85" s="759"/>
      <c r="BK85" s="759"/>
      <c r="BL85" s="759"/>
    </row>
    <row r="86" spans="1:64" ht="14.5" customHeight="1">
      <c r="A86" s="124" t="s">
        <v>77</v>
      </c>
      <c r="B86" s="4">
        <v>16279</v>
      </c>
      <c r="C86" s="394">
        <v>41.892683825787806</v>
      </c>
      <c r="D86" s="29">
        <f t="shared" si="73"/>
        <v>891</v>
      </c>
      <c r="E86" s="394">
        <f t="shared" si="65"/>
        <v>5.4733091713250204</v>
      </c>
      <c r="F86" s="488">
        <v>32.501683501683473</v>
      </c>
      <c r="G86" s="12">
        <v>385</v>
      </c>
      <c r="H86" s="394">
        <f t="shared" si="66"/>
        <v>43.209876543209873</v>
      </c>
      <c r="I86" s="12">
        <v>474</v>
      </c>
      <c r="J86" s="394">
        <f t="shared" si="62"/>
        <v>53.198653198653204</v>
      </c>
      <c r="K86" s="12">
        <v>32</v>
      </c>
      <c r="L86" s="395">
        <f t="shared" si="63"/>
        <v>3.5914702581369253</v>
      </c>
      <c r="M86" s="53">
        <f t="shared" si="74"/>
        <v>15388</v>
      </c>
      <c r="N86" s="502">
        <v>94.526690828674973</v>
      </c>
      <c r="O86" s="488">
        <v>42.436443982323993</v>
      </c>
      <c r="P86" s="12">
        <v>3014</v>
      </c>
      <c r="Q86" s="394">
        <f t="shared" si="68"/>
        <v>19.586690927995839</v>
      </c>
      <c r="R86" s="131">
        <v>8513</v>
      </c>
      <c r="S86" s="394">
        <f t="shared" si="69"/>
        <v>55.322329087600728</v>
      </c>
      <c r="T86" s="28">
        <v>3861</v>
      </c>
      <c r="U86" s="26">
        <f t="shared" si="70"/>
        <v>25.090979984403432</v>
      </c>
      <c r="V86" s="122"/>
      <c r="W86" s="775"/>
      <c r="X86" s="775"/>
      <c r="Y86" s="759"/>
      <c r="Z86" s="759"/>
      <c r="AA86" s="759"/>
      <c r="AB86" s="759"/>
      <c r="AC86" s="759"/>
      <c r="AD86" s="759"/>
      <c r="AE86" s="759"/>
      <c r="AF86" s="759"/>
      <c r="AG86" s="759"/>
      <c r="AH86" s="759"/>
      <c r="AI86" s="759"/>
      <c r="AJ86" s="759"/>
      <c r="AK86" s="759"/>
      <c r="AL86" s="759"/>
      <c r="AM86" s="759"/>
      <c r="AN86" s="759"/>
      <c r="AO86" s="759"/>
      <c r="AP86" s="759"/>
      <c r="AQ86" s="759"/>
      <c r="AR86" s="759"/>
      <c r="AS86" s="759"/>
      <c r="AT86" s="759"/>
      <c r="AU86" s="759"/>
      <c r="AV86" s="759"/>
      <c r="AW86" s="759"/>
      <c r="AX86" s="759"/>
      <c r="AY86" s="759"/>
      <c r="AZ86" s="759"/>
      <c r="BA86" s="759"/>
      <c r="BB86" s="759"/>
      <c r="BC86" s="759"/>
      <c r="BD86" s="759"/>
      <c r="BE86" s="759"/>
      <c r="BF86" s="759"/>
      <c r="BG86" s="759"/>
      <c r="BH86" s="759"/>
      <c r="BI86" s="759"/>
      <c r="BJ86" s="759"/>
      <c r="BK86" s="759"/>
      <c r="BL86" s="759"/>
    </row>
    <row r="87" spans="1:64" ht="14.5" customHeight="1">
      <c r="A87" s="125" t="s">
        <v>78</v>
      </c>
      <c r="B87" s="399">
        <v>23230</v>
      </c>
      <c r="C87" s="396">
        <v>40.786870426173166</v>
      </c>
      <c r="D87" s="32">
        <f t="shared" si="73"/>
        <v>2262</v>
      </c>
      <c r="E87" s="396">
        <f t="shared" si="65"/>
        <v>9.7374085234610419</v>
      </c>
      <c r="F87" s="489">
        <v>34.737842617152921</v>
      </c>
      <c r="G87" s="9">
        <v>867</v>
      </c>
      <c r="H87" s="396">
        <f t="shared" si="66"/>
        <v>38.328912466843498</v>
      </c>
      <c r="I87" s="9">
        <v>1241</v>
      </c>
      <c r="J87" s="396">
        <f t="shared" si="62"/>
        <v>54.862953138815207</v>
      </c>
      <c r="K87" s="9">
        <v>154</v>
      </c>
      <c r="L87" s="393">
        <f t="shared" si="63"/>
        <v>6.8081343943412902</v>
      </c>
      <c r="M87" s="54">
        <f t="shared" si="74"/>
        <v>20968</v>
      </c>
      <c r="N87" s="503">
        <v>90.262591476538958</v>
      </c>
      <c r="O87" s="489">
        <v>41.439431514688955</v>
      </c>
      <c r="P87" s="9">
        <v>4653</v>
      </c>
      <c r="Q87" s="396">
        <f t="shared" si="68"/>
        <v>22.190957649752001</v>
      </c>
      <c r="R87" s="122">
        <v>12312</v>
      </c>
      <c r="S87" s="396">
        <f t="shared" si="69"/>
        <v>58.718046547119421</v>
      </c>
      <c r="T87" s="23">
        <v>4003</v>
      </c>
      <c r="U87" s="30">
        <f t="shared" si="70"/>
        <v>19.090995803128578</v>
      </c>
      <c r="V87" s="122"/>
      <c r="W87" s="775"/>
      <c r="X87" s="775"/>
      <c r="Y87" s="759"/>
      <c r="Z87" s="759"/>
      <c r="AA87" s="759"/>
      <c r="AB87" s="759"/>
      <c r="AC87" s="759"/>
      <c r="AD87" s="759"/>
      <c r="AE87" s="759"/>
      <c r="AF87" s="759"/>
      <c r="AG87" s="759"/>
      <c r="AH87" s="759"/>
      <c r="AI87" s="759"/>
      <c r="AJ87" s="759"/>
      <c r="AK87" s="759"/>
      <c r="AL87" s="759"/>
      <c r="AM87" s="759"/>
      <c r="AN87" s="759"/>
      <c r="AO87" s="759"/>
      <c r="AP87" s="759"/>
      <c r="AQ87" s="759"/>
      <c r="AR87" s="759"/>
      <c r="AS87" s="759"/>
      <c r="AT87" s="759"/>
      <c r="AU87" s="759"/>
      <c r="AV87" s="759"/>
      <c r="AW87" s="759"/>
      <c r="AX87" s="759"/>
      <c r="AY87" s="759"/>
      <c r="AZ87" s="759"/>
      <c r="BA87" s="759"/>
      <c r="BB87" s="759"/>
      <c r="BC87" s="759"/>
      <c r="BD87" s="759"/>
      <c r="BE87" s="759"/>
      <c r="BF87" s="759"/>
      <c r="BG87" s="759"/>
      <c r="BH87" s="759"/>
      <c r="BI87" s="759"/>
      <c r="BJ87" s="759"/>
      <c r="BK87" s="759"/>
      <c r="BL87" s="759"/>
    </row>
    <row r="88" spans="1:64" ht="14.5" customHeight="1" thickBot="1">
      <c r="A88" s="126" t="s">
        <v>79</v>
      </c>
      <c r="B88" s="6">
        <v>16001</v>
      </c>
      <c r="C88" s="400">
        <v>41.661271170551935</v>
      </c>
      <c r="D88" s="53" t="s">
        <v>280</v>
      </c>
      <c r="E88" s="398" t="s">
        <v>280</v>
      </c>
      <c r="F88" s="491" t="s">
        <v>280</v>
      </c>
      <c r="G88" s="12" t="s">
        <v>280</v>
      </c>
      <c r="H88" s="346" t="s">
        <v>280</v>
      </c>
      <c r="I88" s="12" t="s">
        <v>280</v>
      </c>
      <c r="J88" s="346" t="s">
        <v>280</v>
      </c>
      <c r="K88" s="12" t="s">
        <v>280</v>
      </c>
      <c r="L88" s="71" t="s">
        <v>280</v>
      </c>
      <c r="M88" s="93" t="s">
        <v>280</v>
      </c>
      <c r="N88" s="346" t="s">
        <v>280</v>
      </c>
      <c r="O88" s="491" t="s">
        <v>280</v>
      </c>
      <c r="P88" s="12" t="s">
        <v>280</v>
      </c>
      <c r="Q88" s="346" t="s">
        <v>280</v>
      </c>
      <c r="R88" s="12" t="s">
        <v>280</v>
      </c>
      <c r="S88" s="346" t="s">
        <v>280</v>
      </c>
      <c r="T88" s="12" t="s">
        <v>280</v>
      </c>
      <c r="U88" s="27" t="s">
        <v>280</v>
      </c>
      <c r="V88" s="122"/>
      <c r="W88" s="775"/>
      <c r="X88" s="775"/>
      <c r="Y88" s="759"/>
      <c r="Z88" s="759"/>
      <c r="AA88" s="759"/>
      <c r="AB88" s="759"/>
      <c r="AC88" s="759"/>
      <c r="AD88" s="759"/>
      <c r="AE88" s="759"/>
      <c r="AF88" s="759"/>
      <c r="AG88" s="759"/>
      <c r="AH88" s="759"/>
      <c r="AI88" s="759"/>
      <c r="AJ88" s="759"/>
      <c r="AK88" s="759"/>
      <c r="AL88" s="759"/>
      <c r="AM88" s="759"/>
      <c r="AN88" s="759"/>
      <c r="AO88" s="759"/>
      <c r="AP88" s="759"/>
      <c r="AQ88" s="759"/>
      <c r="AR88" s="759"/>
      <c r="AS88" s="759"/>
      <c r="AT88" s="759"/>
      <c r="AU88" s="759"/>
      <c r="AV88" s="759"/>
      <c r="AW88" s="759"/>
      <c r="AX88" s="759"/>
      <c r="AY88" s="759"/>
      <c r="AZ88" s="759"/>
      <c r="BA88" s="759"/>
      <c r="BB88" s="759"/>
      <c r="BC88" s="759"/>
      <c r="BD88" s="759"/>
      <c r="BE88" s="759"/>
      <c r="BF88" s="759"/>
      <c r="BG88" s="759"/>
      <c r="BH88" s="759"/>
      <c r="BI88" s="759"/>
      <c r="BJ88" s="759"/>
      <c r="BK88" s="759"/>
      <c r="BL88" s="759"/>
    </row>
    <row r="89" spans="1:64" ht="14.5" customHeight="1">
      <c r="A89" s="127" t="s">
        <v>80</v>
      </c>
      <c r="B89" s="7">
        <v>553256</v>
      </c>
      <c r="C89" s="401">
        <v>39.334534103561921</v>
      </c>
      <c r="D89" s="36">
        <f t="shared" ref="D89:D91" si="75">G89+I89+K89</f>
        <v>37726</v>
      </c>
      <c r="E89" s="492">
        <f t="shared" si="65"/>
        <v>6.8189048107928336</v>
      </c>
      <c r="F89" s="498">
        <v>32.600752796479924</v>
      </c>
      <c r="G89" s="495">
        <v>17719</v>
      </c>
      <c r="H89" s="492">
        <f t="shared" si="66"/>
        <v>46.967608545830466</v>
      </c>
      <c r="I89" s="495">
        <v>17881</v>
      </c>
      <c r="J89" s="492">
        <f t="shared" si="62"/>
        <v>47.397020622382442</v>
      </c>
      <c r="K89" s="495">
        <v>2126</v>
      </c>
      <c r="L89" s="401">
        <f t="shared" si="63"/>
        <v>5.6353708317870961</v>
      </c>
      <c r="M89" s="15">
        <f t="shared" ref="M89:M91" si="76">P89+R89+T89</f>
        <v>515530</v>
      </c>
      <c r="N89" s="504">
        <v>93.18109518920717</v>
      </c>
      <c r="O89" s="498">
        <v>39.82730587938557</v>
      </c>
      <c r="P89" s="495">
        <v>140625</v>
      </c>
      <c r="Q89" s="492">
        <f t="shared" si="68"/>
        <v>27.277752992066418</v>
      </c>
      <c r="R89" s="402">
        <v>288452</v>
      </c>
      <c r="S89" s="492">
        <f t="shared" si="69"/>
        <v>55.952514887591406</v>
      </c>
      <c r="T89" s="35">
        <v>86453</v>
      </c>
      <c r="U89" s="34">
        <f t="shared" si="70"/>
        <v>16.769732120342173</v>
      </c>
      <c r="V89" s="122"/>
      <c r="W89" s="775"/>
      <c r="X89" s="775"/>
      <c r="Y89" s="759"/>
      <c r="Z89" s="759"/>
      <c r="AA89" s="759"/>
      <c r="AB89" s="759"/>
      <c r="AC89" s="759"/>
      <c r="AD89" s="759"/>
      <c r="AE89" s="759"/>
      <c r="AF89" s="759"/>
      <c r="AG89" s="759"/>
      <c r="AH89" s="759"/>
      <c r="AI89" s="759"/>
      <c r="AJ89" s="759"/>
      <c r="AK89" s="759"/>
      <c r="AL89" s="759"/>
      <c r="AM89" s="759"/>
      <c r="AN89" s="759"/>
      <c r="AO89" s="759"/>
      <c r="AP89" s="759"/>
      <c r="AQ89" s="759"/>
      <c r="AR89" s="759"/>
      <c r="AS89" s="759"/>
      <c r="AT89" s="759"/>
      <c r="AU89" s="759"/>
      <c r="AV89" s="759"/>
      <c r="AW89" s="759"/>
      <c r="AX89" s="759"/>
      <c r="AY89" s="759"/>
      <c r="AZ89" s="759"/>
      <c r="BA89" s="759"/>
      <c r="BB89" s="759"/>
      <c r="BC89" s="759"/>
      <c r="BD89" s="759"/>
      <c r="BE89" s="759"/>
      <c r="BF89" s="759"/>
      <c r="BG89" s="759"/>
      <c r="BH89" s="759"/>
      <c r="BI89" s="759"/>
      <c r="BJ89" s="759"/>
      <c r="BK89" s="759"/>
      <c r="BL89" s="759"/>
    </row>
    <row r="90" spans="1:64" ht="14.5" customHeight="1">
      <c r="A90" s="128" t="s">
        <v>81</v>
      </c>
      <c r="B90" s="8">
        <v>129855</v>
      </c>
      <c r="C90" s="403">
        <v>41.234199684262862</v>
      </c>
      <c r="D90" s="40">
        <f t="shared" si="75"/>
        <v>11294</v>
      </c>
      <c r="E90" s="493">
        <f t="shared" si="65"/>
        <v>8.6973932463131955</v>
      </c>
      <c r="F90" s="499">
        <v>34.426509651142091</v>
      </c>
      <c r="G90" s="496">
        <v>3903</v>
      </c>
      <c r="H90" s="493">
        <f t="shared" si="66"/>
        <v>34.558172480963343</v>
      </c>
      <c r="I90" s="496">
        <v>6847</v>
      </c>
      <c r="J90" s="493">
        <f t="shared" si="62"/>
        <v>60.625110678236226</v>
      </c>
      <c r="K90" s="496">
        <v>544</v>
      </c>
      <c r="L90" s="403">
        <f t="shared" si="63"/>
        <v>4.8167168408004253</v>
      </c>
      <c r="M90" s="17">
        <f t="shared" si="76"/>
        <v>118561</v>
      </c>
      <c r="N90" s="505">
        <v>91.302606753686803</v>
      </c>
      <c r="O90" s="499">
        <v>41.882693297122096</v>
      </c>
      <c r="P90" s="496">
        <v>22146</v>
      </c>
      <c r="Q90" s="493">
        <f t="shared" si="68"/>
        <v>18.678992248715851</v>
      </c>
      <c r="R90" s="404">
        <v>70448</v>
      </c>
      <c r="S90" s="493">
        <f t="shared" si="69"/>
        <v>59.419201929808288</v>
      </c>
      <c r="T90" s="39">
        <v>25967</v>
      </c>
      <c r="U90" s="38">
        <f t="shared" si="70"/>
        <v>21.901805821475865</v>
      </c>
      <c r="V90" s="122"/>
      <c r="W90" s="775"/>
      <c r="X90" s="775"/>
      <c r="Y90" s="759"/>
      <c r="Z90" s="759"/>
      <c r="AA90" s="759"/>
      <c r="AB90" s="759"/>
      <c r="AC90" s="759"/>
      <c r="AD90" s="759"/>
      <c r="AE90" s="759"/>
      <c r="AF90" s="759"/>
      <c r="AG90" s="759"/>
      <c r="AH90" s="759"/>
      <c r="AI90" s="759"/>
      <c r="AJ90" s="759"/>
      <c r="AK90" s="759"/>
      <c r="AL90" s="759"/>
      <c r="AM90" s="759"/>
      <c r="AN90" s="759"/>
      <c r="AO90" s="759"/>
      <c r="AP90" s="759"/>
      <c r="AQ90" s="759"/>
      <c r="AR90" s="759"/>
      <c r="AS90" s="759"/>
      <c r="AT90" s="759"/>
      <c r="AU90" s="759"/>
      <c r="AV90" s="759"/>
      <c r="AW90" s="759"/>
      <c r="AX90" s="759"/>
      <c r="AY90" s="759"/>
      <c r="AZ90" s="759"/>
      <c r="BA90" s="759"/>
      <c r="BB90" s="759"/>
      <c r="BC90" s="759"/>
      <c r="BD90" s="759"/>
      <c r="BE90" s="759"/>
      <c r="BF90" s="759"/>
      <c r="BG90" s="759"/>
      <c r="BH90" s="759"/>
      <c r="BI90" s="759"/>
      <c r="BJ90" s="759"/>
      <c r="BK90" s="759"/>
      <c r="BL90" s="759"/>
    </row>
    <row r="91" spans="1:64" ht="14.5" customHeight="1">
      <c r="A91" s="129" t="s">
        <v>82</v>
      </c>
      <c r="B91" s="130">
        <v>683111</v>
      </c>
      <c r="C91" s="405">
        <v>39.695648291419886</v>
      </c>
      <c r="D91" s="406">
        <f t="shared" si="75"/>
        <v>49020</v>
      </c>
      <c r="E91" s="494">
        <f t="shared" si="65"/>
        <v>7.1759933597907217</v>
      </c>
      <c r="F91" s="500">
        <v>33.021399428804465</v>
      </c>
      <c r="G91" s="497">
        <v>21622</v>
      </c>
      <c r="H91" s="494">
        <f t="shared" si="66"/>
        <v>44.108527131782942</v>
      </c>
      <c r="I91" s="497">
        <v>24728</v>
      </c>
      <c r="J91" s="494">
        <f t="shared" si="62"/>
        <v>50.444716442268465</v>
      </c>
      <c r="K91" s="497">
        <v>2670</v>
      </c>
      <c r="L91" s="405">
        <f t="shared" si="63"/>
        <v>5.4467564259485926</v>
      </c>
      <c r="M91" s="133">
        <f t="shared" si="76"/>
        <v>634091</v>
      </c>
      <c r="N91" s="506">
        <v>92.824006640209276</v>
      </c>
      <c r="O91" s="500">
        <v>40.211617890807815</v>
      </c>
      <c r="P91" s="497">
        <v>162771</v>
      </c>
      <c r="Q91" s="494">
        <f t="shared" si="68"/>
        <v>25.669974814340531</v>
      </c>
      <c r="R91" s="408">
        <v>358900</v>
      </c>
      <c r="S91" s="494">
        <f t="shared" si="69"/>
        <v>56.600708731081184</v>
      </c>
      <c r="T91" s="508">
        <v>112420</v>
      </c>
      <c r="U91" s="132">
        <f t="shared" si="70"/>
        <v>17.729316454578285</v>
      </c>
      <c r="V91" s="122"/>
      <c r="W91" s="775"/>
      <c r="X91" s="775"/>
      <c r="Y91" s="759"/>
      <c r="Z91" s="759"/>
      <c r="AA91" s="759"/>
      <c r="AB91" s="759"/>
      <c r="AC91" s="759"/>
      <c r="AD91" s="759"/>
      <c r="AE91" s="759"/>
      <c r="AF91" s="759"/>
      <c r="AG91" s="759"/>
      <c r="AH91" s="759"/>
      <c r="AI91" s="759"/>
      <c r="AJ91" s="759"/>
      <c r="AK91" s="759"/>
      <c r="AL91" s="759"/>
      <c r="AM91" s="759"/>
      <c r="AN91" s="759"/>
      <c r="AO91" s="759"/>
      <c r="AP91" s="759"/>
      <c r="AQ91" s="759"/>
      <c r="AR91" s="759"/>
      <c r="AS91" s="759"/>
      <c r="AT91" s="759"/>
      <c r="AU91" s="759"/>
      <c r="AV91" s="759"/>
      <c r="AW91" s="759"/>
      <c r="AX91" s="759"/>
      <c r="AY91" s="759"/>
      <c r="AZ91" s="759"/>
      <c r="BA91" s="759"/>
      <c r="BB91" s="759"/>
      <c r="BC91" s="759"/>
      <c r="BD91" s="759"/>
      <c r="BE91" s="759"/>
      <c r="BF91" s="759"/>
      <c r="BG91" s="759"/>
      <c r="BH91" s="759"/>
      <c r="BI91" s="759"/>
      <c r="BJ91" s="759"/>
      <c r="BK91" s="759"/>
      <c r="BL91" s="759"/>
    </row>
    <row r="92" spans="1:64" ht="14.5" customHeight="1">
      <c r="A92" s="1139" t="s">
        <v>522</v>
      </c>
      <c r="B92" s="1139"/>
      <c r="C92" s="1139"/>
      <c r="D92" s="1139"/>
      <c r="E92" s="1139"/>
      <c r="F92" s="1139"/>
      <c r="G92" s="1139"/>
      <c r="H92" s="1139"/>
      <c r="I92" s="1139"/>
      <c r="J92" s="1139"/>
      <c r="K92" s="1139"/>
      <c r="L92" s="1139"/>
      <c r="M92" s="1139"/>
      <c r="N92" s="1139"/>
      <c r="O92" s="1139"/>
      <c r="P92" s="1139"/>
      <c r="Q92" s="1139"/>
      <c r="R92" s="1139"/>
      <c r="S92" s="1139"/>
      <c r="T92" s="1139"/>
      <c r="U92" s="1139"/>
      <c r="V92" s="409"/>
      <c r="W92" s="759"/>
      <c r="X92" s="759"/>
      <c r="Y92" s="759"/>
      <c r="Z92" s="759"/>
      <c r="AA92" s="759"/>
      <c r="AB92" s="759"/>
      <c r="AC92" s="759"/>
      <c r="AD92" s="759"/>
      <c r="AE92" s="759"/>
      <c r="AF92" s="759"/>
      <c r="AG92" s="759"/>
      <c r="AH92" s="759"/>
      <c r="AI92" s="759"/>
      <c r="AJ92" s="759"/>
      <c r="AK92" s="759"/>
      <c r="AL92" s="759"/>
      <c r="AM92" s="759"/>
      <c r="AN92" s="759"/>
      <c r="AO92" s="759"/>
      <c r="AP92" s="759"/>
      <c r="AQ92" s="759"/>
      <c r="AR92" s="759"/>
      <c r="AS92" s="759"/>
      <c r="AT92" s="759"/>
      <c r="AU92" s="759"/>
      <c r="AV92" s="759"/>
      <c r="AW92" s="759"/>
      <c r="AX92" s="759"/>
      <c r="AY92" s="759"/>
      <c r="AZ92" s="759"/>
      <c r="BA92" s="759"/>
      <c r="BB92" s="759"/>
      <c r="BC92" s="759"/>
      <c r="BD92" s="759"/>
      <c r="BE92" s="759"/>
      <c r="BF92" s="759"/>
      <c r="BG92" s="759"/>
      <c r="BH92" s="759"/>
      <c r="BI92" s="759"/>
      <c r="BJ92" s="759"/>
      <c r="BK92" s="759"/>
      <c r="BL92" s="759"/>
    </row>
    <row r="93" spans="1:64" ht="14.5" customHeight="1">
      <c r="A93" s="1140" t="s">
        <v>521</v>
      </c>
      <c r="B93" s="1140"/>
      <c r="C93" s="1140"/>
      <c r="D93" s="1140"/>
      <c r="E93" s="1140"/>
      <c r="F93" s="1140"/>
      <c r="G93" s="1140"/>
      <c r="H93" s="1140"/>
      <c r="I93" s="1140"/>
      <c r="J93" s="1140"/>
      <c r="K93" s="1140"/>
      <c r="L93" s="1140"/>
      <c r="M93" s="1140"/>
      <c r="N93" s="1140"/>
      <c r="O93" s="1140"/>
      <c r="P93" s="1140"/>
      <c r="Q93" s="1140"/>
      <c r="R93" s="1140"/>
      <c r="S93" s="1140"/>
      <c r="T93" s="1140"/>
      <c r="U93" s="1140"/>
      <c r="V93" s="409"/>
      <c r="W93" s="759"/>
      <c r="X93" s="759"/>
      <c r="Y93" s="759"/>
      <c r="Z93" s="759"/>
      <c r="AA93" s="759"/>
      <c r="AB93" s="759"/>
      <c r="AC93" s="759"/>
      <c r="AD93" s="759"/>
      <c r="AE93" s="759"/>
      <c r="AF93" s="759"/>
      <c r="AG93" s="759"/>
      <c r="AH93" s="759"/>
      <c r="AI93" s="759"/>
      <c r="AJ93" s="759"/>
      <c r="AK93" s="759"/>
      <c r="AL93" s="759"/>
      <c r="AM93" s="759"/>
      <c r="AN93" s="759"/>
      <c r="AO93" s="759"/>
      <c r="AP93" s="759"/>
      <c r="AQ93" s="759"/>
      <c r="AR93" s="759"/>
      <c r="AS93" s="759"/>
      <c r="AT93" s="759"/>
      <c r="AU93" s="759"/>
      <c r="AV93" s="759"/>
      <c r="AW93" s="759"/>
      <c r="AX93" s="759"/>
      <c r="AY93" s="759"/>
      <c r="AZ93" s="759"/>
      <c r="BA93" s="759"/>
      <c r="BB93" s="759"/>
      <c r="BC93" s="759"/>
      <c r="BD93" s="759"/>
      <c r="BE93" s="759"/>
      <c r="BF93" s="759"/>
      <c r="BG93" s="759"/>
      <c r="BH93" s="759"/>
      <c r="BI93" s="759"/>
      <c r="BJ93" s="759"/>
      <c r="BK93" s="759"/>
      <c r="BL93" s="759"/>
    </row>
    <row r="94" spans="1:64" ht="14.5" customHeight="1">
      <c r="A94" s="1140" t="s">
        <v>648</v>
      </c>
      <c r="B94" s="1140"/>
      <c r="C94" s="1140"/>
      <c r="D94" s="1140"/>
      <c r="E94" s="1140"/>
      <c r="F94" s="1140"/>
      <c r="G94" s="1140"/>
      <c r="H94" s="1140"/>
      <c r="I94" s="1140"/>
      <c r="J94" s="1140"/>
      <c r="K94" s="1140"/>
      <c r="L94" s="1140"/>
      <c r="M94" s="1140"/>
      <c r="N94" s="1140"/>
      <c r="O94" s="1140"/>
      <c r="P94" s="1140"/>
      <c r="Q94" s="1140"/>
      <c r="R94" s="1140"/>
      <c r="S94" s="1140"/>
      <c r="T94" s="1140"/>
      <c r="U94" s="1140"/>
    </row>
    <row r="95" spans="1:64" ht="14.5" customHeight="1">
      <c r="O95" s="776"/>
    </row>
    <row r="96" spans="1:64" ht="25" customHeight="1">
      <c r="A96" s="1135">
        <v>2021</v>
      </c>
      <c r="B96" s="1135"/>
      <c r="C96" s="1135"/>
      <c r="D96" s="1135"/>
      <c r="E96" s="1135"/>
      <c r="F96" s="1135"/>
      <c r="G96" s="1135"/>
      <c r="H96" s="1135"/>
      <c r="I96" s="1135"/>
      <c r="J96" s="1135"/>
      <c r="K96" s="1135"/>
      <c r="L96" s="1135"/>
      <c r="M96" s="1135"/>
      <c r="N96" s="1135"/>
      <c r="O96" s="1135"/>
      <c r="P96" s="1135"/>
      <c r="Q96" s="1135"/>
      <c r="R96" s="1135"/>
      <c r="S96" s="1135"/>
      <c r="T96" s="1135"/>
      <c r="U96" s="1135"/>
      <c r="V96" s="759"/>
      <c r="W96" s="759"/>
      <c r="X96" s="759"/>
      <c r="Y96" s="759"/>
      <c r="Z96" s="759"/>
      <c r="AA96" s="759"/>
      <c r="AB96" s="759"/>
      <c r="AC96" s="759"/>
      <c r="AD96" s="759"/>
      <c r="AE96" s="759"/>
      <c r="AF96" s="759"/>
      <c r="AG96" s="759"/>
    </row>
    <row r="97" spans="1:33" ht="14.5" customHeight="1">
      <c r="A97" s="759"/>
      <c r="B97" s="759"/>
      <c r="C97" s="769"/>
      <c r="D97" s="759"/>
      <c r="E97" s="759"/>
      <c r="F97" s="769"/>
      <c r="G97" s="759"/>
      <c r="H97" s="759"/>
      <c r="I97" s="759"/>
      <c r="J97" s="759"/>
      <c r="K97" s="759"/>
      <c r="L97" s="759"/>
      <c r="M97" s="759"/>
      <c r="N97" s="759"/>
      <c r="O97" s="759"/>
      <c r="P97" s="759"/>
      <c r="Q97" s="759"/>
      <c r="R97" s="759"/>
      <c r="S97" s="763"/>
      <c r="T97" s="759"/>
      <c r="U97" s="769"/>
      <c r="V97" s="759"/>
      <c r="W97" s="759"/>
      <c r="X97" s="759"/>
      <c r="Y97" s="759"/>
      <c r="Z97" s="759"/>
      <c r="AA97" s="759"/>
      <c r="AB97" s="759"/>
      <c r="AC97" s="759"/>
      <c r="AD97" s="759"/>
      <c r="AE97" s="759"/>
      <c r="AF97" s="759"/>
      <c r="AG97" s="759"/>
    </row>
    <row r="98" spans="1:33" ht="14.5" customHeight="1">
      <c r="A98" s="1133" t="s">
        <v>747</v>
      </c>
      <c r="B98" s="1133"/>
      <c r="C98" s="1133"/>
      <c r="D98" s="1133"/>
      <c r="E98" s="1133"/>
      <c r="F98" s="1133"/>
      <c r="G98" s="1133"/>
      <c r="H98" s="1133"/>
      <c r="I98" s="1133"/>
      <c r="J98" s="1133"/>
      <c r="K98" s="1133"/>
      <c r="L98" s="1133"/>
      <c r="M98" s="1133"/>
      <c r="N98" s="1133"/>
      <c r="O98" s="1133"/>
      <c r="P98" s="1133"/>
      <c r="Q98" s="1133"/>
      <c r="R98" s="1133"/>
      <c r="S98" s="1133"/>
      <c r="T98" s="1133"/>
      <c r="U98" s="1133"/>
    </row>
    <row r="99" spans="1:33" ht="14.5" customHeight="1">
      <c r="A99" s="1148" t="s">
        <v>273</v>
      </c>
      <c r="B99" s="1151" t="s">
        <v>274</v>
      </c>
      <c r="C99" s="1152"/>
      <c r="D99" s="1136" t="s">
        <v>276</v>
      </c>
      <c r="E99" s="1144"/>
      <c r="F99" s="1144"/>
      <c r="G99" s="1144"/>
      <c r="H99" s="1144"/>
      <c r="I99" s="1144"/>
      <c r="J99" s="1144"/>
      <c r="K99" s="1144"/>
      <c r="L99" s="1144"/>
      <c r="M99" s="1144"/>
      <c r="N99" s="1144"/>
      <c r="O99" s="1144"/>
      <c r="P99" s="1144"/>
      <c r="Q99" s="1144"/>
      <c r="R99" s="1144"/>
      <c r="S99" s="1144"/>
      <c r="T99" s="1144"/>
      <c r="U99" s="1138"/>
    </row>
    <row r="100" spans="1:33" ht="14.5" customHeight="1">
      <c r="A100" s="1149"/>
      <c r="B100" s="1153"/>
      <c r="C100" s="1154"/>
      <c r="D100" s="1136" t="s">
        <v>277</v>
      </c>
      <c r="E100" s="1144"/>
      <c r="F100" s="1144"/>
      <c r="G100" s="1144"/>
      <c r="H100" s="1144"/>
      <c r="I100" s="1144"/>
      <c r="J100" s="1144"/>
      <c r="K100" s="1144"/>
      <c r="L100" s="1137"/>
      <c r="M100" s="1136" t="s">
        <v>278</v>
      </c>
      <c r="N100" s="1144"/>
      <c r="O100" s="1144"/>
      <c r="P100" s="1144"/>
      <c r="Q100" s="1144"/>
      <c r="R100" s="1144"/>
      <c r="S100" s="1144"/>
      <c r="T100" s="1144"/>
      <c r="U100" s="1138"/>
    </row>
    <row r="101" spans="1:33" ht="14.5" customHeight="1">
      <c r="A101" s="1149"/>
      <c r="B101" s="1153"/>
      <c r="C101" s="1154"/>
      <c r="D101" s="1157" t="s">
        <v>275</v>
      </c>
      <c r="E101" s="1160" t="s">
        <v>279</v>
      </c>
      <c r="F101" s="1141" t="s">
        <v>281</v>
      </c>
      <c r="G101" s="1136" t="s">
        <v>276</v>
      </c>
      <c r="H101" s="1144"/>
      <c r="I101" s="1144"/>
      <c r="J101" s="1144"/>
      <c r="K101" s="1144"/>
      <c r="L101" s="1137"/>
      <c r="M101" s="1157" t="s">
        <v>275</v>
      </c>
      <c r="N101" s="1160" t="s">
        <v>279</v>
      </c>
      <c r="O101" s="1141" t="s">
        <v>281</v>
      </c>
      <c r="P101" s="1136" t="s">
        <v>282</v>
      </c>
      <c r="Q101" s="1144"/>
      <c r="R101" s="1144"/>
      <c r="S101" s="1144"/>
      <c r="T101" s="1144"/>
      <c r="U101" s="1138"/>
    </row>
    <row r="102" spans="1:33" ht="14.5" customHeight="1">
      <c r="A102" s="1149"/>
      <c r="B102" s="1155"/>
      <c r="C102" s="1156"/>
      <c r="D102" s="1158"/>
      <c r="E102" s="1160"/>
      <c r="F102" s="1142"/>
      <c r="G102" s="1136" t="s">
        <v>283</v>
      </c>
      <c r="H102" s="1137"/>
      <c r="I102" s="1136" t="s">
        <v>284</v>
      </c>
      <c r="J102" s="1137"/>
      <c r="K102" s="1136" t="s">
        <v>285</v>
      </c>
      <c r="L102" s="1137"/>
      <c r="M102" s="1158"/>
      <c r="N102" s="1160"/>
      <c r="O102" s="1142"/>
      <c r="P102" s="1136" t="s">
        <v>283</v>
      </c>
      <c r="Q102" s="1137"/>
      <c r="R102" s="1136" t="s">
        <v>284</v>
      </c>
      <c r="S102" s="1137"/>
      <c r="T102" s="1136" t="s">
        <v>285</v>
      </c>
      <c r="U102" s="1138"/>
    </row>
    <row r="103" spans="1:33" ht="14.5" customHeight="1" thickBot="1">
      <c r="A103" s="1150"/>
      <c r="B103" s="475" t="s">
        <v>275</v>
      </c>
      <c r="C103" s="473" t="s">
        <v>657</v>
      </c>
      <c r="D103" s="1159"/>
      <c r="E103" s="1161"/>
      <c r="F103" s="1143"/>
      <c r="G103" s="485" t="s">
        <v>275</v>
      </c>
      <c r="H103" s="476" t="s">
        <v>279</v>
      </c>
      <c r="I103" s="485" t="s">
        <v>275</v>
      </c>
      <c r="J103" s="476" t="s">
        <v>279</v>
      </c>
      <c r="K103" s="485" t="s">
        <v>275</v>
      </c>
      <c r="L103" s="476" t="s">
        <v>279</v>
      </c>
      <c r="M103" s="1159"/>
      <c r="N103" s="1161"/>
      <c r="O103" s="1143"/>
      <c r="P103" s="747" t="s">
        <v>275</v>
      </c>
      <c r="Q103" s="476" t="s">
        <v>279</v>
      </c>
      <c r="R103" s="474" t="s">
        <v>275</v>
      </c>
      <c r="S103" s="748" t="s">
        <v>279</v>
      </c>
      <c r="T103" s="474" t="s">
        <v>275</v>
      </c>
      <c r="U103" s="486" t="s">
        <v>279</v>
      </c>
    </row>
    <row r="104" spans="1:33" ht="14.5" customHeight="1">
      <c r="A104" s="123" t="s">
        <v>64</v>
      </c>
      <c r="B104" s="3">
        <f>D104+M104</f>
        <v>99803</v>
      </c>
      <c r="C104" s="509">
        <v>38.989953692042249</v>
      </c>
      <c r="D104" s="410">
        <f>G104+I104+K104</f>
        <v>5984</v>
      </c>
      <c r="E104" s="501">
        <f t="shared" ref="E104:E122" si="77">D104/B104*100</f>
        <v>5.9958117491458172</v>
      </c>
      <c r="F104" s="487">
        <v>30.900835073068933</v>
      </c>
      <c r="G104" s="91">
        <v>3316</v>
      </c>
      <c r="H104" s="392">
        <f t="shared" ref="H104:H122" si="78">G104/$D104*100</f>
        <v>55.414438502673804</v>
      </c>
      <c r="I104" s="91">
        <v>2397</v>
      </c>
      <c r="J104" s="392">
        <f t="shared" ref="J104:J122" si="79">I104/$D104*100</f>
        <v>40.05681818181818</v>
      </c>
      <c r="K104" s="91">
        <v>271</v>
      </c>
      <c r="L104" s="392">
        <f t="shared" ref="L104:L122" si="80">K104/$D104*100</f>
        <v>4.5287433155080219</v>
      </c>
      <c r="M104" s="91">
        <f>P104+R104+T104</f>
        <v>93819</v>
      </c>
      <c r="N104" s="501">
        <f>M104/B104*100</f>
        <v>94.004188250854185</v>
      </c>
      <c r="O104" s="487">
        <v>39.55199137966757</v>
      </c>
      <c r="P104" s="91">
        <v>27405</v>
      </c>
      <c r="Q104" s="501">
        <f>P104/M104*100</f>
        <v>29.210501071211585</v>
      </c>
      <c r="R104" s="122">
        <v>50781</v>
      </c>
      <c r="S104" s="501">
        <f>R104/M104*100</f>
        <v>54.126562849742591</v>
      </c>
      <c r="T104" s="507">
        <v>15633</v>
      </c>
      <c r="U104" s="22">
        <f>T104/M104*100</f>
        <v>16.662936079045824</v>
      </c>
    </row>
    <row r="105" spans="1:33" ht="14.5" customHeight="1">
      <c r="A105" s="124" t="s">
        <v>65</v>
      </c>
      <c r="B105" s="4">
        <f t="shared" ref="B105:B122" si="81">D105+M105</f>
        <v>100886</v>
      </c>
      <c r="C105" s="510">
        <v>37.867788332046317</v>
      </c>
      <c r="D105" s="411">
        <f t="shared" ref="D105:D122" si="82">G105+I105+K105</f>
        <v>4312</v>
      </c>
      <c r="E105" s="502">
        <f t="shared" si="77"/>
        <v>4.2741311975893588</v>
      </c>
      <c r="F105" s="488">
        <v>30.798982605841818</v>
      </c>
      <c r="G105" s="12">
        <v>2400</v>
      </c>
      <c r="H105" s="394">
        <f t="shared" si="78"/>
        <v>55.658627087198518</v>
      </c>
      <c r="I105" s="12">
        <v>1701</v>
      </c>
      <c r="J105" s="394">
        <f t="shared" si="79"/>
        <v>39.448051948051948</v>
      </c>
      <c r="K105" s="12">
        <v>211</v>
      </c>
      <c r="L105" s="394">
        <f t="shared" si="80"/>
        <v>4.8933209647495364</v>
      </c>
      <c r="M105" s="12">
        <f t="shared" ref="M105:M122" si="83">P105+R105+T105</f>
        <v>96574</v>
      </c>
      <c r="N105" s="502">
        <f t="shared" ref="N105:N122" si="84">M105/B105*100</f>
        <v>95.725868802410645</v>
      </c>
      <c r="O105" s="488">
        <v>38.276926145429655</v>
      </c>
      <c r="P105" s="12">
        <v>29115</v>
      </c>
      <c r="Q105" s="502">
        <f t="shared" ref="Q105:Q122" si="85">P105/M105*100</f>
        <v>30.147865885227908</v>
      </c>
      <c r="R105" s="131">
        <v>54259</v>
      </c>
      <c r="S105" s="502">
        <f t="shared" ref="S105:S122" si="86">R105/M105*100</f>
        <v>56.183859009671345</v>
      </c>
      <c r="T105" s="28">
        <v>13200</v>
      </c>
      <c r="U105" s="26">
        <f t="shared" ref="U105:U122" si="87">T105/M105*100</f>
        <v>13.668275105100752</v>
      </c>
    </row>
    <row r="106" spans="1:33" ht="14.5" customHeight="1">
      <c r="A106" s="125" t="s">
        <v>66</v>
      </c>
      <c r="B106" s="5">
        <f t="shared" si="81"/>
        <v>35076</v>
      </c>
      <c r="C106" s="511">
        <v>40.258068194777017</v>
      </c>
      <c r="D106" s="410">
        <f t="shared" si="82"/>
        <v>4411</v>
      </c>
      <c r="E106" s="503">
        <f t="shared" si="77"/>
        <v>12.575550233778083</v>
      </c>
      <c r="F106" s="489">
        <v>35.231013375651798</v>
      </c>
      <c r="G106" s="9">
        <v>1387</v>
      </c>
      <c r="H106" s="396">
        <f t="shared" si="78"/>
        <v>31.444116980276583</v>
      </c>
      <c r="I106" s="9">
        <v>2748</v>
      </c>
      <c r="J106" s="396">
        <f t="shared" si="79"/>
        <v>62.298798458399453</v>
      </c>
      <c r="K106" s="9">
        <v>276</v>
      </c>
      <c r="L106" s="396">
        <f t="shared" si="80"/>
        <v>6.2570845613239623</v>
      </c>
      <c r="M106" s="9">
        <f t="shared" si="83"/>
        <v>30665</v>
      </c>
      <c r="N106" s="503">
        <f t="shared" si="84"/>
        <v>87.424449766221926</v>
      </c>
      <c r="O106" s="489">
        <v>40.981183759986699</v>
      </c>
      <c r="P106" s="9">
        <v>6477</v>
      </c>
      <c r="Q106" s="503">
        <f t="shared" si="85"/>
        <v>21.121800097831404</v>
      </c>
      <c r="R106" s="122">
        <v>18371</v>
      </c>
      <c r="S106" s="503">
        <f t="shared" si="86"/>
        <v>59.908690689711399</v>
      </c>
      <c r="T106" s="23">
        <v>5817</v>
      </c>
      <c r="U106" s="30">
        <f t="shared" si="87"/>
        <v>18.969509212457201</v>
      </c>
    </row>
    <row r="107" spans="1:33" ht="14.5" customHeight="1">
      <c r="A107" s="124" t="s">
        <v>67</v>
      </c>
      <c r="B107" s="4">
        <f t="shared" si="81"/>
        <v>19178</v>
      </c>
      <c r="C107" s="510">
        <v>41.301271926178501</v>
      </c>
      <c r="D107" s="411">
        <f t="shared" si="82"/>
        <v>1456</v>
      </c>
      <c r="E107" s="502">
        <f t="shared" si="77"/>
        <v>7.5920325372823037</v>
      </c>
      <c r="F107" s="488">
        <v>33.203225806451684</v>
      </c>
      <c r="G107" s="12">
        <v>490</v>
      </c>
      <c r="H107" s="394">
        <f t="shared" si="78"/>
        <v>33.653846153846153</v>
      </c>
      <c r="I107" s="12">
        <v>919</v>
      </c>
      <c r="J107" s="394">
        <f t="shared" si="79"/>
        <v>63.118131868131869</v>
      </c>
      <c r="K107" s="12">
        <v>47</v>
      </c>
      <c r="L107" s="394">
        <f t="shared" si="80"/>
        <v>3.2280219780219785</v>
      </c>
      <c r="M107" s="12">
        <f t="shared" si="83"/>
        <v>17722</v>
      </c>
      <c r="N107" s="502">
        <f t="shared" si="84"/>
        <v>92.407967462717693</v>
      </c>
      <c r="O107" s="488">
        <v>42.231995551024042</v>
      </c>
      <c r="P107" s="12">
        <v>2957</v>
      </c>
      <c r="Q107" s="502">
        <f t="shared" si="85"/>
        <v>16.685475679945831</v>
      </c>
      <c r="R107" s="131">
        <v>10909</v>
      </c>
      <c r="S107" s="502">
        <f t="shared" si="86"/>
        <v>61.556257758717983</v>
      </c>
      <c r="T107" s="28">
        <v>3856</v>
      </c>
      <c r="U107" s="26">
        <f t="shared" si="87"/>
        <v>21.758266561336193</v>
      </c>
    </row>
    <row r="108" spans="1:33" ht="14.5" customHeight="1">
      <c r="A108" s="125" t="s">
        <v>68</v>
      </c>
      <c r="B108" s="5">
        <v>5843</v>
      </c>
      <c r="C108" s="512">
        <v>39.809359605911347</v>
      </c>
      <c r="D108" s="9" t="s">
        <v>280</v>
      </c>
      <c r="E108" s="347" t="s">
        <v>280</v>
      </c>
      <c r="F108" s="490">
        <v>35.393811533052045</v>
      </c>
      <c r="G108" s="9" t="s">
        <v>280</v>
      </c>
      <c r="H108" s="347" t="s">
        <v>280</v>
      </c>
      <c r="I108" s="9" t="s">
        <v>280</v>
      </c>
      <c r="J108" s="347" t="s">
        <v>280</v>
      </c>
      <c r="K108" s="9" t="s">
        <v>280</v>
      </c>
      <c r="L108" s="347" t="s">
        <v>280</v>
      </c>
      <c r="M108" s="9" t="s">
        <v>280</v>
      </c>
      <c r="N108" s="347" t="s">
        <v>280</v>
      </c>
      <c r="O108" s="490">
        <v>40.393009853132597</v>
      </c>
      <c r="P108" s="9" t="s">
        <v>280</v>
      </c>
      <c r="Q108" s="347" t="s">
        <v>280</v>
      </c>
      <c r="R108" s="9" t="s">
        <v>280</v>
      </c>
      <c r="S108" s="347" t="s">
        <v>280</v>
      </c>
      <c r="T108" s="9" t="s">
        <v>280</v>
      </c>
      <c r="U108" s="31" t="s">
        <v>280</v>
      </c>
    </row>
    <row r="109" spans="1:33" ht="14.5" customHeight="1">
      <c r="A109" s="124" t="s">
        <v>69</v>
      </c>
      <c r="B109" s="4">
        <v>17982</v>
      </c>
      <c r="C109" s="513">
        <v>38.834022836339415</v>
      </c>
      <c r="D109" s="12" t="s">
        <v>280</v>
      </c>
      <c r="E109" s="346" t="s">
        <v>280</v>
      </c>
      <c r="F109" s="491">
        <v>35.140997830802583</v>
      </c>
      <c r="G109" s="12" t="s">
        <v>280</v>
      </c>
      <c r="H109" s="346" t="s">
        <v>280</v>
      </c>
      <c r="I109" s="12" t="s">
        <v>280</v>
      </c>
      <c r="J109" s="346" t="s">
        <v>280</v>
      </c>
      <c r="K109" s="12" t="s">
        <v>280</v>
      </c>
      <c r="L109" s="346" t="s">
        <v>280</v>
      </c>
      <c r="M109" s="12" t="s">
        <v>280</v>
      </c>
      <c r="N109" s="346" t="s">
        <v>280</v>
      </c>
      <c r="O109" s="491">
        <v>39.371966632962568</v>
      </c>
      <c r="P109" s="12" t="s">
        <v>280</v>
      </c>
      <c r="Q109" s="346" t="s">
        <v>280</v>
      </c>
      <c r="R109" s="12" t="s">
        <v>280</v>
      </c>
      <c r="S109" s="346" t="s">
        <v>280</v>
      </c>
      <c r="T109" s="12" t="s">
        <v>280</v>
      </c>
      <c r="U109" s="27" t="s">
        <v>280</v>
      </c>
    </row>
    <row r="110" spans="1:33" ht="14.5" customHeight="1">
      <c r="A110" s="125" t="s">
        <v>70</v>
      </c>
      <c r="B110" s="5">
        <f t="shared" si="81"/>
        <v>53738</v>
      </c>
      <c r="C110" s="511">
        <v>39.718381712498022</v>
      </c>
      <c r="D110" s="410">
        <f t="shared" si="82"/>
        <v>4512</v>
      </c>
      <c r="E110" s="503">
        <f t="shared" si="77"/>
        <v>8.3962931259071798</v>
      </c>
      <c r="F110" s="489">
        <v>33.861883752158064</v>
      </c>
      <c r="G110" s="9">
        <v>1963</v>
      </c>
      <c r="H110" s="396">
        <f t="shared" si="78"/>
        <v>43.506205673758863</v>
      </c>
      <c r="I110" s="9">
        <v>2238</v>
      </c>
      <c r="J110" s="396">
        <f t="shared" si="79"/>
        <v>49.601063829787236</v>
      </c>
      <c r="K110" s="9">
        <v>311</v>
      </c>
      <c r="L110" s="396">
        <f t="shared" si="80"/>
        <v>6.8927304964539013</v>
      </c>
      <c r="M110" s="9">
        <f t="shared" si="83"/>
        <v>49226</v>
      </c>
      <c r="N110" s="503">
        <f t="shared" si="84"/>
        <v>91.603706874092822</v>
      </c>
      <c r="O110" s="489">
        <v>40.316491654258513</v>
      </c>
      <c r="P110" s="9">
        <v>12729</v>
      </c>
      <c r="Q110" s="503">
        <f t="shared" si="85"/>
        <v>25.858286271482552</v>
      </c>
      <c r="R110" s="122">
        <v>27453</v>
      </c>
      <c r="S110" s="503">
        <f t="shared" si="86"/>
        <v>55.76930890179986</v>
      </c>
      <c r="T110" s="23">
        <v>9044</v>
      </c>
      <c r="U110" s="30">
        <f t="shared" si="87"/>
        <v>18.372404826717588</v>
      </c>
    </row>
    <row r="111" spans="1:33" ht="14.5" customHeight="1">
      <c r="A111" s="124" t="s">
        <v>71</v>
      </c>
      <c r="B111" s="4">
        <v>11288</v>
      </c>
      <c r="C111" s="513">
        <v>41.602557469140493</v>
      </c>
      <c r="D111" s="12" t="s">
        <v>280</v>
      </c>
      <c r="E111" s="346" t="s">
        <v>280</v>
      </c>
      <c r="F111" s="491">
        <v>31.091603053435108</v>
      </c>
      <c r="G111" s="12" t="s">
        <v>280</v>
      </c>
      <c r="H111" s="346" t="s">
        <v>280</v>
      </c>
      <c r="I111" s="12" t="s">
        <v>280</v>
      </c>
      <c r="J111" s="346" t="s">
        <v>280</v>
      </c>
      <c r="K111" s="12" t="s">
        <v>280</v>
      </c>
      <c r="L111" s="346" t="s">
        <v>280</v>
      </c>
      <c r="M111" s="12" t="s">
        <v>280</v>
      </c>
      <c r="N111" s="346" t="s">
        <v>280</v>
      </c>
      <c r="O111" s="491">
        <v>42.605991902833942</v>
      </c>
      <c r="P111" s="12" t="s">
        <v>280</v>
      </c>
      <c r="Q111" s="346" t="s">
        <v>280</v>
      </c>
      <c r="R111" s="12" t="s">
        <v>280</v>
      </c>
      <c r="S111" s="346" t="s">
        <v>280</v>
      </c>
      <c r="T111" s="12" t="s">
        <v>280</v>
      </c>
      <c r="U111" s="27" t="s">
        <v>280</v>
      </c>
    </row>
    <row r="112" spans="1:33" ht="14.5" customHeight="1">
      <c r="A112" s="125" t="s">
        <v>72</v>
      </c>
      <c r="B112" s="5">
        <f t="shared" si="81"/>
        <v>61661</v>
      </c>
      <c r="C112" s="511">
        <v>40.031652147332792</v>
      </c>
      <c r="D112" s="410">
        <f t="shared" si="82"/>
        <v>4028</v>
      </c>
      <c r="E112" s="503">
        <f t="shared" si="77"/>
        <v>6.5324921749566185</v>
      </c>
      <c r="F112" s="489">
        <v>33.351692243010284</v>
      </c>
      <c r="G112" s="9">
        <v>1815</v>
      </c>
      <c r="H112" s="396">
        <f t="shared" si="78"/>
        <v>45.059582919563056</v>
      </c>
      <c r="I112" s="9">
        <v>1985</v>
      </c>
      <c r="J112" s="396">
        <f t="shared" si="79"/>
        <v>49.280039721946373</v>
      </c>
      <c r="K112" s="9">
        <v>228</v>
      </c>
      <c r="L112" s="396">
        <f t="shared" si="80"/>
        <v>5.6603773584905666</v>
      </c>
      <c r="M112" s="9">
        <f t="shared" si="83"/>
        <v>57633</v>
      </c>
      <c r="N112" s="503">
        <f t="shared" si="84"/>
        <v>93.467507825043384</v>
      </c>
      <c r="O112" s="489">
        <v>40.555387074975648</v>
      </c>
      <c r="P112" s="9">
        <v>14635</v>
      </c>
      <c r="Q112" s="503">
        <f t="shared" si="85"/>
        <v>25.393437787378758</v>
      </c>
      <c r="R112" s="122">
        <v>32698</v>
      </c>
      <c r="S112" s="503">
        <f t="shared" si="86"/>
        <v>56.734856766088868</v>
      </c>
      <c r="T112" s="23">
        <v>10300</v>
      </c>
      <c r="U112" s="30">
        <f t="shared" si="87"/>
        <v>17.871705446532367</v>
      </c>
    </row>
    <row r="113" spans="1:33" ht="14.5" customHeight="1">
      <c r="A113" s="124" t="s">
        <v>73</v>
      </c>
      <c r="B113" s="4">
        <f t="shared" si="81"/>
        <v>130477</v>
      </c>
      <c r="C113" s="510">
        <v>39.485565267932394</v>
      </c>
      <c r="D113" s="411">
        <f t="shared" si="82"/>
        <v>8413</v>
      </c>
      <c r="E113" s="502">
        <f t="shared" si="77"/>
        <v>6.4478797029361488</v>
      </c>
      <c r="F113" s="488">
        <v>32.494505494505418</v>
      </c>
      <c r="G113" s="12">
        <v>4019</v>
      </c>
      <c r="H113" s="394">
        <f t="shared" si="78"/>
        <v>47.771306311660524</v>
      </c>
      <c r="I113" s="12">
        <v>3930</v>
      </c>
      <c r="J113" s="394">
        <f t="shared" si="79"/>
        <v>46.713419707595385</v>
      </c>
      <c r="K113" s="12">
        <v>464</v>
      </c>
      <c r="L113" s="394">
        <f t="shared" si="80"/>
        <v>5.5152739807440865</v>
      </c>
      <c r="M113" s="12">
        <f t="shared" si="83"/>
        <v>122064</v>
      </c>
      <c r="N113" s="502">
        <f t="shared" si="84"/>
        <v>93.552120297063851</v>
      </c>
      <c r="O113" s="488">
        <v>39.969345369506883</v>
      </c>
      <c r="P113" s="12">
        <v>33553</v>
      </c>
      <c r="Q113" s="502">
        <f t="shared" si="85"/>
        <v>27.488039061475948</v>
      </c>
      <c r="R113" s="131">
        <v>67301</v>
      </c>
      <c r="S113" s="502">
        <f t="shared" si="86"/>
        <v>55.135830384060824</v>
      </c>
      <c r="T113" s="28">
        <v>21210</v>
      </c>
      <c r="U113" s="26">
        <f t="shared" si="87"/>
        <v>17.376130554463231</v>
      </c>
    </row>
    <row r="114" spans="1:33" ht="14.5" customHeight="1">
      <c r="A114" s="125" t="s">
        <v>74</v>
      </c>
      <c r="B114" s="5">
        <f t="shared" si="81"/>
        <v>33813</v>
      </c>
      <c r="C114" s="511">
        <v>40.400528750826297</v>
      </c>
      <c r="D114" s="410">
        <f t="shared" si="82"/>
        <v>1938</v>
      </c>
      <c r="E114" s="503">
        <f t="shared" si="77"/>
        <v>5.7315233785822022</v>
      </c>
      <c r="F114" s="489">
        <v>33.194392523364549</v>
      </c>
      <c r="G114" s="9">
        <v>861</v>
      </c>
      <c r="H114" s="396">
        <f t="shared" si="78"/>
        <v>44.427244582043343</v>
      </c>
      <c r="I114" s="9">
        <v>936</v>
      </c>
      <c r="J114" s="396">
        <f t="shared" si="79"/>
        <v>48.297213622291025</v>
      </c>
      <c r="K114" s="9">
        <v>141</v>
      </c>
      <c r="L114" s="396">
        <f t="shared" si="80"/>
        <v>7.2755417956656343</v>
      </c>
      <c r="M114" s="9">
        <f t="shared" si="83"/>
        <v>31875</v>
      </c>
      <c r="N114" s="503">
        <f t="shared" si="84"/>
        <v>94.26847662141779</v>
      </c>
      <c r="O114" s="489">
        <v>40.872715024954424</v>
      </c>
      <c r="P114" s="9">
        <v>7315</v>
      </c>
      <c r="Q114" s="503">
        <f t="shared" si="85"/>
        <v>22.949019607843137</v>
      </c>
      <c r="R114" s="122">
        <v>18809</v>
      </c>
      <c r="S114" s="503">
        <f t="shared" si="86"/>
        <v>59.008627450980391</v>
      </c>
      <c r="T114" s="23">
        <v>5751</v>
      </c>
      <c r="U114" s="30">
        <f t="shared" si="87"/>
        <v>18.042352941176471</v>
      </c>
    </row>
    <row r="115" spans="1:33" ht="14.5" customHeight="1">
      <c r="A115" s="124" t="s">
        <v>75</v>
      </c>
      <c r="B115" s="4">
        <f t="shared" si="81"/>
        <v>6927</v>
      </c>
      <c r="C115" s="510">
        <v>38.968479776848049</v>
      </c>
      <c r="D115" s="411">
        <f t="shared" si="82"/>
        <v>387</v>
      </c>
      <c r="E115" s="502">
        <f t="shared" si="77"/>
        <v>5.5868341273278475</v>
      </c>
      <c r="F115" s="488">
        <v>32.866972477064202</v>
      </c>
      <c r="G115" s="12">
        <v>175</v>
      </c>
      <c r="H115" s="394">
        <f t="shared" si="78"/>
        <v>45.219638242894057</v>
      </c>
      <c r="I115" s="12">
        <v>200</v>
      </c>
      <c r="J115" s="394">
        <f t="shared" si="79"/>
        <v>51.679586563307488</v>
      </c>
      <c r="K115" s="12">
        <v>12</v>
      </c>
      <c r="L115" s="394">
        <f t="shared" si="80"/>
        <v>3.1007751937984498</v>
      </c>
      <c r="M115" s="12">
        <f t="shared" si="83"/>
        <v>6540</v>
      </c>
      <c r="N115" s="502">
        <f t="shared" si="84"/>
        <v>94.413165872672153</v>
      </c>
      <c r="O115" s="488">
        <v>39.363528363528346</v>
      </c>
      <c r="P115" s="12">
        <v>1934</v>
      </c>
      <c r="Q115" s="502">
        <f t="shared" si="85"/>
        <v>29.571865443425079</v>
      </c>
      <c r="R115" s="131">
        <v>3539</v>
      </c>
      <c r="S115" s="502">
        <f t="shared" si="86"/>
        <v>54.113149847094796</v>
      </c>
      <c r="T115" s="28">
        <v>1067</v>
      </c>
      <c r="U115" s="26">
        <f t="shared" si="87"/>
        <v>16.314984709480125</v>
      </c>
    </row>
    <row r="116" spans="1:33" ht="14.5" customHeight="1">
      <c r="A116" s="125" t="s">
        <v>76</v>
      </c>
      <c r="B116" s="5">
        <f t="shared" si="81"/>
        <v>30774</v>
      </c>
      <c r="C116" s="511">
        <v>41.295483606976781</v>
      </c>
      <c r="D116" s="410">
        <f t="shared" si="82"/>
        <v>2396</v>
      </c>
      <c r="E116" s="503">
        <f t="shared" si="77"/>
        <v>7.7857932020536813</v>
      </c>
      <c r="F116" s="489">
        <v>33.214483278853372</v>
      </c>
      <c r="G116" s="9">
        <v>795</v>
      </c>
      <c r="H116" s="396">
        <f t="shared" si="78"/>
        <v>33.180300500834726</v>
      </c>
      <c r="I116" s="9">
        <v>1530</v>
      </c>
      <c r="J116" s="396">
        <f t="shared" si="79"/>
        <v>63.856427378964945</v>
      </c>
      <c r="K116" s="9">
        <v>71</v>
      </c>
      <c r="L116" s="396">
        <f t="shared" si="80"/>
        <v>2.963272120200334</v>
      </c>
      <c r="M116" s="9">
        <f t="shared" si="83"/>
        <v>28378</v>
      </c>
      <c r="N116" s="503">
        <f t="shared" si="84"/>
        <v>92.214206797946318</v>
      </c>
      <c r="O116" s="489">
        <v>42.210448398576638</v>
      </c>
      <c r="P116" s="9">
        <v>4906</v>
      </c>
      <c r="Q116" s="503">
        <f t="shared" si="85"/>
        <v>17.288040031009938</v>
      </c>
      <c r="R116" s="122">
        <v>17621</v>
      </c>
      <c r="S116" s="503">
        <f t="shared" si="86"/>
        <v>62.093875537388122</v>
      </c>
      <c r="T116" s="23">
        <v>5851</v>
      </c>
      <c r="U116" s="30">
        <f t="shared" si="87"/>
        <v>20.618084431601947</v>
      </c>
    </row>
    <row r="117" spans="1:33" ht="14.5" customHeight="1">
      <c r="A117" s="124" t="s">
        <v>77</v>
      </c>
      <c r="B117" s="4">
        <f t="shared" si="81"/>
        <v>16136</v>
      </c>
      <c r="C117" s="510">
        <v>41.683980232677662</v>
      </c>
      <c r="D117" s="411">
        <f t="shared" si="82"/>
        <v>850</v>
      </c>
      <c r="E117" s="502">
        <f t="shared" si="77"/>
        <v>5.2677243430837875</v>
      </c>
      <c r="F117" s="488">
        <v>30.117687543014441</v>
      </c>
      <c r="G117" s="12">
        <v>354</v>
      </c>
      <c r="H117" s="394">
        <f t="shared" si="78"/>
        <v>41.647058823529406</v>
      </c>
      <c r="I117" s="12">
        <v>467</v>
      </c>
      <c r="J117" s="394">
        <f t="shared" si="79"/>
        <v>54.941176470588239</v>
      </c>
      <c r="K117" s="12">
        <v>29</v>
      </c>
      <c r="L117" s="394">
        <f t="shared" si="80"/>
        <v>3.4117647058823533</v>
      </c>
      <c r="M117" s="12">
        <f t="shared" si="83"/>
        <v>15286</v>
      </c>
      <c r="N117" s="502">
        <f t="shared" si="84"/>
        <v>94.732275656916215</v>
      </c>
      <c r="O117" s="488">
        <v>42.619039670616907</v>
      </c>
      <c r="P117" s="12">
        <v>2927</v>
      </c>
      <c r="Q117" s="502">
        <f t="shared" si="85"/>
        <v>19.148240219808976</v>
      </c>
      <c r="R117" s="131">
        <v>8457</v>
      </c>
      <c r="S117" s="502">
        <f t="shared" si="86"/>
        <v>55.325134109642818</v>
      </c>
      <c r="T117" s="28">
        <v>3902</v>
      </c>
      <c r="U117" s="26">
        <f t="shared" si="87"/>
        <v>25.526625670548214</v>
      </c>
    </row>
    <row r="118" spans="1:33" ht="14.5" customHeight="1">
      <c r="A118" s="125" t="s">
        <v>78</v>
      </c>
      <c r="B118" s="5">
        <f t="shared" si="81"/>
        <v>22071</v>
      </c>
      <c r="C118" s="511">
        <v>40.670062079216507</v>
      </c>
      <c r="D118" s="410">
        <f t="shared" si="82"/>
        <v>2035</v>
      </c>
      <c r="E118" s="503">
        <f t="shared" si="77"/>
        <v>9.2202437587784871</v>
      </c>
      <c r="F118" s="489">
        <v>34.434627398482881</v>
      </c>
      <c r="G118" s="9">
        <v>802</v>
      </c>
      <c r="H118" s="396">
        <f t="shared" si="78"/>
        <v>39.41031941031941</v>
      </c>
      <c r="I118" s="9">
        <v>1098</v>
      </c>
      <c r="J118" s="396">
        <f t="shared" si="79"/>
        <v>53.955773955773957</v>
      </c>
      <c r="K118" s="9">
        <v>135</v>
      </c>
      <c r="L118" s="396">
        <f t="shared" si="80"/>
        <v>6.6339066339066335</v>
      </c>
      <c r="M118" s="9">
        <f t="shared" si="83"/>
        <v>20036</v>
      </c>
      <c r="N118" s="503">
        <f t="shared" si="84"/>
        <v>90.779756241221506</v>
      </c>
      <c r="O118" s="489">
        <v>41.347307710948456</v>
      </c>
      <c r="P118" s="9">
        <v>4478</v>
      </c>
      <c r="Q118" s="503">
        <f t="shared" si="85"/>
        <v>22.349770413256138</v>
      </c>
      <c r="R118" s="122">
        <v>11821</v>
      </c>
      <c r="S118" s="503">
        <f t="shared" si="86"/>
        <v>58.998802156118991</v>
      </c>
      <c r="T118" s="23">
        <v>3737</v>
      </c>
      <c r="U118" s="30">
        <f t="shared" si="87"/>
        <v>18.651427430624874</v>
      </c>
    </row>
    <row r="119" spans="1:33" ht="14.5" customHeight="1" thickBot="1">
      <c r="A119" s="126" t="s">
        <v>79</v>
      </c>
      <c r="B119" s="4">
        <v>15895</v>
      </c>
      <c r="C119" s="514">
        <v>41.811619718309913</v>
      </c>
      <c r="D119" s="12" t="s">
        <v>280</v>
      </c>
      <c r="E119" s="346" t="s">
        <v>280</v>
      </c>
      <c r="F119" s="491">
        <v>32.981230448383712</v>
      </c>
      <c r="G119" s="12" t="s">
        <v>280</v>
      </c>
      <c r="H119" s="346" t="s">
        <v>280</v>
      </c>
      <c r="I119" s="12" t="s">
        <v>280</v>
      </c>
      <c r="J119" s="346" t="s">
        <v>280</v>
      </c>
      <c r="K119" s="12" t="s">
        <v>280</v>
      </c>
      <c r="L119" s="412" t="s">
        <v>280</v>
      </c>
      <c r="M119" s="12" t="s">
        <v>280</v>
      </c>
      <c r="N119" s="346" t="s">
        <v>280</v>
      </c>
      <c r="O119" s="491">
        <v>42.378253596520736</v>
      </c>
      <c r="P119" s="12" t="s">
        <v>280</v>
      </c>
      <c r="Q119" s="346" t="s">
        <v>280</v>
      </c>
      <c r="R119" s="12" t="s">
        <v>280</v>
      </c>
      <c r="S119" s="346" t="s">
        <v>280</v>
      </c>
      <c r="T119" s="12" t="s">
        <v>280</v>
      </c>
      <c r="U119" s="27" t="s">
        <v>280</v>
      </c>
    </row>
    <row r="120" spans="1:33" ht="14.5" customHeight="1">
      <c r="A120" s="127" t="s">
        <v>80</v>
      </c>
      <c r="B120" s="7">
        <f t="shared" si="81"/>
        <v>533201</v>
      </c>
      <c r="C120" s="401">
        <v>39.238970786564849</v>
      </c>
      <c r="D120" s="33">
        <f t="shared" si="82"/>
        <v>34519</v>
      </c>
      <c r="E120" s="504">
        <f t="shared" si="77"/>
        <v>6.4739188411124511</v>
      </c>
      <c r="F120" s="498">
        <v>32.606000102390695</v>
      </c>
      <c r="G120" s="495">
        <v>16386</v>
      </c>
      <c r="H120" s="492">
        <f t="shared" si="78"/>
        <v>47.469509545467716</v>
      </c>
      <c r="I120" s="495">
        <v>16145</v>
      </c>
      <c r="J120" s="492">
        <f t="shared" si="79"/>
        <v>46.771343318172597</v>
      </c>
      <c r="K120" s="495">
        <v>1988</v>
      </c>
      <c r="L120" s="401">
        <f t="shared" si="80"/>
        <v>5.7591471363596858</v>
      </c>
      <c r="M120" s="15">
        <f t="shared" si="83"/>
        <v>498682</v>
      </c>
      <c r="N120" s="504">
        <f t="shared" si="84"/>
        <v>93.52608115888755</v>
      </c>
      <c r="O120" s="498">
        <v>39.740130510127514</v>
      </c>
      <c r="P120" s="495">
        <v>136524</v>
      </c>
      <c r="Q120" s="504">
        <f t="shared" si="85"/>
        <v>27.376965681536529</v>
      </c>
      <c r="R120" s="402">
        <v>278841</v>
      </c>
      <c r="S120" s="504">
        <f t="shared" si="86"/>
        <v>55.915593504477798</v>
      </c>
      <c r="T120" s="35">
        <v>83317</v>
      </c>
      <c r="U120" s="34">
        <f t="shared" si="87"/>
        <v>16.707440813985666</v>
      </c>
    </row>
    <row r="121" spans="1:33" ht="14.5" customHeight="1">
      <c r="A121" s="128" t="s">
        <v>81</v>
      </c>
      <c r="B121" s="8">
        <f t="shared" si="81"/>
        <v>128347</v>
      </c>
      <c r="C121" s="403">
        <v>41.184404636458872</v>
      </c>
      <c r="D121" s="37">
        <f t="shared" si="82"/>
        <v>10803</v>
      </c>
      <c r="E121" s="505">
        <f t="shared" si="77"/>
        <v>8.4170257193389784</v>
      </c>
      <c r="F121" s="499">
        <v>33.32796182308595</v>
      </c>
      <c r="G121" s="496">
        <v>3657</v>
      </c>
      <c r="H121" s="493">
        <f t="shared" si="78"/>
        <v>33.851707858928073</v>
      </c>
      <c r="I121" s="496">
        <v>6675</v>
      </c>
      <c r="J121" s="493">
        <f t="shared" si="79"/>
        <v>61.78839211330186</v>
      </c>
      <c r="K121" s="496">
        <v>471</v>
      </c>
      <c r="L121" s="403">
        <f t="shared" si="80"/>
        <v>4.3599000277700641</v>
      </c>
      <c r="M121" s="17">
        <f t="shared" si="83"/>
        <v>117544</v>
      </c>
      <c r="N121" s="505">
        <f t="shared" si="84"/>
        <v>91.58297428066102</v>
      </c>
      <c r="O121" s="499">
        <v>42.040856177810333</v>
      </c>
      <c r="P121" s="496">
        <v>21877</v>
      </c>
      <c r="Q121" s="505">
        <f t="shared" si="85"/>
        <v>18.611753896413259</v>
      </c>
      <c r="R121" s="404">
        <v>70116</v>
      </c>
      <c r="S121" s="505">
        <f t="shared" si="86"/>
        <v>59.650854148233854</v>
      </c>
      <c r="T121" s="39">
        <v>25551</v>
      </c>
      <c r="U121" s="38">
        <f t="shared" si="87"/>
        <v>21.737391955352887</v>
      </c>
    </row>
    <row r="122" spans="1:33" ht="14.5" customHeight="1">
      <c r="A122" s="129" t="s">
        <v>82</v>
      </c>
      <c r="B122" s="130">
        <f t="shared" si="81"/>
        <v>661548</v>
      </c>
      <c r="C122" s="407">
        <v>39.645910390793894</v>
      </c>
      <c r="D122" s="135">
        <f t="shared" si="82"/>
        <v>45322</v>
      </c>
      <c r="E122" s="515">
        <f t="shared" si="77"/>
        <v>6.850901219563811</v>
      </c>
      <c r="F122" s="500">
        <v>32.80102755721618</v>
      </c>
      <c r="G122" s="497">
        <v>20043</v>
      </c>
      <c r="H122" s="494">
        <f t="shared" si="78"/>
        <v>44.223555888972243</v>
      </c>
      <c r="I122" s="497">
        <v>22820</v>
      </c>
      <c r="J122" s="494">
        <f t="shared" si="79"/>
        <v>50.350822999867617</v>
      </c>
      <c r="K122" s="497">
        <v>2459</v>
      </c>
      <c r="L122" s="405">
        <f t="shared" si="80"/>
        <v>5.4256211111601429</v>
      </c>
      <c r="M122" s="133">
        <f t="shared" si="83"/>
        <v>616226</v>
      </c>
      <c r="N122" s="506">
        <f t="shared" si="84"/>
        <v>93.149098780436191</v>
      </c>
      <c r="O122" s="500">
        <v>40.209834319453641</v>
      </c>
      <c r="P122" s="497">
        <v>158401</v>
      </c>
      <c r="Q122" s="506">
        <f t="shared" si="85"/>
        <v>25.705017315075963</v>
      </c>
      <c r="R122" s="408">
        <v>348957</v>
      </c>
      <c r="S122" s="506">
        <f t="shared" si="86"/>
        <v>56.628087747027877</v>
      </c>
      <c r="T122" s="508">
        <v>108868</v>
      </c>
      <c r="U122" s="132">
        <f t="shared" si="87"/>
        <v>17.66689493789616</v>
      </c>
    </row>
    <row r="123" spans="1:33" ht="14.5" customHeight="1">
      <c r="A123" s="1122" t="s">
        <v>519</v>
      </c>
      <c r="B123" s="1122"/>
      <c r="C123" s="1122"/>
      <c r="D123" s="1122"/>
      <c r="E123" s="1122"/>
      <c r="F123" s="1122"/>
      <c r="G123" s="1122"/>
      <c r="H123" s="1122"/>
      <c r="I123" s="1122"/>
      <c r="J123" s="1122"/>
      <c r="K123" s="1122"/>
      <c r="L123" s="1122"/>
      <c r="M123" s="1122"/>
      <c r="N123" s="1122"/>
      <c r="O123" s="1122"/>
      <c r="P123" s="1122"/>
      <c r="Q123" s="1122"/>
      <c r="R123" s="1122"/>
      <c r="S123" s="1122"/>
      <c r="T123" s="1122"/>
      <c r="U123" s="1122"/>
    </row>
    <row r="124" spans="1:33" ht="14.5" customHeight="1">
      <c r="A124" s="1140" t="s">
        <v>521</v>
      </c>
      <c r="B124" s="1140"/>
      <c r="C124" s="1140"/>
      <c r="D124" s="1140"/>
      <c r="E124" s="1140"/>
      <c r="F124" s="1140"/>
      <c r="G124" s="1140"/>
      <c r="H124" s="1140"/>
      <c r="I124" s="1140"/>
      <c r="J124" s="1140"/>
      <c r="K124" s="1140"/>
      <c r="L124" s="1140"/>
      <c r="M124" s="1140"/>
      <c r="N124" s="1140"/>
      <c r="O124" s="1140"/>
      <c r="P124" s="1140"/>
      <c r="Q124" s="1140"/>
      <c r="R124" s="1140"/>
      <c r="S124" s="1140"/>
      <c r="T124" s="1140"/>
      <c r="U124" s="1140"/>
    </row>
    <row r="125" spans="1:33" ht="14.5" customHeight="1">
      <c r="A125" s="1140" t="s">
        <v>650</v>
      </c>
      <c r="B125" s="1140"/>
      <c r="C125" s="1140"/>
      <c r="D125" s="1140"/>
      <c r="E125" s="1140"/>
      <c r="F125" s="1140"/>
      <c r="G125" s="1140"/>
      <c r="H125" s="1140"/>
      <c r="I125" s="1140"/>
      <c r="J125" s="1140"/>
      <c r="K125" s="1140"/>
      <c r="L125" s="1140"/>
      <c r="M125" s="1140"/>
      <c r="N125" s="1140"/>
      <c r="O125" s="1140"/>
      <c r="P125" s="1140"/>
      <c r="Q125" s="1140"/>
      <c r="R125" s="1140"/>
      <c r="S125" s="1140"/>
      <c r="T125" s="1140"/>
      <c r="U125" s="1140"/>
    </row>
    <row r="126" spans="1:33" ht="14.5" customHeight="1">
      <c r="O126" s="776"/>
    </row>
    <row r="127" spans="1:33" ht="25" customHeight="1">
      <c r="A127" s="1134">
        <v>2020</v>
      </c>
      <c r="B127" s="1134"/>
      <c r="C127" s="1134"/>
      <c r="D127" s="1134"/>
      <c r="E127" s="1134"/>
      <c r="F127" s="1134"/>
      <c r="G127" s="1134"/>
      <c r="H127" s="1134"/>
      <c r="I127" s="1134"/>
      <c r="J127" s="1134"/>
      <c r="K127" s="1134"/>
      <c r="L127" s="1134"/>
      <c r="M127" s="1134"/>
      <c r="N127" s="1134"/>
      <c r="O127" s="1134"/>
      <c r="P127" s="1134"/>
      <c r="Q127" s="1134"/>
      <c r="R127" s="1134"/>
      <c r="S127" s="1134"/>
      <c r="T127" s="1134"/>
      <c r="U127" s="1134"/>
      <c r="V127" s="1135"/>
      <c r="W127" s="1135"/>
      <c r="X127" s="1135"/>
      <c r="Y127" s="1135"/>
      <c r="Z127" s="1135"/>
      <c r="AA127" s="1135"/>
      <c r="AB127" s="1135"/>
      <c r="AC127" s="1135"/>
      <c r="AD127" s="1135"/>
      <c r="AE127" s="1135"/>
      <c r="AF127" s="1135"/>
      <c r="AG127" s="1135"/>
    </row>
    <row r="128" spans="1:33" ht="14.5" customHeight="1">
      <c r="A128" s="759"/>
      <c r="B128" s="759"/>
      <c r="C128" s="769"/>
      <c r="D128" s="759"/>
      <c r="E128" s="759"/>
      <c r="F128" s="769"/>
      <c r="G128" s="759"/>
      <c r="H128" s="759"/>
      <c r="I128" s="759"/>
      <c r="J128" s="759"/>
      <c r="K128" s="759"/>
      <c r="L128" s="759"/>
      <c r="M128" s="759"/>
      <c r="N128" s="759"/>
      <c r="O128" s="759"/>
      <c r="P128" s="759"/>
      <c r="Q128" s="759"/>
      <c r="R128" s="759"/>
      <c r="S128" s="763"/>
      <c r="T128" s="759"/>
      <c r="U128" s="769"/>
      <c r="V128" s="759"/>
      <c r="W128" s="759"/>
      <c r="X128" s="759"/>
      <c r="Y128" s="759"/>
      <c r="Z128" s="759"/>
      <c r="AA128" s="759"/>
      <c r="AB128" s="759"/>
      <c r="AC128" s="759"/>
      <c r="AD128" s="759"/>
      <c r="AE128" s="759"/>
      <c r="AF128" s="759"/>
      <c r="AG128" s="759"/>
    </row>
    <row r="129" spans="1:33" ht="14.5" customHeight="1">
      <c r="A129" s="1166" t="s">
        <v>748</v>
      </c>
      <c r="B129" s="1166"/>
      <c r="C129" s="1166"/>
      <c r="D129" s="1166"/>
      <c r="E129" s="1166"/>
      <c r="F129" s="1166"/>
      <c r="G129" s="1166"/>
      <c r="H129" s="1166"/>
      <c r="I129" s="1166"/>
      <c r="J129" s="1166"/>
      <c r="K129" s="1166"/>
      <c r="L129" s="1166"/>
      <c r="M129" s="1166"/>
      <c r="N129" s="1166"/>
      <c r="O129" s="1166"/>
      <c r="P129" s="1166"/>
      <c r="Q129" s="1166"/>
      <c r="R129" s="1166"/>
      <c r="S129" s="1166"/>
      <c r="T129" s="1166"/>
      <c r="U129" s="1166"/>
      <c r="V129" s="1166"/>
      <c r="W129" s="1166"/>
      <c r="X129" s="1166"/>
      <c r="Y129" s="1166"/>
      <c r="Z129" s="1166"/>
      <c r="AA129" s="1166"/>
      <c r="AB129" s="1166"/>
      <c r="AC129" s="1166"/>
      <c r="AD129" s="1166"/>
      <c r="AE129" s="1166"/>
      <c r="AF129" s="1166"/>
      <c r="AG129" s="1166"/>
    </row>
    <row r="130" spans="1:33" ht="14.5" customHeight="1">
      <c r="A130" s="1163" t="s">
        <v>273</v>
      </c>
      <c r="B130" s="1138" t="s">
        <v>274</v>
      </c>
      <c r="C130" s="1146"/>
      <c r="D130" s="1136" t="s">
        <v>276</v>
      </c>
      <c r="E130" s="1144"/>
      <c r="F130" s="1144"/>
      <c r="G130" s="1144"/>
      <c r="H130" s="1144"/>
      <c r="I130" s="1144"/>
      <c r="J130" s="1144"/>
      <c r="K130" s="1144"/>
      <c r="L130" s="1144"/>
      <c r="M130" s="1144"/>
      <c r="N130" s="1144"/>
      <c r="O130" s="1144"/>
      <c r="P130" s="1144"/>
      <c r="Q130" s="1144"/>
      <c r="R130" s="1144"/>
      <c r="S130" s="1144"/>
      <c r="T130" s="1144"/>
      <c r="U130" s="1144"/>
      <c r="V130" s="1144"/>
      <c r="W130" s="1144"/>
      <c r="X130" s="1144"/>
      <c r="Y130" s="1144"/>
      <c r="Z130" s="1144"/>
      <c r="AA130" s="1144"/>
      <c r="AB130" s="1144"/>
      <c r="AC130" s="1144"/>
      <c r="AD130" s="1144"/>
      <c r="AE130" s="1144"/>
      <c r="AF130" s="1144"/>
      <c r="AG130" s="1147"/>
    </row>
    <row r="131" spans="1:33" ht="14.5" customHeight="1">
      <c r="A131" s="1164"/>
      <c r="B131" s="1138"/>
      <c r="C131" s="1146"/>
      <c r="D131" s="1138" t="s">
        <v>277</v>
      </c>
      <c r="E131" s="1162"/>
      <c r="F131" s="1162"/>
      <c r="G131" s="1162"/>
      <c r="H131" s="1162"/>
      <c r="I131" s="1162"/>
      <c r="J131" s="1162"/>
      <c r="K131" s="1162"/>
      <c r="L131" s="1162"/>
      <c r="M131" s="1162"/>
      <c r="N131" s="1162"/>
      <c r="O131" s="1162"/>
      <c r="P131" s="1162"/>
      <c r="Q131" s="1162"/>
      <c r="R131" s="1146"/>
      <c r="S131" s="1136" t="s">
        <v>278</v>
      </c>
      <c r="T131" s="1144"/>
      <c r="U131" s="1144"/>
      <c r="V131" s="1144"/>
      <c r="W131" s="1144"/>
      <c r="X131" s="1144"/>
      <c r="Y131" s="1144"/>
      <c r="Z131" s="1144"/>
      <c r="AA131" s="1144"/>
      <c r="AB131" s="1144"/>
      <c r="AC131" s="1144"/>
      <c r="AD131" s="1144"/>
      <c r="AE131" s="1144"/>
      <c r="AF131" s="1144"/>
      <c r="AG131" s="1147"/>
    </row>
    <row r="132" spans="1:33" ht="14.5" customHeight="1">
      <c r="A132" s="1164"/>
      <c r="B132" s="1138"/>
      <c r="C132" s="1146"/>
      <c r="D132" s="1157" t="s">
        <v>275</v>
      </c>
      <c r="E132" s="1160" t="s">
        <v>279</v>
      </c>
      <c r="F132" s="1141" t="s">
        <v>281</v>
      </c>
      <c r="G132" s="1136" t="s">
        <v>276</v>
      </c>
      <c r="H132" s="1144"/>
      <c r="I132" s="1144"/>
      <c r="J132" s="1144"/>
      <c r="K132" s="1144"/>
      <c r="L132" s="1144"/>
      <c r="M132" s="1144"/>
      <c r="N132" s="1144"/>
      <c r="O132" s="1144"/>
      <c r="P132" s="1144"/>
      <c r="Q132" s="1144"/>
      <c r="R132" s="1137"/>
      <c r="S132" s="1157" t="s">
        <v>275</v>
      </c>
      <c r="T132" s="1167" t="s">
        <v>279</v>
      </c>
      <c r="U132" s="1169" t="s">
        <v>281</v>
      </c>
      <c r="V132" s="1136" t="s">
        <v>276</v>
      </c>
      <c r="W132" s="1144"/>
      <c r="X132" s="1144"/>
      <c r="Y132" s="1144"/>
      <c r="Z132" s="1144"/>
      <c r="AA132" s="1144"/>
      <c r="AB132" s="1144"/>
      <c r="AC132" s="1144"/>
      <c r="AD132" s="1144"/>
      <c r="AE132" s="1144"/>
      <c r="AF132" s="1144"/>
      <c r="AG132" s="1147"/>
    </row>
    <row r="133" spans="1:33" ht="14.5" customHeight="1">
      <c r="A133" s="1164"/>
      <c r="B133" s="1138"/>
      <c r="C133" s="1146"/>
      <c r="D133" s="1158"/>
      <c r="E133" s="1160"/>
      <c r="F133" s="1142"/>
      <c r="G133" s="1138" t="s">
        <v>286</v>
      </c>
      <c r="H133" s="1145"/>
      <c r="I133" s="1138" t="s">
        <v>287</v>
      </c>
      <c r="J133" s="1146"/>
      <c r="K133" s="1147" t="s">
        <v>288</v>
      </c>
      <c r="L133" s="1145"/>
      <c r="M133" s="1138" t="s">
        <v>289</v>
      </c>
      <c r="N133" s="1146"/>
      <c r="O133" s="1147" t="s">
        <v>290</v>
      </c>
      <c r="P133" s="1145"/>
      <c r="Q133" s="1138" t="s">
        <v>291</v>
      </c>
      <c r="R133" s="1146"/>
      <c r="S133" s="1158"/>
      <c r="T133" s="1167"/>
      <c r="U133" s="1170"/>
      <c r="V133" s="1136" t="s">
        <v>286</v>
      </c>
      <c r="W133" s="1137"/>
      <c r="X133" s="1136" t="s">
        <v>287</v>
      </c>
      <c r="Y133" s="1137"/>
      <c r="Z133" s="1136" t="s">
        <v>288</v>
      </c>
      <c r="AA133" s="1137"/>
      <c r="AB133" s="1136" t="s">
        <v>289</v>
      </c>
      <c r="AC133" s="1137"/>
      <c r="AD133" s="1136" t="s">
        <v>290</v>
      </c>
      <c r="AE133" s="1137"/>
      <c r="AF133" s="1136" t="s">
        <v>291</v>
      </c>
      <c r="AG133" s="1147"/>
    </row>
    <row r="134" spans="1:33" ht="14.5" customHeight="1" thickBot="1">
      <c r="A134" s="1165"/>
      <c r="B134" s="516" t="s">
        <v>275</v>
      </c>
      <c r="C134" s="517" t="s">
        <v>657</v>
      </c>
      <c r="D134" s="1159"/>
      <c r="E134" s="1161"/>
      <c r="F134" s="1143"/>
      <c r="G134" s="747" t="s">
        <v>275</v>
      </c>
      <c r="H134" s="134" t="s">
        <v>279</v>
      </c>
      <c r="I134" s="474" t="s">
        <v>275</v>
      </c>
      <c r="J134" s="748" t="s">
        <v>279</v>
      </c>
      <c r="K134" s="747" t="s">
        <v>275</v>
      </c>
      <c r="L134" s="134" t="s">
        <v>279</v>
      </c>
      <c r="M134" s="474" t="s">
        <v>275</v>
      </c>
      <c r="N134" s="748" t="s">
        <v>279</v>
      </c>
      <c r="O134" s="474" t="s">
        <v>275</v>
      </c>
      <c r="P134" s="748" t="s">
        <v>279</v>
      </c>
      <c r="Q134" s="747" t="s">
        <v>275</v>
      </c>
      <c r="R134" s="134" t="s">
        <v>279</v>
      </c>
      <c r="S134" s="1159"/>
      <c r="T134" s="1168"/>
      <c r="U134" s="1171"/>
      <c r="V134" s="747" t="s">
        <v>275</v>
      </c>
      <c r="W134" s="476" t="s">
        <v>279</v>
      </c>
      <c r="X134" s="747" t="s">
        <v>275</v>
      </c>
      <c r="Y134" s="476" t="s">
        <v>279</v>
      </c>
      <c r="Z134" s="747" t="s">
        <v>275</v>
      </c>
      <c r="AA134" s="134" t="s">
        <v>279</v>
      </c>
      <c r="AB134" s="474" t="s">
        <v>275</v>
      </c>
      <c r="AC134" s="748" t="s">
        <v>279</v>
      </c>
      <c r="AD134" s="474" t="s">
        <v>275</v>
      </c>
      <c r="AE134" s="748" t="s">
        <v>279</v>
      </c>
      <c r="AF134" s="747" t="s">
        <v>275</v>
      </c>
      <c r="AG134" s="518" t="s">
        <v>279</v>
      </c>
    </row>
    <row r="135" spans="1:33" ht="14.5" customHeight="1">
      <c r="A135" s="123" t="s">
        <v>64</v>
      </c>
      <c r="B135" s="5">
        <v>96434</v>
      </c>
      <c r="C135" s="393">
        <v>39.230686272476312</v>
      </c>
      <c r="D135" s="21">
        <v>5292</v>
      </c>
      <c r="E135" s="501">
        <f t="shared" ref="E135:E153" si="88">D135/B135*100</f>
        <v>5.487691063317917</v>
      </c>
      <c r="F135" s="487">
        <v>30.837112622826837</v>
      </c>
      <c r="G135" s="91">
        <v>1797</v>
      </c>
      <c r="H135" s="392">
        <f t="shared" ref="H135:H153" si="89">G135/$D135*100</f>
        <v>33.956916099773245</v>
      </c>
      <c r="I135" s="91">
        <v>1101</v>
      </c>
      <c r="J135" s="392">
        <f t="shared" ref="J135:J153" si="90">I135/$D135*100</f>
        <v>20.804988662131517</v>
      </c>
      <c r="K135" s="91">
        <v>1386</v>
      </c>
      <c r="L135" s="392">
        <f t="shared" ref="L135:L153" si="91">K135/$D135*100</f>
        <v>26.190476190476193</v>
      </c>
      <c r="M135" s="91">
        <v>546</v>
      </c>
      <c r="N135" s="501">
        <v>33.956916099773245</v>
      </c>
      <c r="O135" s="91">
        <v>352</v>
      </c>
      <c r="P135" s="392">
        <f t="shared" ref="P135:P153" si="92">O135/$D135*100</f>
        <v>6.6515495086923657</v>
      </c>
      <c r="Q135" s="23">
        <v>110</v>
      </c>
      <c r="R135" s="393">
        <f t="shared" ref="R135:R153" si="93">Q135/$D135*100</f>
        <v>2.0786092214663645</v>
      </c>
      <c r="S135" s="24">
        <v>91142</v>
      </c>
      <c r="T135" s="501">
        <f t="shared" ref="T135:T153" si="94">S135/B135*100</f>
        <v>94.512308936682089</v>
      </c>
      <c r="U135" s="487">
        <v>39.718044370323483</v>
      </c>
      <c r="V135" s="91">
        <v>14158</v>
      </c>
      <c r="W135" s="392">
        <f t="shared" ref="W135:W153" si="95">V135/$S135*100</f>
        <v>15.534001887165083</v>
      </c>
      <c r="X135" s="91">
        <v>12091</v>
      </c>
      <c r="Y135" s="392">
        <f t="shared" ref="Y135:Y153" si="96">X135/$S135*100</f>
        <v>13.266112220491102</v>
      </c>
      <c r="Z135" s="91">
        <v>19139</v>
      </c>
      <c r="AA135" s="392">
        <f t="shared" ref="AA135:AA153" si="97">Z135/$S135*100</f>
        <v>20.999100305018541</v>
      </c>
      <c r="AB135" s="91">
        <v>20691</v>
      </c>
      <c r="AC135" s="392">
        <f t="shared" ref="AC135:AC153" si="98">AB135/$S135*100</f>
        <v>22.701937635777139</v>
      </c>
      <c r="AD135" s="91">
        <v>18615</v>
      </c>
      <c r="AE135" s="777">
        <f t="shared" ref="AE135:AE153" si="99">AD135/$S135*100</f>
        <v>20.424173268087163</v>
      </c>
      <c r="AF135" s="52">
        <v>6448</v>
      </c>
      <c r="AG135" s="413">
        <f t="shared" ref="AG135:AG153" si="100">AF135/$S135*100</f>
        <v>7.0746746834609731</v>
      </c>
    </row>
    <row r="136" spans="1:33" ht="14.5" customHeight="1">
      <c r="A136" s="124" t="s">
        <v>65</v>
      </c>
      <c r="B136" s="4">
        <v>97317</v>
      </c>
      <c r="C136" s="395">
        <v>38.221369339375251</v>
      </c>
      <c r="D136" s="25">
        <v>3908</v>
      </c>
      <c r="E136" s="502">
        <f t="shared" si="88"/>
        <v>4.0157423677260908</v>
      </c>
      <c r="F136" s="488">
        <v>30.484390992835145</v>
      </c>
      <c r="G136" s="12">
        <v>1380</v>
      </c>
      <c r="H136" s="394">
        <f t="shared" si="89"/>
        <v>35.312180143295805</v>
      </c>
      <c r="I136" s="12">
        <v>820</v>
      </c>
      <c r="J136" s="394">
        <f t="shared" si="90"/>
        <v>20.982599795291708</v>
      </c>
      <c r="K136" s="12">
        <v>979</v>
      </c>
      <c r="L136" s="394">
        <f t="shared" si="91"/>
        <v>25.051177072671443</v>
      </c>
      <c r="M136" s="12">
        <v>422</v>
      </c>
      <c r="N136" s="502">
        <v>35.312180143295805</v>
      </c>
      <c r="O136" s="12">
        <v>225</v>
      </c>
      <c r="P136" s="394">
        <f t="shared" si="92"/>
        <v>5.7574206755373591</v>
      </c>
      <c r="Q136" s="28">
        <v>82</v>
      </c>
      <c r="R136" s="395">
        <f t="shared" si="93"/>
        <v>2.0982599795291708</v>
      </c>
      <c r="S136" s="29">
        <v>93409</v>
      </c>
      <c r="T136" s="502">
        <f t="shared" si="94"/>
        <v>95.984257632273909</v>
      </c>
      <c r="U136" s="488">
        <v>38.545065250672472</v>
      </c>
      <c r="V136" s="12">
        <v>16074</v>
      </c>
      <c r="W136" s="394">
        <f t="shared" si="95"/>
        <v>17.208191930113799</v>
      </c>
      <c r="X136" s="12">
        <v>12100</v>
      </c>
      <c r="Y136" s="394">
        <f t="shared" si="96"/>
        <v>12.953783896626664</v>
      </c>
      <c r="Z136" s="12">
        <v>21536</v>
      </c>
      <c r="AA136" s="394">
        <f t="shared" si="97"/>
        <v>23.055594214690235</v>
      </c>
      <c r="AB136" s="12">
        <v>22035</v>
      </c>
      <c r="AC136" s="394">
        <f t="shared" si="98"/>
        <v>23.589803980344506</v>
      </c>
      <c r="AD136" s="12">
        <v>15879</v>
      </c>
      <c r="AE136" s="394">
        <f t="shared" si="99"/>
        <v>16.999432602854114</v>
      </c>
      <c r="AF136" s="12">
        <v>5785</v>
      </c>
      <c r="AG136" s="414">
        <f t="shared" si="100"/>
        <v>6.1931933753706812</v>
      </c>
    </row>
    <row r="137" spans="1:33" ht="14.5" customHeight="1">
      <c r="A137" s="125" t="s">
        <v>66</v>
      </c>
      <c r="B137" s="5">
        <v>34098</v>
      </c>
      <c r="C137" s="393">
        <v>40.544870666901218</v>
      </c>
      <c r="D137" s="21">
        <v>4044</v>
      </c>
      <c r="E137" s="503">
        <f t="shared" si="88"/>
        <v>11.859933133908147</v>
      </c>
      <c r="F137" s="489">
        <v>35.521018793274081</v>
      </c>
      <c r="G137" s="9">
        <v>598</v>
      </c>
      <c r="H137" s="396">
        <f t="shared" si="89"/>
        <v>14.787339268051433</v>
      </c>
      <c r="I137" s="9">
        <v>608</v>
      </c>
      <c r="J137" s="396">
        <f t="shared" si="90"/>
        <v>15.034619188921861</v>
      </c>
      <c r="K137" s="9">
        <v>1623</v>
      </c>
      <c r="L137" s="396">
        <f t="shared" si="91"/>
        <v>40.133531157270028</v>
      </c>
      <c r="M137" s="9">
        <v>773</v>
      </c>
      <c r="N137" s="503">
        <v>14.787339268051433</v>
      </c>
      <c r="O137" s="9">
        <v>329</v>
      </c>
      <c r="P137" s="396">
        <f t="shared" si="92"/>
        <v>8.1355093966369925</v>
      </c>
      <c r="Q137" s="23">
        <v>113</v>
      </c>
      <c r="R137" s="393">
        <f t="shared" si="93"/>
        <v>2.7942631058358058</v>
      </c>
      <c r="S137" s="32">
        <v>30054</v>
      </c>
      <c r="T137" s="503">
        <f t="shared" si="94"/>
        <v>88.140066866091843</v>
      </c>
      <c r="U137" s="489">
        <v>41.220869102282784</v>
      </c>
      <c r="V137" s="9">
        <v>2740</v>
      </c>
      <c r="W137" s="396">
        <f t="shared" si="95"/>
        <v>9.116922872163439</v>
      </c>
      <c r="X137" s="9">
        <v>3483</v>
      </c>
      <c r="Y137" s="396">
        <f t="shared" si="96"/>
        <v>11.589139548812138</v>
      </c>
      <c r="Z137" s="9">
        <v>8352</v>
      </c>
      <c r="AA137" s="396">
        <f t="shared" si="97"/>
        <v>27.789978039528844</v>
      </c>
      <c r="AB137" s="9">
        <v>6113</v>
      </c>
      <c r="AC137" s="396">
        <f t="shared" si="98"/>
        <v>20.34005456844347</v>
      </c>
      <c r="AD137" s="9">
        <v>7187</v>
      </c>
      <c r="AE137" s="396">
        <f t="shared" si="99"/>
        <v>23.913622146802421</v>
      </c>
      <c r="AF137" s="9">
        <v>2179</v>
      </c>
      <c r="AG137" s="415">
        <f t="shared" si="100"/>
        <v>7.2502828242496831</v>
      </c>
    </row>
    <row r="138" spans="1:33" ht="14.5" customHeight="1">
      <c r="A138" s="124" t="s">
        <v>67</v>
      </c>
      <c r="B138" s="4">
        <v>18500</v>
      </c>
      <c r="C138" s="395">
        <v>41.93962162162147</v>
      </c>
      <c r="D138" s="25">
        <v>1312</v>
      </c>
      <c r="E138" s="502">
        <f t="shared" si="88"/>
        <v>7.0918918918918923</v>
      </c>
      <c r="F138" s="488">
        <v>34.570884146341442</v>
      </c>
      <c r="G138" s="12">
        <v>216</v>
      </c>
      <c r="H138" s="394">
        <f t="shared" si="89"/>
        <v>16.463414634146343</v>
      </c>
      <c r="I138" s="12">
        <v>210</v>
      </c>
      <c r="J138" s="394">
        <f t="shared" si="90"/>
        <v>16.006097560975611</v>
      </c>
      <c r="K138" s="12">
        <v>511</v>
      </c>
      <c r="L138" s="394">
        <f t="shared" si="91"/>
        <v>38.948170731707314</v>
      </c>
      <c r="M138" s="12">
        <v>265</v>
      </c>
      <c r="N138" s="502">
        <v>16.463414634146343</v>
      </c>
      <c r="O138" s="12">
        <v>96</v>
      </c>
      <c r="P138" s="394">
        <f t="shared" si="92"/>
        <v>7.3170731707317067</v>
      </c>
      <c r="Q138" s="28">
        <v>14</v>
      </c>
      <c r="R138" s="395">
        <f t="shared" si="93"/>
        <v>1.0670731707317074</v>
      </c>
      <c r="S138" s="29">
        <v>17188</v>
      </c>
      <c r="T138" s="502">
        <f t="shared" si="94"/>
        <v>92.908108108108109</v>
      </c>
      <c r="U138" s="488">
        <v>42.502094484523802</v>
      </c>
      <c r="V138" s="12">
        <v>1190</v>
      </c>
      <c r="W138" s="394">
        <f t="shared" si="95"/>
        <v>6.923434954619502</v>
      </c>
      <c r="X138" s="12">
        <v>1682</v>
      </c>
      <c r="Y138" s="394">
        <f t="shared" si="96"/>
        <v>9.7858971375378179</v>
      </c>
      <c r="Z138" s="12">
        <v>4892</v>
      </c>
      <c r="AA138" s="394">
        <f t="shared" si="97"/>
        <v>28.461717477309751</v>
      </c>
      <c r="AB138" s="12">
        <v>3374</v>
      </c>
      <c r="AC138" s="394">
        <f t="shared" si="98"/>
        <v>19.629974400744707</v>
      </c>
      <c r="AD138" s="12">
        <v>4498</v>
      </c>
      <c r="AE138" s="394">
        <f t="shared" si="99"/>
        <v>26.169420525948333</v>
      </c>
      <c r="AF138" s="12">
        <v>1552</v>
      </c>
      <c r="AG138" s="414">
        <f t="shared" si="100"/>
        <v>9.0295555038398874</v>
      </c>
    </row>
    <row r="139" spans="1:33" ht="14.5" customHeight="1">
      <c r="A139" s="125" t="s">
        <v>68</v>
      </c>
      <c r="B139" s="5">
        <v>5714</v>
      </c>
      <c r="C139" s="393">
        <v>40.167308365418322</v>
      </c>
      <c r="D139" s="21">
        <v>565</v>
      </c>
      <c r="E139" s="503">
        <f t="shared" si="88"/>
        <v>9.8879943997199859</v>
      </c>
      <c r="F139" s="489">
        <v>36.106194690265497</v>
      </c>
      <c r="G139" s="9">
        <v>77</v>
      </c>
      <c r="H139" s="396">
        <f t="shared" si="89"/>
        <v>13.628318584070797</v>
      </c>
      <c r="I139" s="9">
        <v>104</v>
      </c>
      <c r="J139" s="396">
        <f t="shared" si="90"/>
        <v>18.407079646017699</v>
      </c>
      <c r="K139" s="9">
        <v>192</v>
      </c>
      <c r="L139" s="396">
        <f t="shared" si="91"/>
        <v>33.982300884955748</v>
      </c>
      <c r="M139" s="9">
        <v>108</v>
      </c>
      <c r="N139" s="503">
        <v>13.628318584070797</v>
      </c>
      <c r="O139" s="9">
        <v>65</v>
      </c>
      <c r="P139" s="396">
        <f t="shared" si="92"/>
        <v>11.504424778761061</v>
      </c>
      <c r="Q139" s="23">
        <v>19</v>
      </c>
      <c r="R139" s="393">
        <f t="shared" si="93"/>
        <v>3.3628318584070795</v>
      </c>
      <c r="S139" s="32">
        <v>5149</v>
      </c>
      <c r="T139" s="503">
        <f t="shared" si="94"/>
        <v>90.112005600280014</v>
      </c>
      <c r="U139" s="489">
        <v>40.612934550398293</v>
      </c>
      <c r="V139" s="9">
        <v>485</v>
      </c>
      <c r="W139" s="396">
        <f t="shared" si="95"/>
        <v>9.4193047193629837</v>
      </c>
      <c r="X139" s="9">
        <v>733</v>
      </c>
      <c r="Y139" s="396">
        <f t="shared" si="96"/>
        <v>14.235773936686735</v>
      </c>
      <c r="Z139" s="9">
        <v>1330</v>
      </c>
      <c r="AA139" s="396">
        <f t="shared" si="97"/>
        <v>25.830258302583026</v>
      </c>
      <c r="AB139" s="9">
        <v>1112</v>
      </c>
      <c r="AC139" s="396">
        <f t="shared" si="98"/>
        <v>21.596426490580694</v>
      </c>
      <c r="AD139" s="9">
        <v>1067</v>
      </c>
      <c r="AE139" s="396">
        <f t="shared" si="99"/>
        <v>20.722470382598562</v>
      </c>
      <c r="AF139" s="9">
        <v>422</v>
      </c>
      <c r="AG139" s="415">
        <f t="shared" si="100"/>
        <v>8.1957661681879976</v>
      </c>
    </row>
    <row r="140" spans="1:33" ht="14.5" customHeight="1">
      <c r="A140" s="124" t="s">
        <v>69</v>
      </c>
      <c r="B140" s="4">
        <v>17629</v>
      </c>
      <c r="C140" s="395">
        <v>38.64790969425362</v>
      </c>
      <c r="D140" s="25">
        <v>2238</v>
      </c>
      <c r="E140" s="502">
        <f t="shared" si="88"/>
        <v>12.694991207669181</v>
      </c>
      <c r="F140" s="488">
        <v>34.837354781054515</v>
      </c>
      <c r="G140" s="12">
        <v>394</v>
      </c>
      <c r="H140" s="394">
        <f t="shared" si="89"/>
        <v>17.605004468275247</v>
      </c>
      <c r="I140" s="12">
        <v>451</v>
      </c>
      <c r="J140" s="394">
        <f t="shared" si="90"/>
        <v>20.151921358355672</v>
      </c>
      <c r="K140" s="12">
        <v>729</v>
      </c>
      <c r="L140" s="394">
        <f t="shared" si="91"/>
        <v>32.573726541554961</v>
      </c>
      <c r="M140" s="12">
        <v>367</v>
      </c>
      <c r="N140" s="502">
        <v>17.605004468275247</v>
      </c>
      <c r="O140" s="12">
        <v>236</v>
      </c>
      <c r="P140" s="394">
        <f t="shared" si="92"/>
        <v>10.545129579982127</v>
      </c>
      <c r="Q140" s="28">
        <v>61</v>
      </c>
      <c r="R140" s="395">
        <f t="shared" si="93"/>
        <v>2.7256478999106344</v>
      </c>
      <c r="S140" s="29">
        <v>15391</v>
      </c>
      <c r="T140" s="502">
        <f t="shared" si="94"/>
        <v>87.305008792330824</v>
      </c>
      <c r="U140" s="488">
        <v>39.202001169514432</v>
      </c>
      <c r="V140" s="12">
        <v>1732</v>
      </c>
      <c r="W140" s="394">
        <f t="shared" si="95"/>
        <v>11.253329868104736</v>
      </c>
      <c r="X140" s="12">
        <v>2390</v>
      </c>
      <c r="Y140" s="394">
        <f t="shared" si="96"/>
        <v>15.528555649405495</v>
      </c>
      <c r="Z140" s="12">
        <v>4354</v>
      </c>
      <c r="AA140" s="394">
        <f t="shared" si="97"/>
        <v>28.289259957117796</v>
      </c>
      <c r="AB140" s="12">
        <v>3171</v>
      </c>
      <c r="AC140" s="394">
        <f t="shared" si="98"/>
        <v>20.602949775843022</v>
      </c>
      <c r="AD140" s="12">
        <v>2718</v>
      </c>
      <c r="AE140" s="394">
        <f t="shared" si="99"/>
        <v>17.659671236436878</v>
      </c>
      <c r="AF140" s="12">
        <v>1026</v>
      </c>
      <c r="AG140" s="414">
        <f t="shared" si="100"/>
        <v>6.6662335130920667</v>
      </c>
    </row>
    <row r="141" spans="1:33" ht="14.5" customHeight="1">
      <c r="A141" s="125" t="s">
        <v>70</v>
      </c>
      <c r="B141" s="5">
        <v>51302</v>
      </c>
      <c r="C141" s="393">
        <v>40.201980429613108</v>
      </c>
      <c r="D141" s="21">
        <v>4015</v>
      </c>
      <c r="E141" s="503">
        <f t="shared" si="88"/>
        <v>7.8262056060192586</v>
      </c>
      <c r="F141" s="489">
        <v>33.700871731008789</v>
      </c>
      <c r="G141" s="9">
        <v>965</v>
      </c>
      <c r="H141" s="396">
        <f t="shared" si="89"/>
        <v>24.034869240348691</v>
      </c>
      <c r="I141" s="9">
        <v>789</v>
      </c>
      <c r="J141" s="396">
        <f t="shared" si="90"/>
        <v>19.651307596513075</v>
      </c>
      <c r="K141" s="9">
        <v>1190</v>
      </c>
      <c r="L141" s="396">
        <f t="shared" si="91"/>
        <v>29.638854296388544</v>
      </c>
      <c r="M141" s="9">
        <v>539</v>
      </c>
      <c r="N141" s="503">
        <v>24.034869240348691</v>
      </c>
      <c r="O141" s="9">
        <v>422</v>
      </c>
      <c r="P141" s="396">
        <f t="shared" si="92"/>
        <v>10.510585305105852</v>
      </c>
      <c r="Q141" s="23">
        <v>110</v>
      </c>
      <c r="R141" s="393">
        <f t="shared" si="93"/>
        <v>2.7397260273972601</v>
      </c>
      <c r="S141" s="32">
        <v>47287</v>
      </c>
      <c r="T141" s="503">
        <f t="shared" si="94"/>
        <v>92.173794393980742</v>
      </c>
      <c r="U141" s="489">
        <v>40.753970435849524</v>
      </c>
      <c r="V141" s="9">
        <v>5855</v>
      </c>
      <c r="W141" s="396">
        <f t="shared" si="95"/>
        <v>12.381838560280839</v>
      </c>
      <c r="X141" s="9">
        <v>5932</v>
      </c>
      <c r="Y141" s="396">
        <f t="shared" si="96"/>
        <v>12.544674011884874</v>
      </c>
      <c r="Z141" s="9">
        <v>10619</v>
      </c>
      <c r="AA141" s="396">
        <f t="shared" si="97"/>
        <v>22.456489098483726</v>
      </c>
      <c r="AB141" s="9">
        <v>10820</v>
      </c>
      <c r="AC141" s="396">
        <f t="shared" si="98"/>
        <v>22.881553069554002</v>
      </c>
      <c r="AD141" s="9">
        <v>10199</v>
      </c>
      <c r="AE141" s="396">
        <f t="shared" si="99"/>
        <v>21.568295726098082</v>
      </c>
      <c r="AF141" s="9">
        <v>3862</v>
      </c>
      <c r="AG141" s="415">
        <f t="shared" si="100"/>
        <v>8.1671495336984794</v>
      </c>
    </row>
    <row r="142" spans="1:33" ht="14.5" customHeight="1">
      <c r="A142" s="124" t="s">
        <v>71</v>
      </c>
      <c r="B142" s="4">
        <v>11206</v>
      </c>
      <c r="C142" s="395">
        <v>42.364179903623281</v>
      </c>
      <c r="D142" s="25">
        <v>664</v>
      </c>
      <c r="E142" s="502">
        <f t="shared" si="88"/>
        <v>5.9253971086917723</v>
      </c>
      <c r="F142" s="488">
        <v>32.748493975903635</v>
      </c>
      <c r="G142" s="12">
        <v>134</v>
      </c>
      <c r="H142" s="394">
        <f t="shared" si="89"/>
        <v>20.180722891566266</v>
      </c>
      <c r="I142" s="12">
        <v>121</v>
      </c>
      <c r="J142" s="394">
        <f t="shared" si="90"/>
        <v>18.222891566265059</v>
      </c>
      <c r="K142" s="12">
        <v>265</v>
      </c>
      <c r="L142" s="394">
        <f t="shared" si="91"/>
        <v>39.909638554216869</v>
      </c>
      <c r="M142" s="12">
        <v>105</v>
      </c>
      <c r="N142" s="502">
        <v>20.180722891566266</v>
      </c>
      <c r="O142" s="12">
        <v>30</v>
      </c>
      <c r="P142" s="394">
        <f t="shared" si="92"/>
        <v>4.5180722891566267</v>
      </c>
      <c r="Q142" s="28">
        <v>9</v>
      </c>
      <c r="R142" s="395">
        <f t="shared" si="93"/>
        <v>1.3554216867469879</v>
      </c>
      <c r="S142" s="29">
        <v>10542</v>
      </c>
      <c r="T142" s="502">
        <f t="shared" si="94"/>
        <v>94.074602891308217</v>
      </c>
      <c r="U142" s="488">
        <v>42.96983494593055</v>
      </c>
      <c r="V142" s="12">
        <v>875</v>
      </c>
      <c r="W142" s="394">
        <f t="shared" si="95"/>
        <v>8.3001328021248337</v>
      </c>
      <c r="X142" s="12">
        <v>986</v>
      </c>
      <c r="Y142" s="394">
        <f t="shared" si="96"/>
        <v>9.3530639347372428</v>
      </c>
      <c r="Z142" s="12">
        <v>2690</v>
      </c>
      <c r="AA142" s="394">
        <f t="shared" si="97"/>
        <v>25.516979700246633</v>
      </c>
      <c r="AB142" s="12">
        <v>1979</v>
      </c>
      <c r="AC142" s="394">
        <f t="shared" si="98"/>
        <v>18.772528931891483</v>
      </c>
      <c r="AD142" s="12">
        <v>2869</v>
      </c>
      <c r="AE142" s="394">
        <f t="shared" si="99"/>
        <v>27.214949724909882</v>
      </c>
      <c r="AF142" s="12">
        <v>1143</v>
      </c>
      <c r="AG142" s="414">
        <f t="shared" si="100"/>
        <v>10.842344906089926</v>
      </c>
    </row>
    <row r="143" spans="1:33" ht="14.5" customHeight="1">
      <c r="A143" s="125" t="s">
        <v>72</v>
      </c>
      <c r="B143" s="5">
        <v>58547</v>
      </c>
      <c r="C143" s="393">
        <v>40.236920764514025</v>
      </c>
      <c r="D143" s="21">
        <v>3629</v>
      </c>
      <c r="E143" s="503">
        <f t="shared" si="88"/>
        <v>6.1984388610859646</v>
      </c>
      <c r="F143" s="489">
        <v>33.010471204188498</v>
      </c>
      <c r="G143" s="9">
        <v>916</v>
      </c>
      <c r="H143" s="396">
        <f t="shared" si="89"/>
        <v>25.241113254340036</v>
      </c>
      <c r="I143" s="9">
        <v>744</v>
      </c>
      <c r="J143" s="396">
        <f t="shared" si="90"/>
        <v>20.50151556902728</v>
      </c>
      <c r="K143" s="9">
        <v>1072</v>
      </c>
      <c r="L143" s="396">
        <f t="shared" si="91"/>
        <v>29.539818131716729</v>
      </c>
      <c r="M143" s="9">
        <v>517</v>
      </c>
      <c r="N143" s="503">
        <v>25.241113254340036</v>
      </c>
      <c r="O143" s="9">
        <v>295</v>
      </c>
      <c r="P143" s="396">
        <f t="shared" si="92"/>
        <v>8.1289611463213003</v>
      </c>
      <c r="Q143" s="23">
        <v>85</v>
      </c>
      <c r="R143" s="393">
        <f t="shared" si="93"/>
        <v>2.3422430421603746</v>
      </c>
      <c r="S143" s="32">
        <v>54918</v>
      </c>
      <c r="T143" s="503">
        <f t="shared" si="94"/>
        <v>93.801561138914039</v>
      </c>
      <c r="U143" s="489">
        <v>40.714446993699774</v>
      </c>
      <c r="V143" s="9">
        <v>6617</v>
      </c>
      <c r="W143" s="396">
        <f t="shared" si="95"/>
        <v>12.048872864998724</v>
      </c>
      <c r="X143" s="9">
        <v>7222</v>
      </c>
      <c r="Y143" s="396">
        <f t="shared" si="96"/>
        <v>13.150515313740485</v>
      </c>
      <c r="Z143" s="9">
        <v>12156</v>
      </c>
      <c r="AA143" s="396">
        <f t="shared" si="97"/>
        <v>22.134819184966677</v>
      </c>
      <c r="AB143" s="9">
        <v>12581</v>
      </c>
      <c r="AC143" s="396">
        <f t="shared" si="98"/>
        <v>22.908700244000148</v>
      </c>
      <c r="AD143" s="9">
        <v>12247</v>
      </c>
      <c r="AE143" s="396">
        <f t="shared" si="99"/>
        <v>22.300520776430314</v>
      </c>
      <c r="AF143" s="9">
        <v>4095</v>
      </c>
      <c r="AG143" s="415">
        <f t="shared" si="100"/>
        <v>7.456571615863651</v>
      </c>
    </row>
    <row r="144" spans="1:33" ht="14.5" customHeight="1">
      <c r="A144" s="124" t="s">
        <v>73</v>
      </c>
      <c r="B144" s="4">
        <v>124265</v>
      </c>
      <c r="C144" s="395">
        <v>40.097147225687138</v>
      </c>
      <c r="D144" s="25">
        <v>7147</v>
      </c>
      <c r="E144" s="502">
        <f t="shared" si="88"/>
        <v>5.7514183398382492</v>
      </c>
      <c r="F144" s="488">
        <v>33.118231425773246</v>
      </c>
      <c r="G144" s="12">
        <v>1604</v>
      </c>
      <c r="H144" s="394">
        <f t="shared" si="89"/>
        <v>22.442983069819505</v>
      </c>
      <c r="I144" s="12">
        <v>1671</v>
      </c>
      <c r="J144" s="394">
        <f t="shared" si="90"/>
        <v>23.380439345179795</v>
      </c>
      <c r="K144" s="12">
        <v>2169</v>
      </c>
      <c r="L144" s="394">
        <f t="shared" si="91"/>
        <v>30.348397929201067</v>
      </c>
      <c r="M144" s="12">
        <v>925</v>
      </c>
      <c r="N144" s="502">
        <v>22.442983069819505</v>
      </c>
      <c r="O144" s="12">
        <v>605</v>
      </c>
      <c r="P144" s="394">
        <f t="shared" si="92"/>
        <v>8.4650902476563594</v>
      </c>
      <c r="Q144" s="28">
        <v>173</v>
      </c>
      <c r="R144" s="395">
        <f t="shared" si="93"/>
        <v>2.420596054288513</v>
      </c>
      <c r="S144" s="29">
        <v>117118</v>
      </c>
      <c r="T144" s="502">
        <f t="shared" si="94"/>
        <v>94.248581660161761</v>
      </c>
      <c r="U144" s="488">
        <v>40.523028057172951</v>
      </c>
      <c r="V144" s="12">
        <v>14808</v>
      </c>
      <c r="W144" s="394">
        <f t="shared" si="95"/>
        <v>12.643658532420293</v>
      </c>
      <c r="X144" s="12">
        <v>15732</v>
      </c>
      <c r="Y144" s="394">
        <f t="shared" si="96"/>
        <v>13.43260643112075</v>
      </c>
      <c r="Z144" s="12">
        <v>25329</v>
      </c>
      <c r="AA144" s="394">
        <f t="shared" si="97"/>
        <v>21.626906197168669</v>
      </c>
      <c r="AB144" s="12">
        <v>27431</v>
      </c>
      <c r="AC144" s="394">
        <f t="shared" si="98"/>
        <v>23.421677282740482</v>
      </c>
      <c r="AD144" s="12">
        <v>24620</v>
      </c>
      <c r="AE144" s="394">
        <f t="shared" si="99"/>
        <v>21.021533837667995</v>
      </c>
      <c r="AF144" s="12">
        <v>9198</v>
      </c>
      <c r="AG144" s="414">
        <f t="shared" si="100"/>
        <v>7.8536177188818108</v>
      </c>
    </row>
    <row r="145" spans="1:33" ht="14.5" customHeight="1">
      <c r="A145" s="125" t="s">
        <v>74</v>
      </c>
      <c r="B145" s="5">
        <v>32960</v>
      </c>
      <c r="C145" s="393">
        <v>40.709860436893294</v>
      </c>
      <c r="D145" s="21">
        <v>1805</v>
      </c>
      <c r="E145" s="503">
        <f t="shared" si="88"/>
        <v>5.4763349514563107</v>
      </c>
      <c r="F145" s="489">
        <v>33.439889196675928</v>
      </c>
      <c r="G145" s="9">
        <v>459</v>
      </c>
      <c r="H145" s="396">
        <f t="shared" si="89"/>
        <v>25.429362880886426</v>
      </c>
      <c r="I145" s="9">
        <v>341</v>
      </c>
      <c r="J145" s="396">
        <f t="shared" si="90"/>
        <v>18.89196675900277</v>
      </c>
      <c r="K145" s="9">
        <v>544</v>
      </c>
      <c r="L145" s="396">
        <f t="shared" si="91"/>
        <v>30.13850415512465</v>
      </c>
      <c r="M145" s="9">
        <v>236</v>
      </c>
      <c r="N145" s="503">
        <v>25.429362880886426</v>
      </c>
      <c r="O145" s="9">
        <v>155</v>
      </c>
      <c r="P145" s="396">
        <f t="shared" si="92"/>
        <v>8.5872576177285325</v>
      </c>
      <c r="Q145" s="23">
        <v>70</v>
      </c>
      <c r="R145" s="393">
        <f t="shared" si="93"/>
        <v>3.8781163434903045</v>
      </c>
      <c r="S145" s="32">
        <v>31155</v>
      </c>
      <c r="T145" s="503">
        <f t="shared" si="94"/>
        <v>94.523665048543691</v>
      </c>
      <c r="U145" s="489">
        <v>41.131054405392717</v>
      </c>
      <c r="V145" s="9">
        <v>3369</v>
      </c>
      <c r="W145" s="396">
        <f t="shared" si="95"/>
        <v>10.813673567645644</v>
      </c>
      <c r="X145" s="9">
        <v>3704</v>
      </c>
      <c r="Y145" s="396">
        <f t="shared" si="96"/>
        <v>11.888942384849944</v>
      </c>
      <c r="Z145" s="9">
        <v>7059</v>
      </c>
      <c r="AA145" s="396">
        <f t="shared" si="97"/>
        <v>22.657679345209438</v>
      </c>
      <c r="AB145" s="9">
        <v>7843</v>
      </c>
      <c r="AC145" s="396">
        <f t="shared" si="98"/>
        <v>25.17412935323383</v>
      </c>
      <c r="AD145" s="9">
        <v>6812</v>
      </c>
      <c r="AE145" s="396">
        <f t="shared" si="99"/>
        <v>21.864869202375221</v>
      </c>
      <c r="AF145" s="9">
        <v>2368</v>
      </c>
      <c r="AG145" s="415">
        <f t="shared" si="100"/>
        <v>7.6007061466859245</v>
      </c>
    </row>
    <row r="146" spans="1:33" ht="14.5" customHeight="1">
      <c r="A146" s="124" t="s">
        <v>75</v>
      </c>
      <c r="B146" s="4">
        <v>6708</v>
      </c>
      <c r="C146" s="395">
        <v>39.568276684555705</v>
      </c>
      <c r="D146" s="25">
        <v>339</v>
      </c>
      <c r="E146" s="502">
        <f t="shared" si="88"/>
        <v>5.0536672629695882</v>
      </c>
      <c r="F146" s="488">
        <v>33.070796460177014</v>
      </c>
      <c r="G146" s="12">
        <v>75</v>
      </c>
      <c r="H146" s="394">
        <f t="shared" si="89"/>
        <v>22.123893805309734</v>
      </c>
      <c r="I146" s="12">
        <v>76</v>
      </c>
      <c r="J146" s="394">
        <f t="shared" si="90"/>
        <v>22.418879056047196</v>
      </c>
      <c r="K146" s="12">
        <v>104</v>
      </c>
      <c r="L146" s="394">
        <f t="shared" si="91"/>
        <v>30.678466076696164</v>
      </c>
      <c r="M146" s="12">
        <v>55</v>
      </c>
      <c r="N146" s="502">
        <v>22.123893805309734</v>
      </c>
      <c r="O146" s="12">
        <v>22</v>
      </c>
      <c r="P146" s="394">
        <f t="shared" si="92"/>
        <v>6.4896755162241888</v>
      </c>
      <c r="Q146" s="28">
        <v>7</v>
      </c>
      <c r="R146" s="395">
        <f t="shared" si="93"/>
        <v>2.0648967551622417</v>
      </c>
      <c r="S146" s="29">
        <v>6369</v>
      </c>
      <c r="T146" s="502">
        <f t="shared" si="94"/>
        <v>94.946332737030417</v>
      </c>
      <c r="U146" s="488">
        <v>39.91411524572154</v>
      </c>
      <c r="V146" s="12">
        <v>838</v>
      </c>
      <c r="W146" s="394">
        <f t="shared" si="95"/>
        <v>13.157481551263936</v>
      </c>
      <c r="X146" s="12">
        <v>940</v>
      </c>
      <c r="Y146" s="394">
        <f t="shared" si="96"/>
        <v>14.758988852253102</v>
      </c>
      <c r="Z146" s="12">
        <v>1339</v>
      </c>
      <c r="AA146" s="394">
        <f t="shared" si="97"/>
        <v>21.023708588475429</v>
      </c>
      <c r="AB146" s="12">
        <v>1524</v>
      </c>
      <c r="AC146" s="394">
        <f t="shared" si="98"/>
        <v>23.928403203014604</v>
      </c>
      <c r="AD146" s="12">
        <v>1243</v>
      </c>
      <c r="AE146" s="394">
        <f t="shared" si="99"/>
        <v>19.516407599309154</v>
      </c>
      <c r="AF146" s="12">
        <v>485</v>
      </c>
      <c r="AG146" s="414">
        <f t="shared" si="100"/>
        <v>7.615010205683781</v>
      </c>
    </row>
    <row r="147" spans="1:33" ht="14.5" customHeight="1">
      <c r="A147" s="125" t="s">
        <v>76</v>
      </c>
      <c r="B147" s="5">
        <v>30191</v>
      </c>
      <c r="C147" s="393">
        <v>41.668377993441624</v>
      </c>
      <c r="D147" s="21">
        <v>2238</v>
      </c>
      <c r="E147" s="503">
        <f t="shared" si="88"/>
        <v>7.4128051406048154</v>
      </c>
      <c r="F147" s="489">
        <v>33.896782841823054</v>
      </c>
      <c r="G147" s="9">
        <v>345</v>
      </c>
      <c r="H147" s="396">
        <f t="shared" si="89"/>
        <v>15.415549597855227</v>
      </c>
      <c r="I147" s="9">
        <v>432</v>
      </c>
      <c r="J147" s="396">
        <f t="shared" si="90"/>
        <v>19.302949061662197</v>
      </c>
      <c r="K147" s="9">
        <v>900</v>
      </c>
      <c r="L147" s="396">
        <f t="shared" si="91"/>
        <v>40.214477211796243</v>
      </c>
      <c r="M147" s="9">
        <v>393</v>
      </c>
      <c r="N147" s="503">
        <v>15.415549597855227</v>
      </c>
      <c r="O147" s="9">
        <v>149</v>
      </c>
      <c r="P147" s="396">
        <f t="shared" si="92"/>
        <v>6.6577301161751565</v>
      </c>
      <c r="Q147" s="23">
        <v>19</v>
      </c>
      <c r="R147" s="393">
        <f t="shared" si="93"/>
        <v>0.84897229669347629</v>
      </c>
      <c r="S147" s="32">
        <v>27953</v>
      </c>
      <c r="T147" s="503">
        <f t="shared" si="94"/>
        <v>92.587194859395183</v>
      </c>
      <c r="U147" s="489">
        <v>42.290594927199109</v>
      </c>
      <c r="V147" s="9">
        <v>2038</v>
      </c>
      <c r="W147" s="396">
        <f t="shared" si="95"/>
        <v>7.2908095732121776</v>
      </c>
      <c r="X147" s="9">
        <v>2966</v>
      </c>
      <c r="Y147" s="396">
        <f t="shared" si="96"/>
        <v>10.610667906843631</v>
      </c>
      <c r="Z147" s="9">
        <v>7697</v>
      </c>
      <c r="AA147" s="396">
        <f t="shared" si="97"/>
        <v>27.535506027975533</v>
      </c>
      <c r="AB147" s="9">
        <v>5602</v>
      </c>
      <c r="AC147" s="396">
        <f t="shared" si="98"/>
        <v>20.040782742460557</v>
      </c>
      <c r="AD147" s="9">
        <v>7115</v>
      </c>
      <c r="AE147" s="396">
        <f t="shared" si="99"/>
        <v>25.453439702357528</v>
      </c>
      <c r="AF147" s="9">
        <v>2535</v>
      </c>
      <c r="AG147" s="415">
        <f t="shared" si="100"/>
        <v>9.0687940471505755</v>
      </c>
    </row>
    <row r="148" spans="1:33" ht="14.5" customHeight="1">
      <c r="A148" s="124" t="s">
        <v>77</v>
      </c>
      <c r="B148" s="4">
        <v>16111</v>
      </c>
      <c r="C148" s="395">
        <v>42.756563838371235</v>
      </c>
      <c r="D148" s="25">
        <v>775</v>
      </c>
      <c r="E148" s="502">
        <f t="shared" si="88"/>
        <v>4.8103780026069147</v>
      </c>
      <c r="F148" s="488">
        <v>33.028387096774189</v>
      </c>
      <c r="G148" s="12">
        <v>162</v>
      </c>
      <c r="H148" s="394">
        <f t="shared" si="89"/>
        <v>20.903225806451616</v>
      </c>
      <c r="I148" s="12">
        <v>163</v>
      </c>
      <c r="J148" s="394">
        <f t="shared" si="90"/>
        <v>21.032258064516128</v>
      </c>
      <c r="K148" s="12">
        <v>277</v>
      </c>
      <c r="L148" s="394">
        <f t="shared" si="91"/>
        <v>35.741935483870968</v>
      </c>
      <c r="M148" s="12">
        <v>106</v>
      </c>
      <c r="N148" s="502">
        <v>20.903225806451616</v>
      </c>
      <c r="O148" s="12">
        <v>57</v>
      </c>
      <c r="P148" s="394">
        <f t="shared" si="92"/>
        <v>7.354838709677419</v>
      </c>
      <c r="Q148" s="28">
        <v>10</v>
      </c>
      <c r="R148" s="395">
        <f t="shared" si="93"/>
        <v>1.2903225806451613</v>
      </c>
      <c r="S148" s="29">
        <v>15336</v>
      </c>
      <c r="T148" s="502">
        <f t="shared" si="94"/>
        <v>95.189621997393076</v>
      </c>
      <c r="U148" s="488">
        <v>43.248174230568871</v>
      </c>
      <c r="V148" s="12">
        <v>1330</v>
      </c>
      <c r="W148" s="394">
        <f t="shared" si="95"/>
        <v>8.6724047991653617</v>
      </c>
      <c r="X148" s="12">
        <v>1633</v>
      </c>
      <c r="Y148" s="394">
        <f t="shared" si="96"/>
        <v>10.648148148148149</v>
      </c>
      <c r="Z148" s="12">
        <v>3558</v>
      </c>
      <c r="AA148" s="394">
        <f t="shared" si="97"/>
        <v>23.200312989045383</v>
      </c>
      <c r="AB148" s="12">
        <v>2536</v>
      </c>
      <c r="AC148" s="394">
        <f t="shared" si="98"/>
        <v>16.536254564423576</v>
      </c>
      <c r="AD148" s="12">
        <v>4538</v>
      </c>
      <c r="AE148" s="394">
        <f t="shared" si="99"/>
        <v>29.590505998956701</v>
      </c>
      <c r="AF148" s="12">
        <v>1741</v>
      </c>
      <c r="AG148" s="414">
        <f t="shared" si="100"/>
        <v>11.352373500260825</v>
      </c>
    </row>
    <row r="149" spans="1:33" ht="14.5" customHeight="1">
      <c r="A149" s="125" t="s">
        <v>78</v>
      </c>
      <c r="B149" s="5">
        <v>21039</v>
      </c>
      <c r="C149" s="393">
        <v>41.004658016065591</v>
      </c>
      <c r="D149" s="21">
        <v>1895</v>
      </c>
      <c r="E149" s="503">
        <f t="shared" si="88"/>
        <v>9.0070820856504579</v>
      </c>
      <c r="F149" s="489">
        <v>34.577308707124011</v>
      </c>
      <c r="G149" s="9">
        <v>400</v>
      </c>
      <c r="H149" s="396">
        <f t="shared" si="89"/>
        <v>21.108179419525065</v>
      </c>
      <c r="I149" s="9">
        <v>340</v>
      </c>
      <c r="J149" s="396">
        <f t="shared" si="90"/>
        <v>17.941952506596305</v>
      </c>
      <c r="K149" s="9">
        <v>577</v>
      </c>
      <c r="L149" s="396">
        <f t="shared" si="91"/>
        <v>30.448548812664907</v>
      </c>
      <c r="M149" s="9">
        <v>324</v>
      </c>
      <c r="N149" s="503">
        <v>21.108179419525065</v>
      </c>
      <c r="O149" s="9">
        <v>199</v>
      </c>
      <c r="P149" s="396">
        <f t="shared" si="92"/>
        <v>10.501319261213721</v>
      </c>
      <c r="Q149" s="23">
        <v>55</v>
      </c>
      <c r="R149" s="393">
        <f t="shared" si="93"/>
        <v>2.9023746701846966</v>
      </c>
      <c r="S149" s="32">
        <v>19144</v>
      </c>
      <c r="T149" s="503">
        <f t="shared" si="94"/>
        <v>90.992917914349533</v>
      </c>
      <c r="U149" s="489">
        <v>41.640879648976117</v>
      </c>
      <c r="V149" s="9">
        <v>1787</v>
      </c>
      <c r="W149" s="396">
        <f t="shared" si="95"/>
        <v>9.3345173422482226</v>
      </c>
      <c r="X149" s="9">
        <v>2397</v>
      </c>
      <c r="Y149" s="396">
        <f t="shared" si="96"/>
        <v>12.520894274968658</v>
      </c>
      <c r="Z149" s="9">
        <v>4162</v>
      </c>
      <c r="AA149" s="396">
        <f t="shared" si="97"/>
        <v>21.740493104889261</v>
      </c>
      <c r="AB149" s="9">
        <v>4775</v>
      </c>
      <c r="AC149" s="396">
        <f t="shared" si="98"/>
        <v>24.94254074383619</v>
      </c>
      <c r="AD149" s="9">
        <v>4608</v>
      </c>
      <c r="AE149" s="396">
        <f t="shared" si="99"/>
        <v>24.070204763894694</v>
      </c>
      <c r="AF149" s="9">
        <v>1415</v>
      </c>
      <c r="AG149" s="415">
        <f t="shared" si="100"/>
        <v>7.3913497701629751</v>
      </c>
    </row>
    <row r="150" spans="1:33" ht="14.5" customHeight="1" thickBot="1">
      <c r="A150" s="126" t="s">
        <v>79</v>
      </c>
      <c r="B150" s="4">
        <v>15609</v>
      </c>
      <c r="C150" s="395">
        <v>42.144660131975392</v>
      </c>
      <c r="D150" s="25">
        <v>884</v>
      </c>
      <c r="E150" s="502">
        <f t="shared" si="88"/>
        <v>5.663399320904607</v>
      </c>
      <c r="F150" s="488">
        <v>32.851809954751118</v>
      </c>
      <c r="G150" s="12">
        <v>143</v>
      </c>
      <c r="H150" s="394">
        <f t="shared" si="89"/>
        <v>16.176470588235293</v>
      </c>
      <c r="I150" s="12">
        <v>198</v>
      </c>
      <c r="J150" s="394">
        <f t="shared" si="90"/>
        <v>22.398190045248871</v>
      </c>
      <c r="K150" s="12">
        <v>377</v>
      </c>
      <c r="L150" s="394">
        <f t="shared" si="91"/>
        <v>42.647058823529413</v>
      </c>
      <c r="M150" s="12">
        <v>113</v>
      </c>
      <c r="N150" s="502">
        <v>16.176470588235293</v>
      </c>
      <c r="O150" s="12">
        <v>43</v>
      </c>
      <c r="P150" s="394">
        <f t="shared" si="92"/>
        <v>4.8642533936651589</v>
      </c>
      <c r="Q150" s="28">
        <v>10</v>
      </c>
      <c r="R150" s="395">
        <f t="shared" si="93"/>
        <v>1.1312217194570136</v>
      </c>
      <c r="S150" s="29">
        <v>14725</v>
      </c>
      <c r="T150" s="502">
        <f t="shared" si="94"/>
        <v>94.336600679095397</v>
      </c>
      <c r="U150" s="488">
        <v>42.702546689303539</v>
      </c>
      <c r="V150" s="12">
        <v>1109</v>
      </c>
      <c r="W150" s="394">
        <f t="shared" si="95"/>
        <v>7.5314091680814945</v>
      </c>
      <c r="X150" s="12">
        <v>1631</v>
      </c>
      <c r="Y150" s="394">
        <f t="shared" si="96"/>
        <v>11.076400679117148</v>
      </c>
      <c r="Z150" s="12">
        <v>3936</v>
      </c>
      <c r="AA150" s="394">
        <f t="shared" si="97"/>
        <v>26.730050933786075</v>
      </c>
      <c r="AB150" s="12">
        <v>2396</v>
      </c>
      <c r="AC150" s="394">
        <f t="shared" si="98"/>
        <v>16.271646859083191</v>
      </c>
      <c r="AD150" s="12">
        <v>4174</v>
      </c>
      <c r="AE150" s="394">
        <f t="shared" si="99"/>
        <v>28.346349745331068</v>
      </c>
      <c r="AF150" s="12">
        <v>1479</v>
      </c>
      <c r="AG150" s="414">
        <f t="shared" si="100"/>
        <v>10.04414261460102</v>
      </c>
    </row>
    <row r="151" spans="1:33" ht="14.5" customHeight="1">
      <c r="A151" s="127" t="s">
        <v>80</v>
      </c>
      <c r="B151" s="7">
        <v>511915</v>
      </c>
      <c r="C151" s="401">
        <v>39.624515788754692</v>
      </c>
      <c r="D151" s="33">
        <v>30833</v>
      </c>
      <c r="E151" s="504">
        <f t="shared" si="88"/>
        <v>6.0230702362696933</v>
      </c>
      <c r="F151" s="498">
        <v>32.743586417150141</v>
      </c>
      <c r="G151" s="495">
        <v>8067</v>
      </c>
      <c r="H151" s="492">
        <f t="shared" si="89"/>
        <v>26.163526092173971</v>
      </c>
      <c r="I151" s="495">
        <v>6437</v>
      </c>
      <c r="J151" s="492">
        <f t="shared" si="90"/>
        <v>20.876982453864365</v>
      </c>
      <c r="K151" s="495">
        <v>8942</v>
      </c>
      <c r="L151" s="492">
        <f t="shared" si="91"/>
        <v>29.001394609671454</v>
      </c>
      <c r="M151" s="495">
        <v>4039</v>
      </c>
      <c r="N151" s="504">
        <v>26.163526092173971</v>
      </c>
      <c r="O151" s="495">
        <v>2576</v>
      </c>
      <c r="P151" s="492">
        <f t="shared" si="92"/>
        <v>8.3546849155125997</v>
      </c>
      <c r="Q151" s="35">
        <v>772</v>
      </c>
      <c r="R151" s="401">
        <f t="shared" si="93"/>
        <v>2.5038108520092108</v>
      </c>
      <c r="S151" s="36">
        <v>481082</v>
      </c>
      <c r="T151" s="504">
        <f t="shared" si="94"/>
        <v>93.976929763730311</v>
      </c>
      <c r="U151" s="498">
        <v>40.065521054622316</v>
      </c>
      <c r="V151" s="495">
        <v>65723</v>
      </c>
      <c r="W151" s="492">
        <f t="shared" si="95"/>
        <v>13.661496376917032</v>
      </c>
      <c r="X151" s="495">
        <v>63241</v>
      </c>
      <c r="Y151" s="492">
        <f t="shared" si="96"/>
        <v>13.145576014068288</v>
      </c>
      <c r="Z151" s="495">
        <v>107023</v>
      </c>
      <c r="AA151" s="492">
        <f t="shared" si="97"/>
        <v>22.246311439629835</v>
      </c>
      <c r="AB151" s="495">
        <v>111983</v>
      </c>
      <c r="AC151" s="492">
        <f t="shared" si="98"/>
        <v>23.277320706241348</v>
      </c>
      <c r="AD151" s="495">
        <v>98008</v>
      </c>
      <c r="AE151" s="492">
        <f t="shared" si="99"/>
        <v>20.372410524609112</v>
      </c>
      <c r="AF151" s="495">
        <v>35104</v>
      </c>
      <c r="AG151" s="416">
        <f t="shared" si="100"/>
        <v>7.2968849385343866</v>
      </c>
    </row>
    <row r="152" spans="1:33" ht="14.5" customHeight="1">
      <c r="A152" s="128" t="s">
        <v>81</v>
      </c>
      <c r="B152" s="8">
        <v>125715</v>
      </c>
      <c r="C152" s="403">
        <v>41.664176908085622</v>
      </c>
      <c r="D152" s="37">
        <v>9917</v>
      </c>
      <c r="E152" s="505">
        <f t="shared" si="88"/>
        <v>7.8884779063755319</v>
      </c>
      <c r="F152" s="499">
        <v>34.410406372895032</v>
      </c>
      <c r="G152" s="496">
        <v>1598</v>
      </c>
      <c r="H152" s="493">
        <f t="shared" si="89"/>
        <v>16.113744075829384</v>
      </c>
      <c r="I152" s="496">
        <v>1732</v>
      </c>
      <c r="J152" s="493">
        <f t="shared" si="90"/>
        <v>17.464959161036603</v>
      </c>
      <c r="K152" s="496">
        <v>3953</v>
      </c>
      <c r="L152" s="493">
        <f t="shared" si="91"/>
        <v>39.860845013612987</v>
      </c>
      <c r="M152" s="496">
        <v>1755</v>
      </c>
      <c r="N152" s="505">
        <v>16.113744075829384</v>
      </c>
      <c r="O152" s="496">
        <v>704</v>
      </c>
      <c r="P152" s="493">
        <f t="shared" si="92"/>
        <v>7.0989210446707665</v>
      </c>
      <c r="Q152" s="39">
        <v>175</v>
      </c>
      <c r="R152" s="403">
        <f t="shared" si="93"/>
        <v>1.7646465665019664</v>
      </c>
      <c r="S152" s="40">
        <v>115798</v>
      </c>
      <c r="T152" s="505">
        <f t="shared" si="94"/>
        <v>92.111522093624458</v>
      </c>
      <c r="U152" s="499">
        <v>42.285393530112621</v>
      </c>
      <c r="V152" s="496">
        <v>9282</v>
      </c>
      <c r="W152" s="493">
        <f t="shared" si="95"/>
        <v>8.0156824815627203</v>
      </c>
      <c r="X152" s="496">
        <v>12381</v>
      </c>
      <c r="Y152" s="493">
        <f t="shared" si="96"/>
        <v>10.691894505950017</v>
      </c>
      <c r="Z152" s="496">
        <v>31125</v>
      </c>
      <c r="AA152" s="493">
        <f t="shared" si="97"/>
        <v>26.878702568265428</v>
      </c>
      <c r="AB152" s="496">
        <v>22000</v>
      </c>
      <c r="AC152" s="493">
        <f t="shared" si="98"/>
        <v>18.99860101210729</v>
      </c>
      <c r="AD152" s="496">
        <v>30381</v>
      </c>
      <c r="AE152" s="493">
        <f t="shared" si="99"/>
        <v>26.236204424946891</v>
      </c>
      <c r="AF152" s="496">
        <v>10629</v>
      </c>
      <c r="AG152" s="417">
        <f t="shared" si="100"/>
        <v>9.1789150071676531</v>
      </c>
    </row>
    <row r="153" spans="1:33" ht="14.5" customHeight="1">
      <c r="A153" s="129" t="s">
        <v>82</v>
      </c>
      <c r="B153" s="130">
        <v>637630</v>
      </c>
      <c r="C153" s="407">
        <v>40.026654956639021</v>
      </c>
      <c r="D153" s="135">
        <v>40750</v>
      </c>
      <c r="E153" s="515">
        <f t="shared" si="88"/>
        <v>6.3908536298480314</v>
      </c>
      <c r="F153" s="500">
        <v>33.149226993864879</v>
      </c>
      <c r="G153" s="497">
        <v>9665</v>
      </c>
      <c r="H153" s="494">
        <f t="shared" si="89"/>
        <v>23.717791411042946</v>
      </c>
      <c r="I153" s="497">
        <v>8169</v>
      </c>
      <c r="J153" s="494">
        <f t="shared" si="90"/>
        <v>20.046625766871166</v>
      </c>
      <c r="K153" s="497">
        <v>12895</v>
      </c>
      <c r="L153" s="494">
        <f t="shared" si="91"/>
        <v>31.644171779141107</v>
      </c>
      <c r="M153" s="497">
        <v>5794</v>
      </c>
      <c r="N153" s="506">
        <v>23.717791411042946</v>
      </c>
      <c r="O153" s="497">
        <v>3280</v>
      </c>
      <c r="P153" s="494">
        <f t="shared" si="92"/>
        <v>8.0490797546012267</v>
      </c>
      <c r="Q153" s="136">
        <v>947</v>
      </c>
      <c r="R153" s="405">
        <f t="shared" si="93"/>
        <v>2.3239263803680981</v>
      </c>
      <c r="S153" s="137">
        <v>596880</v>
      </c>
      <c r="T153" s="515">
        <f t="shared" si="94"/>
        <v>93.609146370151976</v>
      </c>
      <c r="U153" s="500">
        <v>40.496188513603727</v>
      </c>
      <c r="V153" s="497">
        <v>75005</v>
      </c>
      <c r="W153" s="494">
        <f t="shared" si="95"/>
        <v>12.566177456105079</v>
      </c>
      <c r="X153" s="497">
        <v>75622</v>
      </c>
      <c r="Y153" s="494">
        <f t="shared" si="96"/>
        <v>12.669548317919849</v>
      </c>
      <c r="Z153" s="497">
        <v>138148</v>
      </c>
      <c r="AA153" s="494">
        <f t="shared" si="97"/>
        <v>23.14502077469508</v>
      </c>
      <c r="AB153" s="497">
        <v>133983</v>
      </c>
      <c r="AC153" s="494">
        <f t="shared" si="98"/>
        <v>22.447225572979495</v>
      </c>
      <c r="AD153" s="497">
        <v>128389</v>
      </c>
      <c r="AE153" s="494">
        <f t="shared" si="99"/>
        <v>21.510018764240719</v>
      </c>
      <c r="AF153" s="497">
        <v>45733</v>
      </c>
      <c r="AG153" s="132">
        <f t="shared" si="100"/>
        <v>7.662009114059777</v>
      </c>
    </row>
    <row r="154" spans="1:33" ht="14.5" customHeight="1">
      <c r="A154" s="1139" t="s">
        <v>519</v>
      </c>
      <c r="B154" s="1139"/>
      <c r="C154" s="1139"/>
      <c r="D154" s="1139"/>
      <c r="E154" s="1139"/>
      <c r="F154" s="1139"/>
      <c r="G154" s="1139"/>
      <c r="H154" s="1139"/>
      <c r="I154" s="1139"/>
      <c r="J154" s="1139"/>
      <c r="K154" s="1139"/>
      <c r="L154" s="1139"/>
      <c r="M154" s="1139"/>
      <c r="N154" s="1139"/>
      <c r="O154" s="1139"/>
      <c r="P154" s="1139"/>
      <c r="Q154" s="1139"/>
      <c r="R154" s="1139"/>
      <c r="S154" s="1139"/>
      <c r="T154" s="1139"/>
      <c r="U154" s="1139"/>
      <c r="V154" s="1139"/>
      <c r="W154" s="1139"/>
      <c r="X154" s="1139"/>
      <c r="Y154" s="1139"/>
      <c r="Z154" s="1139"/>
      <c r="AA154" s="1139"/>
      <c r="AB154" s="1139"/>
      <c r="AC154" s="1139"/>
      <c r="AD154" s="1139"/>
      <c r="AE154" s="1139"/>
      <c r="AF154" s="1139"/>
      <c r="AG154" s="1139"/>
    </row>
    <row r="155" spans="1:33" ht="14.5" customHeight="1">
      <c r="A155" s="1140" t="s">
        <v>652</v>
      </c>
      <c r="B155" s="1140"/>
      <c r="C155" s="1140"/>
      <c r="D155" s="1140"/>
      <c r="E155" s="1140"/>
      <c r="F155" s="1140"/>
      <c r="G155" s="1140"/>
      <c r="H155" s="1140"/>
      <c r="I155" s="1140"/>
      <c r="J155" s="1140"/>
      <c r="K155" s="1140"/>
      <c r="L155" s="1140"/>
      <c r="M155" s="1140"/>
      <c r="N155" s="1140"/>
      <c r="O155" s="1140"/>
      <c r="P155" s="1140"/>
      <c r="Q155" s="1140"/>
      <c r="R155" s="1140"/>
      <c r="S155" s="1140"/>
      <c r="T155" s="1140"/>
      <c r="U155" s="1140"/>
      <c r="V155" s="1140"/>
      <c r="W155" s="1140"/>
      <c r="X155" s="1140"/>
      <c r="Y155" s="1140"/>
      <c r="Z155" s="1140"/>
      <c r="AA155" s="1140"/>
      <c r="AB155" s="1140"/>
      <c r="AC155" s="1140"/>
      <c r="AD155" s="1140"/>
      <c r="AE155" s="1140"/>
      <c r="AF155" s="1140"/>
      <c r="AG155" s="1140"/>
    </row>
    <row r="156" spans="1:33" ht="14.5" customHeight="1">
      <c r="O156" s="776"/>
    </row>
    <row r="157" spans="1:33" ht="25" customHeight="1">
      <c r="A157" s="1135">
        <v>2019</v>
      </c>
      <c r="B157" s="1135"/>
      <c r="C157" s="1135"/>
      <c r="D157" s="1135"/>
      <c r="E157" s="1135"/>
      <c r="F157" s="1135"/>
      <c r="G157" s="1135"/>
      <c r="H157" s="1135"/>
      <c r="I157" s="1135"/>
      <c r="J157" s="1135"/>
      <c r="K157" s="1135"/>
      <c r="L157" s="1135"/>
      <c r="M157" s="1135"/>
      <c r="N157" s="1135"/>
      <c r="O157" s="1135"/>
      <c r="P157" s="1135"/>
      <c r="Q157" s="1135"/>
      <c r="R157" s="1135"/>
      <c r="S157" s="1135"/>
      <c r="T157" s="1135"/>
      <c r="U157" s="1135"/>
      <c r="V157" s="1135"/>
      <c r="W157" s="1135"/>
      <c r="X157" s="1135"/>
      <c r="Y157" s="1135"/>
      <c r="Z157" s="1135"/>
      <c r="AA157" s="1135"/>
      <c r="AB157" s="1135"/>
      <c r="AC157" s="1135"/>
      <c r="AD157" s="1135"/>
      <c r="AE157" s="1135"/>
      <c r="AF157" s="1135"/>
      <c r="AG157" s="1135"/>
    </row>
    <row r="158" spans="1:33" ht="14.5" customHeight="1">
      <c r="A158" s="759"/>
      <c r="B158" s="759"/>
      <c r="C158" s="769"/>
      <c r="D158" s="759"/>
      <c r="E158" s="759"/>
      <c r="F158" s="769"/>
      <c r="G158" s="759"/>
      <c r="H158" s="759"/>
      <c r="I158" s="759"/>
      <c r="J158" s="759"/>
      <c r="K158" s="759"/>
      <c r="L158" s="759"/>
      <c r="M158" s="759"/>
      <c r="N158" s="759"/>
      <c r="O158" s="759"/>
      <c r="P158" s="759"/>
      <c r="Q158" s="759"/>
      <c r="R158" s="759"/>
      <c r="S158" s="763"/>
      <c r="T158" s="759"/>
      <c r="U158" s="769"/>
    </row>
    <row r="159" spans="1:33" ht="14.5" customHeight="1">
      <c r="A159" s="1166" t="s">
        <v>749</v>
      </c>
      <c r="B159" s="1166"/>
      <c r="C159" s="1166"/>
      <c r="D159" s="1166"/>
      <c r="E159" s="1166"/>
      <c r="F159" s="1166"/>
      <c r="G159" s="1166"/>
      <c r="H159" s="1166"/>
      <c r="I159" s="1166"/>
      <c r="J159" s="1166"/>
      <c r="K159" s="1166"/>
      <c r="L159" s="1166"/>
      <c r="M159" s="1166"/>
      <c r="N159" s="1166"/>
      <c r="O159" s="1166"/>
      <c r="P159" s="1166"/>
      <c r="Q159" s="1166"/>
      <c r="R159" s="1166"/>
      <c r="S159" s="1166"/>
      <c r="T159" s="1166"/>
      <c r="U159" s="1166"/>
      <c r="V159" s="1166"/>
      <c r="W159" s="1166"/>
      <c r="X159" s="1166"/>
      <c r="Y159" s="1166"/>
      <c r="Z159" s="1166"/>
      <c r="AA159" s="1166"/>
      <c r="AB159" s="1166"/>
      <c r="AC159" s="1166"/>
      <c r="AD159" s="1166"/>
      <c r="AE159" s="1166"/>
      <c r="AF159" s="1166"/>
      <c r="AG159" s="1166"/>
    </row>
    <row r="160" spans="1:33" ht="14.5" customHeight="1">
      <c r="A160" s="1163" t="s">
        <v>273</v>
      </c>
      <c r="B160" s="1138" t="s">
        <v>274</v>
      </c>
      <c r="C160" s="1146"/>
      <c r="D160" s="1136" t="s">
        <v>276</v>
      </c>
      <c r="E160" s="1144"/>
      <c r="F160" s="1144"/>
      <c r="G160" s="1144"/>
      <c r="H160" s="1144"/>
      <c r="I160" s="1144"/>
      <c r="J160" s="1144"/>
      <c r="K160" s="1144"/>
      <c r="L160" s="1144"/>
      <c r="M160" s="1144"/>
      <c r="N160" s="1144"/>
      <c r="O160" s="1144"/>
      <c r="P160" s="1144"/>
      <c r="Q160" s="1144"/>
      <c r="R160" s="1144"/>
      <c r="S160" s="1144"/>
      <c r="T160" s="1144"/>
      <c r="U160" s="1144"/>
      <c r="V160" s="1144"/>
      <c r="W160" s="1144"/>
      <c r="X160" s="1144"/>
      <c r="Y160" s="1144"/>
      <c r="Z160" s="1144"/>
      <c r="AA160" s="1144"/>
      <c r="AB160" s="1144"/>
      <c r="AC160" s="1144"/>
      <c r="AD160" s="1144"/>
      <c r="AE160" s="1144"/>
      <c r="AF160" s="1144"/>
      <c r="AG160" s="1147"/>
    </row>
    <row r="161" spans="1:33" ht="14.5" customHeight="1">
      <c r="A161" s="1164"/>
      <c r="B161" s="1138"/>
      <c r="C161" s="1146"/>
      <c r="D161" s="1138" t="s">
        <v>277</v>
      </c>
      <c r="E161" s="1162"/>
      <c r="F161" s="1162"/>
      <c r="G161" s="1162"/>
      <c r="H161" s="1162"/>
      <c r="I161" s="1162"/>
      <c r="J161" s="1162"/>
      <c r="K161" s="1162"/>
      <c r="L161" s="1162"/>
      <c r="M161" s="1162"/>
      <c r="N161" s="1162"/>
      <c r="O161" s="1162"/>
      <c r="P161" s="1162"/>
      <c r="Q161" s="1162"/>
      <c r="R161" s="1146"/>
      <c r="S161" s="1136" t="s">
        <v>278</v>
      </c>
      <c r="T161" s="1144"/>
      <c r="U161" s="1144"/>
      <c r="V161" s="1144"/>
      <c r="W161" s="1144"/>
      <c r="X161" s="1144"/>
      <c r="Y161" s="1144"/>
      <c r="Z161" s="1144"/>
      <c r="AA161" s="1144"/>
      <c r="AB161" s="1144"/>
      <c r="AC161" s="1144"/>
      <c r="AD161" s="1144"/>
      <c r="AE161" s="1144"/>
      <c r="AF161" s="1144"/>
      <c r="AG161" s="1147"/>
    </row>
    <row r="162" spans="1:33" ht="14.5" customHeight="1">
      <c r="A162" s="1164"/>
      <c r="B162" s="1138"/>
      <c r="C162" s="1146"/>
      <c r="D162" s="1157" t="s">
        <v>275</v>
      </c>
      <c r="E162" s="1160" t="s">
        <v>279</v>
      </c>
      <c r="F162" s="1141" t="s">
        <v>281</v>
      </c>
      <c r="G162" s="1136" t="s">
        <v>276</v>
      </c>
      <c r="H162" s="1144"/>
      <c r="I162" s="1144"/>
      <c r="J162" s="1144"/>
      <c r="K162" s="1144"/>
      <c r="L162" s="1144"/>
      <c r="M162" s="1144"/>
      <c r="N162" s="1144"/>
      <c r="O162" s="1144"/>
      <c r="P162" s="1144"/>
      <c r="Q162" s="1144"/>
      <c r="R162" s="1137"/>
      <c r="S162" s="1157" t="s">
        <v>275</v>
      </c>
      <c r="T162" s="1160" t="s">
        <v>279</v>
      </c>
      <c r="U162" s="1141" t="s">
        <v>281</v>
      </c>
      <c r="V162" s="1136" t="s">
        <v>276</v>
      </c>
      <c r="W162" s="1144"/>
      <c r="X162" s="1144"/>
      <c r="Y162" s="1144"/>
      <c r="Z162" s="1144"/>
      <c r="AA162" s="1144"/>
      <c r="AB162" s="1144"/>
      <c r="AC162" s="1144"/>
      <c r="AD162" s="1144"/>
      <c r="AE162" s="1144"/>
      <c r="AF162" s="1144"/>
      <c r="AG162" s="1147"/>
    </row>
    <row r="163" spans="1:33" ht="14.5" customHeight="1">
      <c r="A163" s="1164"/>
      <c r="B163" s="1138"/>
      <c r="C163" s="1146"/>
      <c r="D163" s="1158"/>
      <c r="E163" s="1160"/>
      <c r="F163" s="1142"/>
      <c r="G163" s="1138" t="s">
        <v>286</v>
      </c>
      <c r="H163" s="1145"/>
      <c r="I163" s="1138" t="s">
        <v>287</v>
      </c>
      <c r="J163" s="1146"/>
      <c r="K163" s="1147" t="s">
        <v>288</v>
      </c>
      <c r="L163" s="1145"/>
      <c r="M163" s="1138" t="s">
        <v>289</v>
      </c>
      <c r="N163" s="1146"/>
      <c r="O163" s="1147" t="s">
        <v>290</v>
      </c>
      <c r="P163" s="1145"/>
      <c r="Q163" s="1138" t="s">
        <v>291</v>
      </c>
      <c r="R163" s="1146"/>
      <c r="S163" s="1158"/>
      <c r="T163" s="1160"/>
      <c r="U163" s="1142"/>
      <c r="V163" s="1136" t="s">
        <v>286</v>
      </c>
      <c r="W163" s="1137"/>
      <c r="X163" s="1136" t="s">
        <v>287</v>
      </c>
      <c r="Y163" s="1137"/>
      <c r="Z163" s="1136" t="s">
        <v>288</v>
      </c>
      <c r="AA163" s="1137"/>
      <c r="AB163" s="1136" t="s">
        <v>289</v>
      </c>
      <c r="AC163" s="1137"/>
      <c r="AD163" s="1136" t="s">
        <v>290</v>
      </c>
      <c r="AE163" s="1137"/>
      <c r="AF163" s="1136" t="s">
        <v>291</v>
      </c>
      <c r="AG163" s="1147"/>
    </row>
    <row r="164" spans="1:33" ht="14.5" customHeight="1" thickBot="1">
      <c r="A164" s="1165"/>
      <c r="B164" s="474" t="s">
        <v>275</v>
      </c>
      <c r="C164" s="778" t="s">
        <v>657</v>
      </c>
      <c r="D164" s="1159"/>
      <c r="E164" s="1161"/>
      <c r="F164" s="1143"/>
      <c r="G164" s="747" t="s">
        <v>275</v>
      </c>
      <c r="H164" s="134" t="s">
        <v>279</v>
      </c>
      <c r="I164" s="474" t="s">
        <v>275</v>
      </c>
      <c r="J164" s="748" t="s">
        <v>279</v>
      </c>
      <c r="K164" s="747" t="s">
        <v>275</v>
      </c>
      <c r="L164" s="134" t="s">
        <v>279</v>
      </c>
      <c r="M164" s="474" t="s">
        <v>275</v>
      </c>
      <c r="N164" s="748" t="s">
        <v>279</v>
      </c>
      <c r="O164" s="474" t="s">
        <v>275</v>
      </c>
      <c r="P164" s="748" t="s">
        <v>279</v>
      </c>
      <c r="Q164" s="747" t="s">
        <v>275</v>
      </c>
      <c r="R164" s="134" t="s">
        <v>279</v>
      </c>
      <c r="S164" s="1159"/>
      <c r="T164" s="1161"/>
      <c r="U164" s="1143"/>
      <c r="V164" s="747" t="s">
        <v>275</v>
      </c>
      <c r="W164" s="476" t="s">
        <v>279</v>
      </c>
      <c r="X164" s="747" t="s">
        <v>275</v>
      </c>
      <c r="Y164" s="476" t="s">
        <v>279</v>
      </c>
      <c r="Z164" s="747" t="s">
        <v>275</v>
      </c>
      <c r="AA164" s="134" t="s">
        <v>279</v>
      </c>
      <c r="AB164" s="474" t="s">
        <v>275</v>
      </c>
      <c r="AC164" s="748" t="s">
        <v>279</v>
      </c>
      <c r="AD164" s="474" t="s">
        <v>275</v>
      </c>
      <c r="AE164" s="748" t="s">
        <v>279</v>
      </c>
      <c r="AF164" s="747" t="s">
        <v>275</v>
      </c>
      <c r="AG164" s="518" t="s">
        <v>279</v>
      </c>
    </row>
    <row r="165" spans="1:33" ht="14.5" customHeight="1">
      <c r="A165" s="123" t="s">
        <v>64</v>
      </c>
      <c r="B165" s="3">
        <f t="shared" ref="B165:B183" si="101">SUM(D165,S165)</f>
        <v>92336</v>
      </c>
      <c r="C165" s="393">
        <v>39.224852711834423</v>
      </c>
      <c r="D165" s="21">
        <v>4780</v>
      </c>
      <c r="E165" s="501">
        <f t="shared" ref="E165:E183" si="102">D165/$B165*100</f>
        <v>5.1767457979552933</v>
      </c>
      <c r="F165" s="487">
        <v>30.593305439330535</v>
      </c>
      <c r="G165" s="519">
        <v>1679</v>
      </c>
      <c r="H165" s="392">
        <f t="shared" ref="H165:H183" si="103">G165/$D165*100</f>
        <v>35.1255230125523</v>
      </c>
      <c r="I165" s="91">
        <v>1001</v>
      </c>
      <c r="J165" s="396">
        <f t="shared" ref="J165:J183" si="104">I165/$D165*100</f>
        <v>20.94142259414226</v>
      </c>
      <c r="K165" s="91">
        <v>1209</v>
      </c>
      <c r="L165" s="396">
        <f t="shared" ref="L165:L183" si="105">K165/$D165*100</f>
        <v>25.292887029288703</v>
      </c>
      <c r="M165" s="91">
        <v>493</v>
      </c>
      <c r="N165" s="501">
        <f t="shared" ref="N165:N183" si="106">M165/$D165*100</f>
        <v>10.313807531380753</v>
      </c>
      <c r="O165" s="91">
        <v>306</v>
      </c>
      <c r="P165" s="392">
        <f t="shared" ref="P165:P183" si="107">O165/$D165*100</f>
        <v>6.4016736401673642</v>
      </c>
      <c r="Q165" s="23">
        <v>92</v>
      </c>
      <c r="R165" s="393">
        <f t="shared" ref="R165:R171" si="108">Q165/$D165*100</f>
        <v>1.9246861924686192</v>
      </c>
      <c r="S165" s="24">
        <v>87556</v>
      </c>
      <c r="T165" s="501">
        <f t="shared" ref="T165:T183" si="109">S165/$B165*100</f>
        <v>94.823254202044708</v>
      </c>
      <c r="U165" s="487">
        <v>39.696080222942712</v>
      </c>
      <c r="V165" s="91">
        <v>13485</v>
      </c>
      <c r="W165" s="392">
        <f t="shared" ref="W165:W183" si="110">V165/$S165*100</f>
        <v>15.40157156562657</v>
      </c>
      <c r="X165" s="91">
        <v>11517</v>
      </c>
      <c r="Y165" s="392">
        <f t="shared" ref="Y165:Y183" si="111">X165/$S165*100</f>
        <v>13.153867239252593</v>
      </c>
      <c r="Z165" s="91">
        <v>18582</v>
      </c>
      <c r="AA165" s="392">
        <f t="shared" ref="AA165:AA183" si="112">Z165/$S165*100</f>
        <v>21.222988715793321</v>
      </c>
      <c r="AB165" s="91">
        <v>19933</v>
      </c>
      <c r="AC165" s="392">
        <f t="shared" ref="AC165:AC183" si="113">AB165/$S165*100</f>
        <v>22.766001187811231</v>
      </c>
      <c r="AD165" s="91">
        <v>18238</v>
      </c>
      <c r="AE165" s="392">
        <f t="shared" ref="AE165:AE183" si="114">AD165/$S165*100</f>
        <v>20.830097309150716</v>
      </c>
      <c r="AF165" s="91">
        <v>5801</v>
      </c>
      <c r="AG165" s="413">
        <f t="shared" ref="AG165:AG171" si="115">AF165/$S165*100</f>
        <v>6.6254739823655724</v>
      </c>
    </row>
    <row r="166" spans="1:33" ht="14.5" customHeight="1">
      <c r="A166" s="124" t="s">
        <v>65</v>
      </c>
      <c r="B166" s="4">
        <f t="shared" si="101"/>
        <v>91903</v>
      </c>
      <c r="C166" s="395">
        <v>38.246640479636</v>
      </c>
      <c r="D166" s="25">
        <v>3391</v>
      </c>
      <c r="E166" s="502">
        <f t="shared" si="102"/>
        <v>3.6897598554998203</v>
      </c>
      <c r="F166" s="488">
        <v>30.736360955470435</v>
      </c>
      <c r="G166" s="520">
        <v>1178</v>
      </c>
      <c r="H166" s="394">
        <f t="shared" si="103"/>
        <v>34.739015039811264</v>
      </c>
      <c r="I166" s="12">
        <v>718</v>
      </c>
      <c r="J166" s="394">
        <f t="shared" si="104"/>
        <v>21.173695075199056</v>
      </c>
      <c r="K166" s="12">
        <v>853</v>
      </c>
      <c r="L166" s="394">
        <f t="shared" si="105"/>
        <v>25.154821586552639</v>
      </c>
      <c r="M166" s="12">
        <v>351</v>
      </c>
      <c r="N166" s="502">
        <f t="shared" si="106"/>
        <v>10.350928929519315</v>
      </c>
      <c r="O166" s="12">
        <v>220</v>
      </c>
      <c r="P166" s="394">
        <f t="shared" si="107"/>
        <v>6.4877617222058381</v>
      </c>
      <c r="Q166" s="28">
        <v>71</v>
      </c>
      <c r="R166" s="395">
        <f t="shared" si="108"/>
        <v>2.0937776467118847</v>
      </c>
      <c r="S166" s="29">
        <v>88512</v>
      </c>
      <c r="T166" s="502">
        <f t="shared" si="109"/>
        <v>96.310240144500185</v>
      </c>
      <c r="U166" s="488">
        <v>38.534368221257964</v>
      </c>
      <c r="V166" s="12">
        <v>15133</v>
      </c>
      <c r="W166" s="394">
        <f t="shared" si="110"/>
        <v>17.097116775126537</v>
      </c>
      <c r="X166" s="12">
        <v>11616</v>
      </c>
      <c r="Y166" s="394">
        <f t="shared" si="111"/>
        <v>13.123644251626898</v>
      </c>
      <c r="Z166" s="12">
        <v>20546</v>
      </c>
      <c r="AA166" s="394">
        <f t="shared" si="112"/>
        <v>23.212671728127258</v>
      </c>
      <c r="AB166" s="12">
        <v>20491</v>
      </c>
      <c r="AC166" s="394">
        <f t="shared" si="113"/>
        <v>23.150533261026755</v>
      </c>
      <c r="AD166" s="12">
        <v>15418</v>
      </c>
      <c r="AE166" s="394">
        <f t="shared" si="114"/>
        <v>17.419107013738248</v>
      </c>
      <c r="AF166" s="12">
        <v>5308</v>
      </c>
      <c r="AG166" s="414">
        <f t="shared" si="115"/>
        <v>5.996926970354302</v>
      </c>
    </row>
    <row r="167" spans="1:33" ht="14.5" customHeight="1">
      <c r="A167" s="125" t="s">
        <v>66</v>
      </c>
      <c r="B167" s="5">
        <f t="shared" si="101"/>
        <v>32558</v>
      </c>
      <c r="C167" s="393">
        <v>40.634099146138752</v>
      </c>
      <c r="D167" s="21">
        <v>3722</v>
      </c>
      <c r="E167" s="503">
        <f t="shared" si="102"/>
        <v>11.431906136740585</v>
      </c>
      <c r="F167" s="489">
        <v>35.397904352498621</v>
      </c>
      <c r="G167" s="521">
        <v>514</v>
      </c>
      <c r="H167" s="396">
        <f t="shared" si="103"/>
        <v>13.809779688339601</v>
      </c>
      <c r="I167" s="9">
        <v>652</v>
      </c>
      <c r="J167" s="396">
        <f t="shared" si="104"/>
        <v>17.517463729177862</v>
      </c>
      <c r="K167" s="9">
        <v>1465</v>
      </c>
      <c r="L167" s="396">
        <f t="shared" si="105"/>
        <v>39.360558839333692</v>
      </c>
      <c r="M167" s="9">
        <v>675</v>
      </c>
      <c r="N167" s="503">
        <f t="shared" si="106"/>
        <v>18.135411069317573</v>
      </c>
      <c r="O167" s="9">
        <v>315</v>
      </c>
      <c r="P167" s="396">
        <f t="shared" si="107"/>
        <v>8.4631918323482012</v>
      </c>
      <c r="Q167" s="23">
        <v>101</v>
      </c>
      <c r="R167" s="393">
        <f t="shared" si="108"/>
        <v>2.7135948414830735</v>
      </c>
      <c r="S167" s="32">
        <v>28836</v>
      </c>
      <c r="T167" s="503">
        <f t="shared" si="109"/>
        <v>88.568093863259406</v>
      </c>
      <c r="U167" s="489">
        <v>41.309959772506524</v>
      </c>
      <c r="V167" s="9">
        <v>2393</v>
      </c>
      <c r="W167" s="396">
        <f t="shared" si="110"/>
        <v>8.2986544597031493</v>
      </c>
      <c r="X167" s="9">
        <v>3604</v>
      </c>
      <c r="Y167" s="396">
        <f t="shared" si="111"/>
        <v>12.49826605631849</v>
      </c>
      <c r="Z167" s="9">
        <v>7865</v>
      </c>
      <c r="AA167" s="396">
        <f t="shared" si="112"/>
        <v>27.274934110140101</v>
      </c>
      <c r="AB167" s="9">
        <v>5982</v>
      </c>
      <c r="AC167" s="396">
        <f t="shared" si="113"/>
        <v>20.744902205576363</v>
      </c>
      <c r="AD167" s="9">
        <v>6950</v>
      </c>
      <c r="AE167" s="396">
        <f t="shared" si="114"/>
        <v>24.101817172978222</v>
      </c>
      <c r="AF167" s="9">
        <v>2042</v>
      </c>
      <c r="AG167" s="415">
        <f t="shared" si="115"/>
        <v>7.0814259952836727</v>
      </c>
    </row>
    <row r="168" spans="1:33" ht="14.5" customHeight="1">
      <c r="A168" s="124" t="s">
        <v>67</v>
      </c>
      <c r="B168" s="4">
        <f t="shared" si="101"/>
        <v>17494</v>
      </c>
      <c r="C168" s="395">
        <v>42.290842574596894</v>
      </c>
      <c r="D168" s="25">
        <v>1104</v>
      </c>
      <c r="E168" s="502">
        <f t="shared" si="102"/>
        <v>6.3107351091802908</v>
      </c>
      <c r="F168" s="488">
        <v>34.359601449275345</v>
      </c>
      <c r="G168" s="520">
        <v>172</v>
      </c>
      <c r="H168" s="394">
        <f t="shared" si="103"/>
        <v>15.579710144927535</v>
      </c>
      <c r="I168" s="12">
        <v>191</v>
      </c>
      <c r="J168" s="394">
        <f t="shared" si="104"/>
        <v>17.30072463768116</v>
      </c>
      <c r="K168" s="12">
        <v>444</v>
      </c>
      <c r="L168" s="394">
        <f t="shared" si="105"/>
        <v>40.217391304347828</v>
      </c>
      <c r="M168" s="12">
        <v>204</v>
      </c>
      <c r="N168" s="502">
        <f t="shared" si="106"/>
        <v>18.478260869565215</v>
      </c>
      <c r="O168" s="12">
        <v>81</v>
      </c>
      <c r="P168" s="394">
        <f t="shared" si="107"/>
        <v>7.3369565217391308</v>
      </c>
      <c r="Q168" s="28">
        <v>12</v>
      </c>
      <c r="R168" s="395">
        <f t="shared" si="108"/>
        <v>1.0869565217391304</v>
      </c>
      <c r="S168" s="29">
        <v>16390</v>
      </c>
      <c r="T168" s="502">
        <f t="shared" si="109"/>
        <v>93.689264890819715</v>
      </c>
      <c r="U168" s="488">
        <v>42.825076266016026</v>
      </c>
      <c r="V168" s="12">
        <v>1030</v>
      </c>
      <c r="W168" s="394">
        <f t="shared" si="110"/>
        <v>6.2843197071384989</v>
      </c>
      <c r="X168" s="12">
        <v>1809</v>
      </c>
      <c r="Y168" s="394">
        <f t="shared" si="111"/>
        <v>11.037217815741306</v>
      </c>
      <c r="Z168" s="12">
        <v>4310</v>
      </c>
      <c r="AA168" s="394">
        <f t="shared" si="112"/>
        <v>26.296522269676633</v>
      </c>
      <c r="AB168" s="12">
        <v>3302</v>
      </c>
      <c r="AC168" s="394">
        <f t="shared" si="113"/>
        <v>20.146430750457597</v>
      </c>
      <c r="AD168" s="12">
        <v>4423</v>
      </c>
      <c r="AE168" s="394">
        <f t="shared" si="114"/>
        <v>26.985967053081144</v>
      </c>
      <c r="AF168" s="12">
        <v>1516</v>
      </c>
      <c r="AG168" s="414">
        <f t="shared" si="115"/>
        <v>9.2495424039048206</v>
      </c>
    </row>
    <row r="169" spans="1:33" ht="14.5" customHeight="1">
      <c r="A169" s="125" t="s">
        <v>68</v>
      </c>
      <c r="B169" s="5">
        <f t="shared" si="101"/>
        <v>5314</v>
      </c>
      <c r="C169" s="393">
        <v>40.371471584493854</v>
      </c>
      <c r="D169" s="21">
        <v>531</v>
      </c>
      <c r="E169" s="503">
        <f t="shared" si="102"/>
        <v>9.9924727135867517</v>
      </c>
      <c r="F169" s="489">
        <v>35.734463276836138</v>
      </c>
      <c r="G169" s="521">
        <v>82</v>
      </c>
      <c r="H169" s="396">
        <f t="shared" si="103"/>
        <v>15.442561205273069</v>
      </c>
      <c r="I169" s="9">
        <v>99</v>
      </c>
      <c r="J169" s="396">
        <f t="shared" si="104"/>
        <v>18.64406779661017</v>
      </c>
      <c r="K169" s="9">
        <v>180</v>
      </c>
      <c r="L169" s="396">
        <f t="shared" si="105"/>
        <v>33.898305084745758</v>
      </c>
      <c r="M169" s="9">
        <v>94</v>
      </c>
      <c r="N169" s="503">
        <f t="shared" si="106"/>
        <v>17.702448210922785</v>
      </c>
      <c r="O169" s="9">
        <v>61</v>
      </c>
      <c r="P169" s="396">
        <f t="shared" si="107"/>
        <v>11.487758945386064</v>
      </c>
      <c r="Q169" s="23">
        <v>15</v>
      </c>
      <c r="R169" s="393">
        <f t="shared" si="108"/>
        <v>2.8248587570621471</v>
      </c>
      <c r="S169" s="32">
        <v>4783</v>
      </c>
      <c r="T169" s="503">
        <f t="shared" si="109"/>
        <v>90.00752728641325</v>
      </c>
      <c r="U169" s="489">
        <v>40.886263851139411</v>
      </c>
      <c r="V169" s="9">
        <v>416</v>
      </c>
      <c r="W169" s="396">
        <f t="shared" si="110"/>
        <v>8.6974702069830663</v>
      </c>
      <c r="X169" s="9">
        <v>696</v>
      </c>
      <c r="Y169" s="396">
        <f t="shared" si="111"/>
        <v>14.551536692452435</v>
      </c>
      <c r="Z169" s="9">
        <v>1215</v>
      </c>
      <c r="AA169" s="396">
        <f t="shared" si="112"/>
        <v>25.402467070876018</v>
      </c>
      <c r="AB169" s="9">
        <v>1023</v>
      </c>
      <c r="AC169" s="396">
        <f t="shared" si="113"/>
        <v>21.38825005226845</v>
      </c>
      <c r="AD169" s="9">
        <v>1029</v>
      </c>
      <c r="AE169" s="396">
        <f t="shared" si="114"/>
        <v>21.513694334099938</v>
      </c>
      <c r="AF169" s="9">
        <v>404</v>
      </c>
      <c r="AG169" s="415">
        <f t="shared" si="115"/>
        <v>8.4465816433200924</v>
      </c>
    </row>
    <row r="170" spans="1:33" ht="14.5" customHeight="1">
      <c r="A170" s="124" t="s">
        <v>69</v>
      </c>
      <c r="B170" s="4">
        <f t="shared" si="101"/>
        <v>16590</v>
      </c>
      <c r="C170" s="395">
        <v>38.693128390596634</v>
      </c>
      <c r="D170" s="25">
        <v>2038</v>
      </c>
      <c r="E170" s="502">
        <f t="shared" si="102"/>
        <v>12.284508740204943</v>
      </c>
      <c r="F170" s="488">
        <v>34.718880601962802</v>
      </c>
      <c r="G170" s="520">
        <v>346</v>
      </c>
      <c r="H170" s="394">
        <f t="shared" si="103"/>
        <v>16.977428851815503</v>
      </c>
      <c r="I170" s="12">
        <v>449</v>
      </c>
      <c r="J170" s="394">
        <f t="shared" si="104"/>
        <v>22.031403336604512</v>
      </c>
      <c r="K170" s="12">
        <v>646</v>
      </c>
      <c r="L170" s="394">
        <f t="shared" si="105"/>
        <v>31.697742885181551</v>
      </c>
      <c r="M170" s="12">
        <v>332</v>
      </c>
      <c r="N170" s="502">
        <f t="shared" si="106"/>
        <v>16.290480863591757</v>
      </c>
      <c r="O170" s="12">
        <v>206</v>
      </c>
      <c r="P170" s="394">
        <f t="shared" si="107"/>
        <v>10.107948969578018</v>
      </c>
      <c r="Q170" s="28">
        <v>59</v>
      </c>
      <c r="R170" s="395">
        <f t="shared" si="108"/>
        <v>2.8949950932286557</v>
      </c>
      <c r="S170" s="29">
        <v>14552</v>
      </c>
      <c r="T170" s="502">
        <f t="shared" si="109"/>
        <v>87.715491259795058</v>
      </c>
      <c r="U170" s="488">
        <v>39.24972512369461</v>
      </c>
      <c r="V170" s="12">
        <v>1620</v>
      </c>
      <c r="W170" s="394">
        <f t="shared" si="110"/>
        <v>11.132490379329301</v>
      </c>
      <c r="X170" s="12">
        <v>2320</v>
      </c>
      <c r="Y170" s="394">
        <f t="shared" si="111"/>
        <v>15.942825728422211</v>
      </c>
      <c r="Z170" s="12">
        <v>4053</v>
      </c>
      <c r="AA170" s="394">
        <f t="shared" si="112"/>
        <v>27.851841671247939</v>
      </c>
      <c r="AB170" s="12">
        <v>2931</v>
      </c>
      <c r="AC170" s="394">
        <f t="shared" si="113"/>
        <v>20.141561297416164</v>
      </c>
      <c r="AD170" s="12">
        <v>2643</v>
      </c>
      <c r="AE170" s="394">
        <f t="shared" si="114"/>
        <v>18.162451896646509</v>
      </c>
      <c r="AF170" s="12">
        <v>985</v>
      </c>
      <c r="AG170" s="414">
        <f t="shared" si="115"/>
        <v>6.7688290269378779</v>
      </c>
    </row>
    <row r="171" spans="1:33" ht="14.5" customHeight="1">
      <c r="A171" s="125" t="s">
        <v>70</v>
      </c>
      <c r="B171" s="5">
        <f t="shared" si="101"/>
        <v>49481</v>
      </c>
      <c r="C171" s="393">
        <v>40.284796184394132</v>
      </c>
      <c r="D171" s="21">
        <v>3678</v>
      </c>
      <c r="E171" s="503">
        <f t="shared" si="102"/>
        <v>7.4331561609506682</v>
      </c>
      <c r="F171" s="489">
        <v>33.915443175638984</v>
      </c>
      <c r="G171" s="521">
        <v>879</v>
      </c>
      <c r="H171" s="396">
        <f t="shared" si="103"/>
        <v>23.898858075040781</v>
      </c>
      <c r="I171" s="9">
        <v>707</v>
      </c>
      <c r="J171" s="396">
        <f t="shared" si="104"/>
        <v>19.222403480152256</v>
      </c>
      <c r="K171" s="9">
        <v>1061</v>
      </c>
      <c r="L171" s="396">
        <f t="shared" si="105"/>
        <v>28.847199564980968</v>
      </c>
      <c r="M171" s="9">
        <v>524</v>
      </c>
      <c r="N171" s="503">
        <f t="shared" si="106"/>
        <v>14.246873300706905</v>
      </c>
      <c r="O171" s="9">
        <v>401</v>
      </c>
      <c r="P171" s="396">
        <f t="shared" si="107"/>
        <v>10.902664491571507</v>
      </c>
      <c r="Q171" s="23">
        <v>106</v>
      </c>
      <c r="R171" s="393">
        <f t="shared" si="108"/>
        <v>2.8820010875475801</v>
      </c>
      <c r="S171" s="32">
        <v>45803</v>
      </c>
      <c r="T171" s="503">
        <f t="shared" si="109"/>
        <v>92.566843839049326</v>
      </c>
      <c r="U171" s="489">
        <v>40.796257887037939</v>
      </c>
      <c r="V171" s="9">
        <v>5596</v>
      </c>
      <c r="W171" s="396">
        <f t="shared" si="110"/>
        <v>12.217540335785866</v>
      </c>
      <c r="X171" s="9">
        <v>5701</v>
      </c>
      <c r="Y171" s="396">
        <f t="shared" si="111"/>
        <v>12.446782961814728</v>
      </c>
      <c r="Z171" s="9">
        <v>10367</v>
      </c>
      <c r="AA171" s="396">
        <f t="shared" si="112"/>
        <v>22.633888609916379</v>
      </c>
      <c r="AB171" s="9">
        <v>10304</v>
      </c>
      <c r="AC171" s="396">
        <f t="shared" si="113"/>
        <v>22.496343034299063</v>
      </c>
      <c r="AD171" s="9">
        <v>10308</v>
      </c>
      <c r="AE171" s="396">
        <f t="shared" si="114"/>
        <v>22.50507608671921</v>
      </c>
      <c r="AF171" s="9">
        <v>3527</v>
      </c>
      <c r="AG171" s="415">
        <f t="shared" si="115"/>
        <v>7.7003689714647505</v>
      </c>
    </row>
    <row r="172" spans="1:33" ht="14.5" customHeight="1">
      <c r="A172" s="124" t="s">
        <v>71</v>
      </c>
      <c r="B172" s="4">
        <f t="shared" si="101"/>
        <v>10852</v>
      </c>
      <c r="C172" s="395">
        <v>42.865554736454051</v>
      </c>
      <c r="D172" s="25">
        <v>609</v>
      </c>
      <c r="E172" s="502">
        <f t="shared" si="102"/>
        <v>5.6118687799483968</v>
      </c>
      <c r="F172" s="488">
        <v>32.594417077175684</v>
      </c>
      <c r="G172" s="520">
        <v>124</v>
      </c>
      <c r="H172" s="394">
        <f t="shared" si="103"/>
        <v>20.361247947454846</v>
      </c>
      <c r="I172" s="12">
        <v>125</v>
      </c>
      <c r="J172" s="394">
        <f t="shared" si="104"/>
        <v>20.525451559934318</v>
      </c>
      <c r="K172" s="12">
        <v>236</v>
      </c>
      <c r="L172" s="394">
        <f t="shared" si="105"/>
        <v>38.752052545155998</v>
      </c>
      <c r="M172" s="12">
        <v>85</v>
      </c>
      <c r="N172" s="502">
        <f t="shared" si="106"/>
        <v>13.957307060755337</v>
      </c>
      <c r="O172" s="12">
        <v>29</v>
      </c>
      <c r="P172" s="394">
        <f t="shared" si="107"/>
        <v>4.7619047619047619</v>
      </c>
      <c r="Q172" s="28" t="s">
        <v>280</v>
      </c>
      <c r="R172" s="395" t="s">
        <v>280</v>
      </c>
      <c r="S172" s="29">
        <v>10243</v>
      </c>
      <c r="T172" s="502">
        <f t="shared" si="109"/>
        <v>94.388131220051605</v>
      </c>
      <c r="U172" s="488">
        <v>43.476227667675516</v>
      </c>
      <c r="V172" s="12">
        <v>704</v>
      </c>
      <c r="W172" s="394">
        <f t="shared" si="110"/>
        <v>6.8729864297569065</v>
      </c>
      <c r="X172" s="12">
        <v>1020</v>
      </c>
      <c r="Y172" s="394">
        <f t="shared" si="111"/>
        <v>9.9580201112955198</v>
      </c>
      <c r="Z172" s="12">
        <v>2502</v>
      </c>
      <c r="AA172" s="394">
        <f t="shared" si="112"/>
        <v>24.426437567119009</v>
      </c>
      <c r="AB172" s="12">
        <v>1990</v>
      </c>
      <c r="AC172" s="394">
        <f t="shared" si="113"/>
        <v>19.427901981841259</v>
      </c>
      <c r="AD172" s="12">
        <v>2895</v>
      </c>
      <c r="AE172" s="394">
        <f t="shared" si="114"/>
        <v>28.263204139412281</v>
      </c>
      <c r="AF172" s="12" t="s">
        <v>280</v>
      </c>
      <c r="AG172" s="414" t="s">
        <v>280</v>
      </c>
    </row>
    <row r="173" spans="1:33" ht="14.5" customHeight="1">
      <c r="A173" s="125" t="s">
        <v>72</v>
      </c>
      <c r="B173" s="5">
        <f t="shared" si="101"/>
        <v>55097</v>
      </c>
      <c r="C173" s="393">
        <v>40.365301196072039</v>
      </c>
      <c r="D173" s="21">
        <v>3128</v>
      </c>
      <c r="E173" s="503">
        <f t="shared" si="102"/>
        <v>5.6772601049058933</v>
      </c>
      <c r="F173" s="489">
        <v>33.300191815856756</v>
      </c>
      <c r="G173" s="521">
        <v>772</v>
      </c>
      <c r="H173" s="396">
        <f t="shared" si="103"/>
        <v>24.680306905370845</v>
      </c>
      <c r="I173" s="9">
        <v>639</v>
      </c>
      <c r="J173" s="396">
        <f t="shared" si="104"/>
        <v>20.428388746803069</v>
      </c>
      <c r="K173" s="9">
        <v>897</v>
      </c>
      <c r="L173" s="396">
        <f t="shared" si="105"/>
        <v>28.676470588235293</v>
      </c>
      <c r="M173" s="9">
        <v>459</v>
      </c>
      <c r="N173" s="503">
        <f t="shared" si="106"/>
        <v>14.673913043478262</v>
      </c>
      <c r="O173" s="9">
        <v>288</v>
      </c>
      <c r="P173" s="396">
        <f t="shared" si="107"/>
        <v>9.2071611253196934</v>
      </c>
      <c r="Q173" s="23">
        <v>73</v>
      </c>
      <c r="R173" s="393">
        <f>Q173/$D173*100</f>
        <v>2.3337595907928388</v>
      </c>
      <c r="S173" s="32">
        <v>51969</v>
      </c>
      <c r="T173" s="503">
        <f t="shared" si="109"/>
        <v>94.322739895094116</v>
      </c>
      <c r="U173" s="489">
        <v>40.790548211434007</v>
      </c>
      <c r="V173" s="9">
        <v>6130</v>
      </c>
      <c r="W173" s="396">
        <f t="shared" si="110"/>
        <v>11.795493467259327</v>
      </c>
      <c r="X173" s="9">
        <v>6882</v>
      </c>
      <c r="Y173" s="396">
        <f t="shared" si="111"/>
        <v>13.242509957859493</v>
      </c>
      <c r="Z173" s="9">
        <v>11279</v>
      </c>
      <c r="AA173" s="396">
        <f t="shared" si="112"/>
        <v>21.703323134945833</v>
      </c>
      <c r="AB173" s="9">
        <v>12047</v>
      </c>
      <c r="AC173" s="396">
        <f t="shared" si="113"/>
        <v>23.181127210452384</v>
      </c>
      <c r="AD173" s="9">
        <v>11879</v>
      </c>
      <c r="AE173" s="396">
        <f t="shared" si="114"/>
        <v>22.857857568935326</v>
      </c>
      <c r="AF173" s="9">
        <v>3752</v>
      </c>
      <c r="AG173" s="415">
        <f>AF173/$S173*100</f>
        <v>7.219688660547634</v>
      </c>
    </row>
    <row r="174" spans="1:33" ht="14.5" customHeight="1">
      <c r="A174" s="124" t="s">
        <v>73</v>
      </c>
      <c r="B174" s="4">
        <f t="shared" si="101"/>
        <v>119264</v>
      </c>
      <c r="C174" s="395">
        <v>40.230614435203073</v>
      </c>
      <c r="D174" s="25">
        <v>6323</v>
      </c>
      <c r="E174" s="502">
        <f t="shared" si="102"/>
        <v>5.3016836597799841</v>
      </c>
      <c r="F174" s="488">
        <v>33.079392693341852</v>
      </c>
      <c r="G174" s="520">
        <v>1458</v>
      </c>
      <c r="H174" s="394">
        <f t="shared" si="103"/>
        <v>23.05867467974063</v>
      </c>
      <c r="I174" s="12">
        <v>1459</v>
      </c>
      <c r="J174" s="394">
        <f t="shared" si="104"/>
        <v>23.074489957298749</v>
      </c>
      <c r="K174" s="12">
        <v>1882</v>
      </c>
      <c r="L174" s="394">
        <f t="shared" si="105"/>
        <v>29.764352364383996</v>
      </c>
      <c r="M174" s="12">
        <v>822</v>
      </c>
      <c r="N174" s="502">
        <f t="shared" si="106"/>
        <v>13.000158152775581</v>
      </c>
      <c r="O174" s="12">
        <v>553</v>
      </c>
      <c r="P174" s="394">
        <f t="shared" si="107"/>
        <v>8.7458484896409932</v>
      </c>
      <c r="Q174" s="28">
        <v>149</v>
      </c>
      <c r="R174" s="395">
        <f>Q174/$D174*100</f>
        <v>2.3564763561600506</v>
      </c>
      <c r="S174" s="29">
        <v>112941</v>
      </c>
      <c r="T174" s="502">
        <f t="shared" si="109"/>
        <v>94.698316340220018</v>
      </c>
      <c r="U174" s="488">
        <v>40.630975465066285</v>
      </c>
      <c r="V174" s="12">
        <v>13947</v>
      </c>
      <c r="W174" s="394">
        <f t="shared" si="110"/>
        <v>12.348925545196163</v>
      </c>
      <c r="X174" s="12">
        <v>14936</v>
      </c>
      <c r="Y174" s="394">
        <f t="shared" si="111"/>
        <v>13.224603996777079</v>
      </c>
      <c r="Z174" s="12">
        <v>24451</v>
      </c>
      <c r="AA174" s="394">
        <f t="shared" si="112"/>
        <v>21.64935674378658</v>
      </c>
      <c r="AB174" s="12">
        <v>26492</v>
      </c>
      <c r="AC174" s="394">
        <f t="shared" si="113"/>
        <v>23.456494984106747</v>
      </c>
      <c r="AD174" s="12">
        <v>24553</v>
      </c>
      <c r="AE174" s="394">
        <f t="shared" si="114"/>
        <v>21.739669384900083</v>
      </c>
      <c r="AF174" s="12">
        <v>8562</v>
      </c>
      <c r="AG174" s="414">
        <f>AF174/$S174*100</f>
        <v>7.5809493452333525</v>
      </c>
    </row>
    <row r="175" spans="1:33" ht="14.5" customHeight="1">
      <c r="A175" s="125" t="s">
        <v>74</v>
      </c>
      <c r="B175" s="5">
        <f t="shared" si="101"/>
        <v>31758</v>
      </c>
      <c r="C175" s="393">
        <v>40.695604257194816</v>
      </c>
      <c r="D175" s="21">
        <v>1674</v>
      </c>
      <c r="E175" s="503">
        <f t="shared" si="102"/>
        <v>5.2711127904779902</v>
      </c>
      <c r="F175" s="489">
        <v>33.174432497013157</v>
      </c>
      <c r="G175" s="521">
        <v>445</v>
      </c>
      <c r="H175" s="396">
        <f t="shared" si="103"/>
        <v>26.583034647550775</v>
      </c>
      <c r="I175" s="9">
        <v>322</v>
      </c>
      <c r="J175" s="396">
        <f t="shared" si="104"/>
        <v>19.23536439665472</v>
      </c>
      <c r="K175" s="9">
        <v>484</v>
      </c>
      <c r="L175" s="396">
        <f t="shared" si="105"/>
        <v>28.912783751493432</v>
      </c>
      <c r="M175" s="9">
        <v>213</v>
      </c>
      <c r="N175" s="503">
        <f t="shared" si="106"/>
        <v>12.724014336917563</v>
      </c>
      <c r="O175" s="9">
        <v>146</v>
      </c>
      <c r="P175" s="396">
        <f t="shared" si="107"/>
        <v>8.7216248506571095</v>
      </c>
      <c r="Q175" s="23">
        <v>64</v>
      </c>
      <c r="R175" s="393">
        <f>Q175/$D175*100</f>
        <v>3.8231780167264038</v>
      </c>
      <c r="S175" s="32">
        <v>30084</v>
      </c>
      <c r="T175" s="503">
        <f t="shared" si="109"/>
        <v>94.728887209522</v>
      </c>
      <c r="U175" s="489">
        <v>41.114113814652093</v>
      </c>
      <c r="V175" s="9">
        <v>3244</v>
      </c>
      <c r="W175" s="396">
        <f t="shared" si="110"/>
        <v>10.783140539821833</v>
      </c>
      <c r="X175" s="9">
        <v>3691</v>
      </c>
      <c r="Y175" s="396">
        <f t="shared" si="111"/>
        <v>12.268980188804681</v>
      </c>
      <c r="Z175" s="9">
        <v>6727</v>
      </c>
      <c r="AA175" s="396">
        <f t="shared" si="112"/>
        <v>22.360723308070735</v>
      </c>
      <c r="AB175" s="9">
        <v>7506</v>
      </c>
      <c r="AC175" s="396">
        <f t="shared" si="113"/>
        <v>24.950139609094535</v>
      </c>
      <c r="AD175" s="9">
        <v>6712</v>
      </c>
      <c r="AE175" s="396">
        <f t="shared" si="114"/>
        <v>22.31086291716527</v>
      </c>
      <c r="AF175" s="9">
        <v>2204</v>
      </c>
      <c r="AG175" s="415">
        <f>AF175/$S175*100</f>
        <v>7.3261534370429464</v>
      </c>
    </row>
    <row r="176" spans="1:33" ht="14.5" customHeight="1">
      <c r="A176" s="124" t="s">
        <v>75</v>
      </c>
      <c r="B176" s="4">
        <f t="shared" si="101"/>
        <v>6544</v>
      </c>
      <c r="C176" s="395">
        <v>39.513294621026994</v>
      </c>
      <c r="D176" s="25">
        <v>319</v>
      </c>
      <c r="E176" s="502">
        <f t="shared" si="102"/>
        <v>4.874694376528117</v>
      </c>
      <c r="F176" s="488">
        <v>32.931034482758641</v>
      </c>
      <c r="G176" s="520">
        <v>72</v>
      </c>
      <c r="H176" s="394">
        <f t="shared" si="103"/>
        <v>22.570532915360502</v>
      </c>
      <c r="I176" s="12">
        <v>73</v>
      </c>
      <c r="J176" s="394">
        <f t="shared" si="104"/>
        <v>22.884012539184955</v>
      </c>
      <c r="K176" s="12">
        <v>98</v>
      </c>
      <c r="L176" s="394">
        <f t="shared" si="105"/>
        <v>30.721003134796238</v>
      </c>
      <c r="M176" s="12">
        <v>45</v>
      </c>
      <c r="N176" s="502">
        <f t="shared" si="106"/>
        <v>14.106583072100312</v>
      </c>
      <c r="O176" s="12">
        <v>22</v>
      </c>
      <c r="P176" s="394">
        <f t="shared" si="107"/>
        <v>6.8965517241379306</v>
      </c>
      <c r="Q176" s="28">
        <v>9</v>
      </c>
      <c r="R176" s="395">
        <f>Q176/$D176*100</f>
        <v>2.8213166144200628</v>
      </c>
      <c r="S176" s="29">
        <v>6225</v>
      </c>
      <c r="T176" s="502">
        <f t="shared" si="109"/>
        <v>95.125305623471874</v>
      </c>
      <c r="U176" s="488">
        <v>39.850602409638554</v>
      </c>
      <c r="V176" s="12">
        <v>832</v>
      </c>
      <c r="W176" s="394">
        <f t="shared" si="110"/>
        <v>13.365461847389559</v>
      </c>
      <c r="X176" s="12">
        <v>908</v>
      </c>
      <c r="Y176" s="394">
        <f t="shared" si="111"/>
        <v>14.586345381526106</v>
      </c>
      <c r="Z176" s="12">
        <v>1354</v>
      </c>
      <c r="AA176" s="394">
        <f t="shared" si="112"/>
        <v>21.751004016064257</v>
      </c>
      <c r="AB176" s="12">
        <v>1423</v>
      </c>
      <c r="AC176" s="394">
        <f t="shared" si="113"/>
        <v>22.859437751004016</v>
      </c>
      <c r="AD176" s="12">
        <v>1272</v>
      </c>
      <c r="AE176" s="394">
        <f t="shared" si="114"/>
        <v>20.433734939759034</v>
      </c>
      <c r="AF176" s="12">
        <v>436</v>
      </c>
      <c r="AG176" s="414">
        <f>AF176/$S176*100</f>
        <v>7.0040160642570282</v>
      </c>
    </row>
    <row r="177" spans="1:33" ht="14.5" customHeight="1">
      <c r="A177" s="125" t="s">
        <v>76</v>
      </c>
      <c r="B177" s="5">
        <f t="shared" si="101"/>
        <v>28820</v>
      </c>
      <c r="C177" s="393">
        <v>42.083900069396094</v>
      </c>
      <c r="D177" s="21">
        <v>2016</v>
      </c>
      <c r="E177" s="503">
        <f t="shared" si="102"/>
        <v>6.9951422623178345</v>
      </c>
      <c r="F177" s="489">
        <v>33.868551587301639</v>
      </c>
      <c r="G177" s="521">
        <v>285</v>
      </c>
      <c r="H177" s="396">
        <f t="shared" si="103"/>
        <v>14.136904761904761</v>
      </c>
      <c r="I177" s="9">
        <v>434</v>
      </c>
      <c r="J177" s="396">
        <f t="shared" si="104"/>
        <v>21.527777777777779</v>
      </c>
      <c r="K177" s="9">
        <v>806</v>
      </c>
      <c r="L177" s="396">
        <f t="shared" si="105"/>
        <v>39.980158730158735</v>
      </c>
      <c r="M177" s="9">
        <v>348</v>
      </c>
      <c r="N177" s="503">
        <f t="shared" si="106"/>
        <v>17.261904761904763</v>
      </c>
      <c r="O177" s="9">
        <v>126</v>
      </c>
      <c r="P177" s="396">
        <f t="shared" si="107"/>
        <v>6.25</v>
      </c>
      <c r="Q177" s="23" t="s">
        <v>280</v>
      </c>
      <c r="R177" s="393" t="s">
        <v>280</v>
      </c>
      <c r="S177" s="32">
        <v>26804</v>
      </c>
      <c r="T177" s="503">
        <f t="shared" si="109"/>
        <v>93.004857737682173</v>
      </c>
      <c r="U177" s="489">
        <v>42.701798239069028</v>
      </c>
      <c r="V177" s="9">
        <v>1734</v>
      </c>
      <c r="W177" s="396">
        <f t="shared" si="110"/>
        <v>6.469183703924787</v>
      </c>
      <c r="X177" s="9">
        <v>3104</v>
      </c>
      <c r="Y177" s="396">
        <f t="shared" si="111"/>
        <v>11.580361140128339</v>
      </c>
      <c r="Z177" s="9">
        <v>6728</v>
      </c>
      <c r="AA177" s="396">
        <f t="shared" si="112"/>
        <v>25.100731234144156</v>
      </c>
      <c r="AB177" s="9">
        <v>5665</v>
      </c>
      <c r="AC177" s="396">
        <f t="shared" si="113"/>
        <v>21.134905238024178</v>
      </c>
      <c r="AD177" s="9">
        <v>7108</v>
      </c>
      <c r="AE177" s="396">
        <f t="shared" si="114"/>
        <v>26.518430085061933</v>
      </c>
      <c r="AF177" s="9" t="s">
        <v>280</v>
      </c>
      <c r="AG177" s="415" t="s">
        <v>280</v>
      </c>
    </row>
    <row r="178" spans="1:33" ht="14.5" customHeight="1">
      <c r="A178" s="124" t="s">
        <v>77</v>
      </c>
      <c r="B178" s="4">
        <f t="shared" si="101"/>
        <v>15985</v>
      </c>
      <c r="C178" s="395">
        <v>43.107350641226354</v>
      </c>
      <c r="D178" s="25">
        <v>740</v>
      </c>
      <c r="E178" s="502">
        <f t="shared" si="102"/>
        <v>4.6293400062558652</v>
      </c>
      <c r="F178" s="488">
        <v>32.3972972972973</v>
      </c>
      <c r="G178" s="520">
        <v>157</v>
      </c>
      <c r="H178" s="394">
        <f t="shared" si="103"/>
        <v>21.216216216216218</v>
      </c>
      <c r="I178" s="12">
        <v>165</v>
      </c>
      <c r="J178" s="394">
        <f t="shared" si="104"/>
        <v>22.297297297297298</v>
      </c>
      <c r="K178" s="12">
        <v>263</v>
      </c>
      <c r="L178" s="394">
        <f t="shared" si="105"/>
        <v>35.54054054054054</v>
      </c>
      <c r="M178" s="12">
        <v>105</v>
      </c>
      <c r="N178" s="502">
        <f t="shared" si="106"/>
        <v>14.189189189189189</v>
      </c>
      <c r="O178" s="12">
        <v>46</v>
      </c>
      <c r="P178" s="394">
        <f t="shared" si="107"/>
        <v>6.2162162162162167</v>
      </c>
      <c r="Q178" s="28">
        <v>4</v>
      </c>
      <c r="R178" s="395">
        <f t="shared" ref="R178:R183" si="116">Q178/$D178*100</f>
        <v>0.54054054054054057</v>
      </c>
      <c r="S178" s="29">
        <v>15245</v>
      </c>
      <c r="T178" s="502">
        <f t="shared" si="109"/>
        <v>95.370659993744127</v>
      </c>
      <c r="U178" s="488">
        <v>43.627222040013073</v>
      </c>
      <c r="V178" s="12">
        <v>1191</v>
      </c>
      <c r="W178" s="394">
        <f t="shared" si="110"/>
        <v>7.8123975073794689</v>
      </c>
      <c r="X178" s="12">
        <v>1778</v>
      </c>
      <c r="Y178" s="394">
        <f t="shared" si="111"/>
        <v>11.662840275500164</v>
      </c>
      <c r="Z178" s="12">
        <v>3200</v>
      </c>
      <c r="AA178" s="394">
        <f t="shared" si="112"/>
        <v>20.990488684814693</v>
      </c>
      <c r="AB178" s="12">
        <v>2717</v>
      </c>
      <c r="AC178" s="394">
        <f t="shared" si="113"/>
        <v>17.822236798950474</v>
      </c>
      <c r="AD178" s="12">
        <v>4586</v>
      </c>
      <c r="AE178" s="394">
        <f t="shared" si="114"/>
        <v>30.081994096425056</v>
      </c>
      <c r="AF178" s="12">
        <v>1773</v>
      </c>
      <c r="AG178" s="414">
        <f t="shared" ref="AG178:AG183" si="117">AF178/$S178*100</f>
        <v>11.63004263693014</v>
      </c>
    </row>
    <row r="179" spans="1:33" ht="14.5" customHeight="1">
      <c r="A179" s="125" t="s">
        <v>78</v>
      </c>
      <c r="B179" s="5">
        <f t="shared" si="101"/>
        <v>20289</v>
      </c>
      <c r="C179" s="393">
        <v>40.816402976982303</v>
      </c>
      <c r="D179" s="21">
        <v>1738</v>
      </c>
      <c r="E179" s="503">
        <f t="shared" si="102"/>
        <v>8.5662181477647987</v>
      </c>
      <c r="F179" s="489">
        <v>34.238204833141545</v>
      </c>
      <c r="G179" s="521">
        <v>372</v>
      </c>
      <c r="H179" s="396">
        <f t="shared" si="103"/>
        <v>21.403912543153051</v>
      </c>
      <c r="I179" s="9">
        <v>330</v>
      </c>
      <c r="J179" s="396">
        <f t="shared" si="104"/>
        <v>18.9873417721519</v>
      </c>
      <c r="K179" s="9">
        <v>527</v>
      </c>
      <c r="L179" s="396">
        <f t="shared" si="105"/>
        <v>30.322209436133484</v>
      </c>
      <c r="M179" s="9">
        <v>288</v>
      </c>
      <c r="N179" s="503">
        <f t="shared" si="106"/>
        <v>16.570771001150746</v>
      </c>
      <c r="O179" s="9">
        <v>175</v>
      </c>
      <c r="P179" s="396">
        <f t="shared" si="107"/>
        <v>10.069044879171461</v>
      </c>
      <c r="Q179" s="23">
        <v>46</v>
      </c>
      <c r="R179" s="393">
        <f t="shared" si="116"/>
        <v>2.6467203682393556</v>
      </c>
      <c r="S179" s="32">
        <v>18551</v>
      </c>
      <c r="T179" s="503">
        <f t="shared" si="109"/>
        <v>91.433781852235199</v>
      </c>
      <c r="U179" s="489">
        <v>41.432699045873633</v>
      </c>
      <c r="V179" s="9">
        <v>1786</v>
      </c>
      <c r="W179" s="396">
        <f t="shared" si="110"/>
        <v>9.627513341598835</v>
      </c>
      <c r="X179" s="9">
        <v>2281</v>
      </c>
      <c r="Y179" s="396">
        <f t="shared" si="111"/>
        <v>12.295833108727292</v>
      </c>
      <c r="Z179" s="9">
        <v>4066</v>
      </c>
      <c r="AA179" s="396">
        <f t="shared" si="112"/>
        <v>21.91795590534203</v>
      </c>
      <c r="AB179" s="9">
        <v>4741</v>
      </c>
      <c r="AC179" s="396">
        <f t="shared" si="113"/>
        <v>25.556573769608111</v>
      </c>
      <c r="AD179" s="9">
        <v>4405</v>
      </c>
      <c r="AE179" s="396">
        <f t="shared" si="114"/>
        <v>23.745350654951217</v>
      </c>
      <c r="AF179" s="9">
        <v>1272</v>
      </c>
      <c r="AG179" s="415">
        <f t="shared" si="117"/>
        <v>6.8567732197725189</v>
      </c>
    </row>
    <row r="180" spans="1:33" ht="14.5" customHeight="1" thickBot="1">
      <c r="A180" s="126" t="s">
        <v>79</v>
      </c>
      <c r="B180" s="4">
        <f t="shared" si="101"/>
        <v>15415</v>
      </c>
      <c r="C180" s="395">
        <v>42.42646772624051</v>
      </c>
      <c r="D180" s="25">
        <v>829</v>
      </c>
      <c r="E180" s="502">
        <f t="shared" si="102"/>
        <v>5.3778786895880639</v>
      </c>
      <c r="F180" s="488">
        <v>32.500603136308854</v>
      </c>
      <c r="G180" s="520">
        <v>136</v>
      </c>
      <c r="H180" s="394">
        <f t="shared" si="103"/>
        <v>16.405307599517492</v>
      </c>
      <c r="I180" s="12">
        <v>220</v>
      </c>
      <c r="J180" s="394">
        <f t="shared" si="104"/>
        <v>26.537997587454765</v>
      </c>
      <c r="K180" s="12">
        <v>328</v>
      </c>
      <c r="L180" s="394">
        <f t="shared" si="105"/>
        <v>39.56574185765983</v>
      </c>
      <c r="M180" s="12">
        <v>99</v>
      </c>
      <c r="N180" s="502">
        <f t="shared" si="106"/>
        <v>11.942098914354645</v>
      </c>
      <c r="O180" s="12">
        <v>43</v>
      </c>
      <c r="P180" s="394">
        <f t="shared" si="107"/>
        <v>5.1869722557297955</v>
      </c>
      <c r="Q180" s="28">
        <v>3</v>
      </c>
      <c r="R180" s="395">
        <f t="shared" si="116"/>
        <v>0.36188178528347409</v>
      </c>
      <c r="S180" s="29">
        <v>14586</v>
      </c>
      <c r="T180" s="502">
        <f t="shared" si="109"/>
        <v>94.622121310411927</v>
      </c>
      <c r="U180" s="488">
        <v>42.990607431784007</v>
      </c>
      <c r="V180" s="12">
        <v>1006</v>
      </c>
      <c r="W180" s="394">
        <f t="shared" si="110"/>
        <v>6.8970245440833677</v>
      </c>
      <c r="X180" s="12">
        <v>1840</v>
      </c>
      <c r="Y180" s="394">
        <f t="shared" si="111"/>
        <v>12.61483614424791</v>
      </c>
      <c r="Z180" s="12">
        <v>3510</v>
      </c>
      <c r="AA180" s="394">
        <f t="shared" si="112"/>
        <v>24.064171122994651</v>
      </c>
      <c r="AB180" s="12">
        <v>2460</v>
      </c>
      <c r="AC180" s="394">
        <f t="shared" si="113"/>
        <v>16.865487453722746</v>
      </c>
      <c r="AD180" s="12">
        <v>4278</v>
      </c>
      <c r="AE180" s="394">
        <f t="shared" si="114"/>
        <v>29.329494035376385</v>
      </c>
      <c r="AF180" s="12">
        <v>1492</v>
      </c>
      <c r="AG180" s="414">
        <f t="shared" si="117"/>
        <v>10.228986699574936</v>
      </c>
    </row>
    <row r="181" spans="1:33" ht="14.5" customHeight="1">
      <c r="A181" s="127" t="s">
        <v>80</v>
      </c>
      <c r="B181" s="7">
        <f t="shared" si="101"/>
        <v>488576</v>
      </c>
      <c r="C181" s="401">
        <v>39.682286890882096</v>
      </c>
      <c r="D181" s="33">
        <v>27600</v>
      </c>
      <c r="E181" s="504">
        <f t="shared" si="102"/>
        <v>5.649069950222688</v>
      </c>
      <c r="F181" s="498">
        <v>32.746557971014489</v>
      </c>
      <c r="G181" s="522">
        <v>7283</v>
      </c>
      <c r="H181" s="492">
        <f t="shared" si="103"/>
        <v>26.387681159420289</v>
      </c>
      <c r="I181" s="495">
        <v>5797</v>
      </c>
      <c r="J181" s="492">
        <f t="shared" si="104"/>
        <v>21.003623188405797</v>
      </c>
      <c r="K181" s="495">
        <v>7837</v>
      </c>
      <c r="L181" s="492">
        <f t="shared" si="105"/>
        <v>28.394927536231883</v>
      </c>
      <c r="M181" s="495">
        <v>3621</v>
      </c>
      <c r="N181" s="504">
        <f t="shared" si="106"/>
        <v>13.119565217391305</v>
      </c>
      <c r="O181" s="495">
        <v>2378</v>
      </c>
      <c r="P181" s="492">
        <f t="shared" si="107"/>
        <v>8.6159420289855078</v>
      </c>
      <c r="Q181" s="35">
        <v>684</v>
      </c>
      <c r="R181" s="401">
        <f t="shared" si="116"/>
        <v>2.4782608695652173</v>
      </c>
      <c r="S181" s="36">
        <v>460976</v>
      </c>
      <c r="T181" s="504">
        <f t="shared" si="109"/>
        <v>94.350930049777318</v>
      </c>
      <c r="U181" s="498">
        <v>40.097549547047791</v>
      </c>
      <c r="V181" s="495">
        <v>62189</v>
      </c>
      <c r="W181" s="492">
        <f t="shared" si="110"/>
        <v>13.490724029016695</v>
      </c>
      <c r="X181" s="495">
        <v>60548</v>
      </c>
      <c r="Y181" s="492">
        <f t="shared" si="111"/>
        <v>13.134740203394538</v>
      </c>
      <c r="Z181" s="495">
        <v>102640</v>
      </c>
      <c r="AA181" s="492">
        <f t="shared" si="112"/>
        <v>22.265801256464545</v>
      </c>
      <c r="AB181" s="495">
        <v>106891</v>
      </c>
      <c r="AC181" s="492">
        <f t="shared" si="113"/>
        <v>23.187975078962896</v>
      </c>
      <c r="AD181" s="495">
        <v>96457</v>
      </c>
      <c r="AE181" s="492">
        <f t="shared" si="114"/>
        <v>20.924516677657838</v>
      </c>
      <c r="AF181" s="495">
        <v>32251</v>
      </c>
      <c r="AG181" s="416">
        <f t="shared" si="117"/>
        <v>6.9962427545034886</v>
      </c>
    </row>
    <row r="182" spans="1:33" ht="14.5" customHeight="1">
      <c r="A182" s="128" t="s">
        <v>81</v>
      </c>
      <c r="B182" s="8">
        <f t="shared" si="101"/>
        <v>121124</v>
      </c>
      <c r="C182" s="403">
        <v>41.972779961031314</v>
      </c>
      <c r="D182" s="37">
        <v>9020</v>
      </c>
      <c r="E182" s="505">
        <f t="shared" si="102"/>
        <v>7.4469139064099608</v>
      </c>
      <c r="F182" s="499">
        <v>34.227272727272705</v>
      </c>
      <c r="G182" s="523">
        <v>1388</v>
      </c>
      <c r="H182" s="493">
        <f t="shared" si="103"/>
        <v>15.388026607538801</v>
      </c>
      <c r="I182" s="496">
        <v>1787</v>
      </c>
      <c r="J182" s="493">
        <f t="shared" si="104"/>
        <v>19.811529933481154</v>
      </c>
      <c r="K182" s="496">
        <v>3542</v>
      </c>
      <c r="L182" s="493">
        <f t="shared" si="105"/>
        <v>39.268292682926834</v>
      </c>
      <c r="M182" s="496">
        <v>1516</v>
      </c>
      <c r="N182" s="505">
        <f t="shared" si="106"/>
        <v>16.807095343680707</v>
      </c>
      <c r="O182" s="496">
        <v>640</v>
      </c>
      <c r="P182" s="493">
        <f t="shared" si="107"/>
        <v>7.0953436807095347</v>
      </c>
      <c r="Q182" s="39">
        <v>147</v>
      </c>
      <c r="R182" s="403">
        <f t="shared" si="116"/>
        <v>1.6297117516629711</v>
      </c>
      <c r="S182" s="40">
        <v>112104</v>
      </c>
      <c r="T182" s="505">
        <f t="shared" si="109"/>
        <v>92.553086093590039</v>
      </c>
      <c r="U182" s="499">
        <v>42.595991222436325</v>
      </c>
      <c r="V182" s="496">
        <v>8058</v>
      </c>
      <c r="W182" s="493">
        <f t="shared" si="110"/>
        <v>7.1879683151359455</v>
      </c>
      <c r="X182" s="496">
        <v>13155</v>
      </c>
      <c r="Y182" s="493">
        <f t="shared" si="111"/>
        <v>11.734639263540998</v>
      </c>
      <c r="Z182" s="496">
        <v>28115</v>
      </c>
      <c r="AA182" s="493">
        <f t="shared" si="112"/>
        <v>25.079390565903093</v>
      </c>
      <c r="AB182" s="496">
        <v>22116</v>
      </c>
      <c r="AC182" s="493">
        <f t="shared" si="113"/>
        <v>19.728109612502674</v>
      </c>
      <c r="AD182" s="496">
        <v>30240</v>
      </c>
      <c r="AE182" s="493">
        <f t="shared" si="114"/>
        <v>26.97495183044316</v>
      </c>
      <c r="AF182" s="496">
        <v>10420</v>
      </c>
      <c r="AG182" s="417">
        <f t="shared" si="117"/>
        <v>9.2949404124741317</v>
      </c>
    </row>
    <row r="183" spans="1:33" ht="14.5" customHeight="1">
      <c r="A183" s="129" t="s">
        <v>82</v>
      </c>
      <c r="B183" s="130">
        <f t="shared" si="101"/>
        <v>609700</v>
      </c>
      <c r="C183" s="407">
        <v>40.137319993438858</v>
      </c>
      <c r="D183" s="135">
        <v>36620</v>
      </c>
      <c r="E183" s="515">
        <f t="shared" si="102"/>
        <v>6.006232573396753</v>
      </c>
      <c r="F183" s="500">
        <v>33.111277990169199</v>
      </c>
      <c r="G183" s="524">
        <v>8671</v>
      </c>
      <c r="H183" s="494">
        <f t="shared" si="103"/>
        <v>23.678317859093394</v>
      </c>
      <c r="I183" s="497">
        <v>7584</v>
      </c>
      <c r="J183" s="494">
        <f t="shared" si="104"/>
        <v>20.709994538503551</v>
      </c>
      <c r="K183" s="497">
        <v>11379</v>
      </c>
      <c r="L183" s="494">
        <f t="shared" si="105"/>
        <v>31.073184052430364</v>
      </c>
      <c r="M183" s="497">
        <v>5137</v>
      </c>
      <c r="N183" s="506">
        <f t="shared" si="106"/>
        <v>14.027853631895141</v>
      </c>
      <c r="O183" s="497">
        <v>3018</v>
      </c>
      <c r="P183" s="494">
        <f t="shared" si="107"/>
        <v>8.2413981430912067</v>
      </c>
      <c r="Q183" s="136">
        <v>831</v>
      </c>
      <c r="R183" s="405">
        <f t="shared" si="116"/>
        <v>2.2692517749863463</v>
      </c>
      <c r="S183" s="137">
        <v>573080</v>
      </c>
      <c r="T183" s="515">
        <f t="shared" si="109"/>
        <v>93.993767426603242</v>
      </c>
      <c r="U183" s="500">
        <v>40.586286382354473</v>
      </c>
      <c r="V183" s="497">
        <v>70247</v>
      </c>
      <c r="W183" s="494">
        <f t="shared" si="110"/>
        <v>12.257799958121032</v>
      </c>
      <c r="X183" s="497">
        <v>73703</v>
      </c>
      <c r="Y183" s="494">
        <f t="shared" si="111"/>
        <v>12.860857122914776</v>
      </c>
      <c r="Z183" s="497">
        <v>130755</v>
      </c>
      <c r="AA183" s="494">
        <f t="shared" si="112"/>
        <v>22.816186221818942</v>
      </c>
      <c r="AB183" s="497">
        <v>129007</v>
      </c>
      <c r="AC183" s="494">
        <f t="shared" si="113"/>
        <v>22.51116772527396</v>
      </c>
      <c r="AD183" s="497">
        <v>126697</v>
      </c>
      <c r="AE183" s="494">
        <f t="shared" si="114"/>
        <v>22.108082641167027</v>
      </c>
      <c r="AF183" s="497">
        <v>42671</v>
      </c>
      <c r="AG183" s="132">
        <f t="shared" si="117"/>
        <v>7.4459063307042648</v>
      </c>
    </row>
    <row r="184" spans="1:33" ht="14.5" customHeight="1">
      <c r="A184" s="1139" t="s">
        <v>519</v>
      </c>
      <c r="B184" s="1139"/>
      <c r="C184" s="1139"/>
      <c r="D184" s="1139"/>
      <c r="E184" s="1139"/>
      <c r="F184" s="1139"/>
      <c r="G184" s="1139"/>
      <c r="H184" s="1139"/>
      <c r="I184" s="1139"/>
      <c r="J184" s="1139"/>
      <c r="K184" s="1139"/>
      <c r="L184" s="1139"/>
      <c r="M184" s="1139"/>
      <c r="N184" s="1139"/>
      <c r="O184" s="1139"/>
      <c r="P184" s="1139"/>
      <c r="Q184" s="1139"/>
      <c r="R184" s="1139"/>
      <c r="S184" s="1139"/>
      <c r="T184" s="1139"/>
      <c r="U184" s="1139"/>
      <c r="V184" s="1139"/>
      <c r="W184" s="1139"/>
      <c r="X184" s="1139"/>
      <c r="Y184" s="1139"/>
      <c r="Z184" s="1139"/>
      <c r="AA184" s="1139"/>
      <c r="AB184" s="1139"/>
      <c r="AC184" s="1139"/>
      <c r="AD184" s="1139"/>
      <c r="AE184" s="1139"/>
      <c r="AF184" s="1139"/>
      <c r="AG184" s="1139"/>
    </row>
    <row r="185" spans="1:33" ht="14.5" customHeight="1">
      <c r="A185" s="1140" t="s">
        <v>521</v>
      </c>
      <c r="B185" s="1140"/>
      <c r="C185" s="1140"/>
      <c r="D185" s="1140"/>
      <c r="E185" s="1140"/>
      <c r="F185" s="1140"/>
      <c r="G185" s="1140"/>
      <c r="H185" s="1140"/>
      <c r="I185" s="1140"/>
      <c r="J185" s="1140"/>
      <c r="K185" s="1140"/>
      <c r="L185" s="1140"/>
      <c r="M185" s="1140"/>
      <c r="N185" s="1140"/>
      <c r="O185" s="1140"/>
      <c r="P185" s="1140"/>
      <c r="Q185" s="1140"/>
      <c r="R185" s="1140"/>
      <c r="S185" s="1140"/>
      <c r="T185" s="1140"/>
      <c r="U185" s="1140"/>
      <c r="V185" s="1140"/>
      <c r="W185" s="1140"/>
      <c r="X185" s="1140"/>
      <c r="Y185" s="1140"/>
      <c r="Z185" s="1140"/>
      <c r="AA185" s="1140"/>
      <c r="AB185" s="1140"/>
      <c r="AC185" s="1140"/>
      <c r="AD185" s="1140"/>
      <c r="AE185" s="1140"/>
      <c r="AF185" s="1140"/>
      <c r="AG185" s="1140"/>
    </row>
    <row r="186" spans="1:33" ht="14.5" customHeight="1">
      <c r="A186" s="1140" t="s">
        <v>654</v>
      </c>
      <c r="B186" s="1140"/>
      <c r="C186" s="1140"/>
      <c r="D186" s="1140"/>
      <c r="E186" s="1140"/>
      <c r="F186" s="1140"/>
      <c r="G186" s="1140"/>
      <c r="H186" s="1140"/>
      <c r="I186" s="1140"/>
      <c r="J186" s="1140"/>
      <c r="K186" s="1140"/>
      <c r="L186" s="1140"/>
      <c r="M186" s="1140"/>
      <c r="N186" s="1140"/>
      <c r="O186" s="1140"/>
      <c r="P186" s="1140"/>
      <c r="Q186" s="1140"/>
      <c r="R186" s="1140"/>
      <c r="S186" s="1140"/>
      <c r="T186" s="1140"/>
      <c r="U186" s="1140"/>
      <c r="V186" s="1140"/>
      <c r="W186" s="1140"/>
      <c r="X186" s="1140"/>
      <c r="Y186" s="1140"/>
      <c r="Z186" s="1140"/>
      <c r="AA186" s="1140"/>
      <c r="AB186" s="1140"/>
      <c r="AC186" s="1140"/>
      <c r="AD186" s="1140"/>
      <c r="AE186" s="1140"/>
      <c r="AF186" s="1140"/>
      <c r="AG186" s="1140"/>
    </row>
  </sheetData>
  <mergeCells count="157">
    <mergeCell ref="A61:U61"/>
    <mergeCell ref="A62:U62"/>
    <mergeCell ref="A63:U63"/>
    <mergeCell ref="A30:U30"/>
    <mergeCell ref="A31:U31"/>
    <mergeCell ref="A32:U32"/>
    <mergeCell ref="A34:U34"/>
    <mergeCell ref="A37:A41"/>
    <mergeCell ref="B37:C40"/>
    <mergeCell ref="D37:U37"/>
    <mergeCell ref="D38:L38"/>
    <mergeCell ref="M38:U38"/>
    <mergeCell ref="D39:D41"/>
    <mergeCell ref="E39:E41"/>
    <mergeCell ref="F39:F41"/>
    <mergeCell ref="G39:L39"/>
    <mergeCell ref="M39:M41"/>
    <mergeCell ref="N39:N41"/>
    <mergeCell ref="O39:O41"/>
    <mergeCell ref="P39:U39"/>
    <mergeCell ref="G40:H40"/>
    <mergeCell ref="I40:J40"/>
    <mergeCell ref="K40:L40"/>
    <mergeCell ref="P40:Q40"/>
    <mergeCell ref="R40:S40"/>
    <mergeCell ref="T40:U40"/>
    <mergeCell ref="A3:U3"/>
    <mergeCell ref="A6:A10"/>
    <mergeCell ref="B6:C9"/>
    <mergeCell ref="D6:U6"/>
    <mergeCell ref="D7:L7"/>
    <mergeCell ref="M7:U7"/>
    <mergeCell ref="D8:D10"/>
    <mergeCell ref="E8:E10"/>
    <mergeCell ref="F8:F10"/>
    <mergeCell ref="G8:L8"/>
    <mergeCell ref="M8:M10"/>
    <mergeCell ref="N8:N10"/>
    <mergeCell ref="O8:O10"/>
    <mergeCell ref="P8:U8"/>
    <mergeCell ref="G9:H9"/>
    <mergeCell ref="I9:J9"/>
    <mergeCell ref="K9:L9"/>
    <mergeCell ref="P9:Q9"/>
    <mergeCell ref="R9:S9"/>
    <mergeCell ref="T9:U9"/>
    <mergeCell ref="A5:U5"/>
    <mergeCell ref="A36:U36"/>
    <mergeCell ref="A185:AG185"/>
    <mergeCell ref="A159:AG159"/>
    <mergeCell ref="A186:AG186"/>
    <mergeCell ref="A184:AG184"/>
    <mergeCell ref="A123:U123"/>
    <mergeCell ref="A125:U125"/>
    <mergeCell ref="A154:AG154"/>
    <mergeCell ref="A129:AG129"/>
    <mergeCell ref="A155:AG155"/>
    <mergeCell ref="U162:U164"/>
    <mergeCell ref="V162:AG162"/>
    <mergeCell ref="V163:W163"/>
    <mergeCell ref="X163:Y163"/>
    <mergeCell ref="Z163:AA163"/>
    <mergeCell ref="AB163:AC163"/>
    <mergeCell ref="AD163:AE163"/>
    <mergeCell ref="AF163:AG163"/>
    <mergeCell ref="S132:S134"/>
    <mergeCell ref="T132:T134"/>
    <mergeCell ref="U132:U134"/>
    <mergeCell ref="D160:AG160"/>
    <mergeCell ref="AF133:AG133"/>
    <mergeCell ref="A160:A164"/>
    <mergeCell ref="B160:C163"/>
    <mergeCell ref="A130:A134"/>
    <mergeCell ref="B130:C133"/>
    <mergeCell ref="D131:R131"/>
    <mergeCell ref="D132:D134"/>
    <mergeCell ref="E132:E134"/>
    <mergeCell ref="M100:U100"/>
    <mergeCell ref="D101:D103"/>
    <mergeCell ref="E101:E103"/>
    <mergeCell ref="F101:F103"/>
    <mergeCell ref="A124:U124"/>
    <mergeCell ref="M101:M103"/>
    <mergeCell ref="N101:N103"/>
    <mergeCell ref="O101:O103"/>
    <mergeCell ref="P101:U101"/>
    <mergeCell ref="G102:H102"/>
    <mergeCell ref="I102:J102"/>
    <mergeCell ref="K102:L102"/>
    <mergeCell ref="T102:U102"/>
    <mergeCell ref="A99:A103"/>
    <mergeCell ref="B99:C102"/>
    <mergeCell ref="M163:N163"/>
    <mergeCell ref="O163:P163"/>
    <mergeCell ref="Q163:R163"/>
    <mergeCell ref="P102:Q102"/>
    <mergeCell ref="R102:S102"/>
    <mergeCell ref="M133:N133"/>
    <mergeCell ref="O133:P133"/>
    <mergeCell ref="Q133:R133"/>
    <mergeCell ref="D130:AG130"/>
    <mergeCell ref="S131:AG131"/>
    <mergeCell ref="V132:AG132"/>
    <mergeCell ref="V133:W133"/>
    <mergeCell ref="X133:Y133"/>
    <mergeCell ref="D161:R161"/>
    <mergeCell ref="D162:D164"/>
    <mergeCell ref="E162:E164"/>
    <mergeCell ref="F162:F164"/>
    <mergeCell ref="G162:R162"/>
    <mergeCell ref="G163:H163"/>
    <mergeCell ref="I163:J163"/>
    <mergeCell ref="K163:L163"/>
    <mergeCell ref="S161:AG161"/>
    <mergeCell ref="S162:S164"/>
    <mergeCell ref="T162:T164"/>
    <mergeCell ref="A65:U65"/>
    <mergeCell ref="A68:A72"/>
    <mergeCell ref="B68:C71"/>
    <mergeCell ref="D68:U68"/>
    <mergeCell ref="D69:L69"/>
    <mergeCell ref="M69:U69"/>
    <mergeCell ref="D70:D72"/>
    <mergeCell ref="E70:E72"/>
    <mergeCell ref="F70:F72"/>
    <mergeCell ref="G70:L70"/>
    <mergeCell ref="M70:M72"/>
    <mergeCell ref="N70:N72"/>
    <mergeCell ref="O70:O72"/>
    <mergeCell ref="P70:U70"/>
    <mergeCell ref="G71:H71"/>
    <mergeCell ref="I71:J71"/>
    <mergeCell ref="A67:U67"/>
    <mergeCell ref="A98:U98"/>
    <mergeCell ref="A127:U127"/>
    <mergeCell ref="V127:AG127"/>
    <mergeCell ref="A157:U157"/>
    <mergeCell ref="V157:AG157"/>
    <mergeCell ref="K71:L71"/>
    <mergeCell ref="P71:Q71"/>
    <mergeCell ref="R71:S71"/>
    <mergeCell ref="T71:U71"/>
    <mergeCell ref="A96:U96"/>
    <mergeCell ref="A92:U92"/>
    <mergeCell ref="A94:U94"/>
    <mergeCell ref="A93:U93"/>
    <mergeCell ref="F132:F134"/>
    <mergeCell ref="G132:R132"/>
    <mergeCell ref="G133:H133"/>
    <mergeCell ref="I133:J133"/>
    <mergeCell ref="K133:L133"/>
    <mergeCell ref="Z133:AA133"/>
    <mergeCell ref="AB133:AC133"/>
    <mergeCell ref="AD133:AE133"/>
    <mergeCell ref="D99:U99"/>
    <mergeCell ref="D100:L100"/>
    <mergeCell ref="G101:L101"/>
  </mergeCells>
  <hyperlinks>
    <hyperlink ref="A1" location="Inhalt!A9" display="Zurück zum Inhalt" xr:uid="{00000000-0004-0000-0300-000000000000}"/>
  </hyperlinks>
  <pageMargins left="0.7" right="0.7" top="0.78740157499999996" bottom="0.78740157499999996" header="0.3" footer="0.3"/>
  <pageSetup paperSize="9" orientation="portrait" horizontalDpi="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dimension ref="A1:V261"/>
  <sheetViews>
    <sheetView showGridLines="0" zoomScale="80" zoomScaleNormal="80" workbookViewId="0">
      <pane xSplit="1" topLeftCell="B1" activePane="topRight" state="frozen"/>
      <selection pane="topRight"/>
    </sheetView>
  </sheetViews>
  <sheetFormatPr baseColWidth="10" defaultColWidth="11" defaultRowHeight="15" customHeight="1"/>
  <cols>
    <col min="1" max="1" width="23.5" style="779" customWidth="1"/>
    <col min="2" max="22" width="11.08203125" style="779" customWidth="1"/>
    <col min="23" max="16384" width="11" style="779"/>
  </cols>
  <sheetData>
    <row r="1" spans="1:12" ht="14.5" customHeight="1">
      <c r="A1" s="758" t="s">
        <v>512</v>
      </c>
      <c r="B1" s="759"/>
      <c r="C1" s="41"/>
      <c r="D1" s="42"/>
      <c r="E1" s="754"/>
      <c r="F1" s="754"/>
      <c r="G1" s="754"/>
      <c r="H1" s="754"/>
      <c r="I1" s="754"/>
      <c r="J1" s="754"/>
      <c r="K1" s="754"/>
      <c r="L1" s="754"/>
    </row>
    <row r="2" spans="1:12" ht="14.5" customHeight="1">
      <c r="A2" s="355"/>
      <c r="B2" s="759"/>
      <c r="C2" s="41"/>
      <c r="D2" s="42"/>
      <c r="E2" s="754"/>
      <c r="F2" s="754"/>
      <c r="G2" s="754"/>
      <c r="H2" s="754"/>
      <c r="I2" s="754"/>
      <c r="J2" s="754"/>
      <c r="K2" s="754"/>
      <c r="L2" s="754"/>
    </row>
    <row r="3" spans="1:12" s="780" customFormat="1" ht="25" customHeight="1">
      <c r="A3" s="1120">
        <v>2024</v>
      </c>
      <c r="B3" s="1120"/>
      <c r="C3" s="1120"/>
      <c r="D3" s="1120"/>
      <c r="E3" s="1120"/>
      <c r="F3" s="1120"/>
      <c r="G3" s="1120"/>
      <c r="H3" s="1120"/>
      <c r="I3" s="1120"/>
      <c r="J3" s="1120"/>
      <c r="K3" s="1120"/>
      <c r="L3" s="1120"/>
    </row>
    <row r="4" spans="1:12" s="780" customFormat="1" ht="14.5" customHeight="1">
      <c r="A4" s="781"/>
      <c r="B4" s="760"/>
      <c r="C4" s="41"/>
      <c r="D4" s="42"/>
      <c r="E4" s="754"/>
      <c r="F4" s="754"/>
      <c r="G4" s="754"/>
      <c r="H4" s="754"/>
      <c r="I4" s="754"/>
      <c r="J4" s="754"/>
      <c r="K4" s="754"/>
      <c r="L4" s="754"/>
    </row>
    <row r="5" spans="1:12" s="780" customFormat="1" ht="14.5" customHeight="1">
      <c r="A5" s="1188" t="s">
        <v>750</v>
      </c>
      <c r="B5" s="1188"/>
      <c r="C5" s="1188"/>
      <c r="D5" s="1188"/>
      <c r="E5" s="1188"/>
      <c r="F5" s="1188"/>
      <c r="G5" s="1188"/>
      <c r="H5" s="1188"/>
      <c r="I5" s="1188"/>
      <c r="J5" s="1188"/>
      <c r="K5" s="1188"/>
      <c r="L5" s="1188"/>
    </row>
    <row r="6" spans="1:12" s="780" customFormat="1" ht="14.5" customHeight="1">
      <c r="A6" s="1148" t="s">
        <v>273</v>
      </c>
      <c r="B6" s="1181" t="s">
        <v>274</v>
      </c>
      <c r="C6" s="1178" t="s">
        <v>276</v>
      </c>
      <c r="D6" s="1179"/>
      <c r="E6" s="1179"/>
      <c r="F6" s="1179"/>
      <c r="G6" s="1179"/>
      <c r="H6" s="1179"/>
      <c r="I6" s="1179"/>
      <c r="J6" s="1179"/>
      <c r="K6" s="1179"/>
      <c r="L6" s="1180"/>
    </row>
    <row r="7" spans="1:12" s="780" customFormat="1" ht="14.5" customHeight="1">
      <c r="A7" s="1149"/>
      <c r="B7" s="1182"/>
      <c r="C7" s="1184" t="s">
        <v>283</v>
      </c>
      <c r="D7" s="1185"/>
      <c r="E7" s="1184" t="s">
        <v>288</v>
      </c>
      <c r="F7" s="1185"/>
      <c r="G7" s="1184" t="s">
        <v>289</v>
      </c>
      <c r="H7" s="1185"/>
      <c r="I7" s="1184" t="s">
        <v>292</v>
      </c>
      <c r="J7" s="1185"/>
      <c r="K7" s="1186" t="s">
        <v>293</v>
      </c>
      <c r="L7" s="1187"/>
    </row>
    <row r="8" spans="1:12" s="780" customFormat="1" ht="14.5" customHeight="1" thickBot="1">
      <c r="A8" s="1150"/>
      <c r="B8" s="525" t="s">
        <v>275</v>
      </c>
      <c r="C8" s="526" t="s">
        <v>275</v>
      </c>
      <c r="D8" s="527" t="s">
        <v>279</v>
      </c>
      <c r="E8" s="750" t="s">
        <v>275</v>
      </c>
      <c r="F8" s="528" t="s">
        <v>279</v>
      </c>
      <c r="G8" s="753" t="s">
        <v>275</v>
      </c>
      <c r="H8" s="529" t="s">
        <v>279</v>
      </c>
      <c r="I8" s="753" t="s">
        <v>275</v>
      </c>
      <c r="J8" s="529" t="s">
        <v>279</v>
      </c>
      <c r="K8" s="530" t="s">
        <v>275</v>
      </c>
      <c r="L8" s="531" t="s">
        <v>279</v>
      </c>
    </row>
    <row r="9" spans="1:12" s="780" customFormat="1" ht="14.5" customHeight="1">
      <c r="A9" s="123" t="s">
        <v>64</v>
      </c>
      <c r="B9" s="3">
        <v>112631</v>
      </c>
      <c r="C9" s="536">
        <v>33062</v>
      </c>
      <c r="D9" s="543">
        <v>29.354263035931492</v>
      </c>
      <c r="E9" s="536">
        <v>24826</v>
      </c>
      <c r="F9" s="543">
        <v>22.041889000364019</v>
      </c>
      <c r="G9" s="536">
        <v>25174</v>
      </c>
      <c r="H9" s="543">
        <v>22.350862551162646</v>
      </c>
      <c r="I9" s="536">
        <v>21180</v>
      </c>
      <c r="J9" s="543">
        <v>18.804769557226695</v>
      </c>
      <c r="K9" s="536">
        <v>8389</v>
      </c>
      <c r="L9" s="140">
        <v>7.4482158553151443</v>
      </c>
    </row>
    <row r="10" spans="1:12" s="780" customFormat="1" ht="14.5" customHeight="1">
      <c r="A10" s="124" t="s">
        <v>65</v>
      </c>
      <c r="B10" s="4">
        <v>113724</v>
      </c>
      <c r="C10" s="537">
        <v>33077</v>
      </c>
      <c r="D10" s="544">
        <v>29.085329393971371</v>
      </c>
      <c r="E10" s="537">
        <v>27345</v>
      </c>
      <c r="F10" s="544">
        <v>24.045056452463861</v>
      </c>
      <c r="G10" s="537">
        <v>27843</v>
      </c>
      <c r="H10" s="544">
        <v>24.482958742218003</v>
      </c>
      <c r="I10" s="537">
        <v>18787</v>
      </c>
      <c r="J10" s="544">
        <v>16.519819914881644</v>
      </c>
      <c r="K10" s="537">
        <v>6672</v>
      </c>
      <c r="L10" s="141">
        <v>5.8668354964651259</v>
      </c>
    </row>
    <row r="11" spans="1:12" s="780" customFormat="1" ht="14.5" customHeight="1">
      <c r="A11" s="125" t="s">
        <v>66</v>
      </c>
      <c r="B11" s="5">
        <v>36648</v>
      </c>
      <c r="C11" s="538">
        <v>8675</v>
      </c>
      <c r="D11" s="545">
        <v>23.671141672123991</v>
      </c>
      <c r="E11" s="538">
        <v>9979</v>
      </c>
      <c r="F11" s="545">
        <v>27.229316743069198</v>
      </c>
      <c r="G11" s="538">
        <v>8059</v>
      </c>
      <c r="H11" s="545">
        <v>21.99028596376337</v>
      </c>
      <c r="I11" s="538">
        <v>6806</v>
      </c>
      <c r="J11" s="545">
        <v>18.571272647893473</v>
      </c>
      <c r="K11" s="538">
        <v>3129</v>
      </c>
      <c r="L11" s="142">
        <v>8.5379829731499672</v>
      </c>
    </row>
    <row r="12" spans="1:12" s="780" customFormat="1" ht="14.5" customHeight="1">
      <c r="A12" s="124" t="s">
        <v>67</v>
      </c>
      <c r="B12" s="4">
        <v>20405</v>
      </c>
      <c r="C12" s="537">
        <v>3903</v>
      </c>
      <c r="D12" s="544">
        <v>19.127664788042146</v>
      </c>
      <c r="E12" s="537">
        <v>6271</v>
      </c>
      <c r="F12" s="544">
        <v>30.732663562852242</v>
      </c>
      <c r="G12" s="537">
        <v>4228</v>
      </c>
      <c r="H12" s="544">
        <v>20.720411663807891</v>
      </c>
      <c r="I12" s="537">
        <v>4266</v>
      </c>
      <c r="J12" s="544">
        <v>20.90664052928204</v>
      </c>
      <c r="K12" s="537">
        <v>1737</v>
      </c>
      <c r="L12" s="141">
        <v>8.5126194560156829</v>
      </c>
    </row>
    <row r="13" spans="1:12" s="780" customFormat="1" ht="14.5" customHeight="1">
      <c r="A13" s="125" t="s">
        <v>68</v>
      </c>
      <c r="B13" s="5">
        <v>6382</v>
      </c>
      <c r="C13" s="538">
        <v>1530</v>
      </c>
      <c r="D13" s="545">
        <v>23.973675963647761</v>
      </c>
      <c r="E13" s="538">
        <v>1814</v>
      </c>
      <c r="F13" s="545">
        <v>28.423691632717016</v>
      </c>
      <c r="G13" s="538">
        <v>1445</v>
      </c>
      <c r="H13" s="545">
        <v>22.641805076778439</v>
      </c>
      <c r="I13" s="538">
        <v>1146</v>
      </c>
      <c r="J13" s="545">
        <v>17.956753368849892</v>
      </c>
      <c r="K13" s="538">
        <v>447</v>
      </c>
      <c r="L13" s="142">
        <v>7.0040739580068943</v>
      </c>
    </row>
    <row r="14" spans="1:12" s="780" customFormat="1" ht="14.5" customHeight="1">
      <c r="A14" s="124" t="s">
        <v>69</v>
      </c>
      <c r="B14" s="4">
        <v>19019</v>
      </c>
      <c r="C14" s="537">
        <v>4908</v>
      </c>
      <c r="D14" s="544">
        <v>25.805773174194226</v>
      </c>
      <c r="E14" s="537">
        <v>5478</v>
      </c>
      <c r="F14" s="544">
        <v>28.802776171197223</v>
      </c>
      <c r="G14" s="537">
        <v>4255</v>
      </c>
      <c r="H14" s="544">
        <v>22.372364477627634</v>
      </c>
      <c r="I14" s="537">
        <v>3007</v>
      </c>
      <c r="J14" s="544">
        <v>15.810505284189494</v>
      </c>
      <c r="K14" s="537">
        <v>1371</v>
      </c>
      <c r="L14" s="141">
        <v>7.208580892791419</v>
      </c>
    </row>
    <row r="15" spans="1:12" s="780" customFormat="1" ht="14.5" customHeight="1">
      <c r="A15" s="125" t="s">
        <v>70</v>
      </c>
      <c r="B15" s="5">
        <v>59522</v>
      </c>
      <c r="C15" s="538">
        <v>15934</v>
      </c>
      <c r="D15" s="545">
        <v>26.769933805987701</v>
      </c>
      <c r="E15" s="538">
        <v>14117</v>
      </c>
      <c r="F15" s="545">
        <v>23.717281005342564</v>
      </c>
      <c r="G15" s="538">
        <v>13807</v>
      </c>
      <c r="H15" s="545">
        <v>23.196465172541245</v>
      </c>
      <c r="I15" s="538">
        <v>10866</v>
      </c>
      <c r="J15" s="545">
        <v>18.255434965222943</v>
      </c>
      <c r="K15" s="538">
        <v>4798</v>
      </c>
      <c r="L15" s="142">
        <v>8.0608850509055472</v>
      </c>
    </row>
    <row r="16" spans="1:12" s="780" customFormat="1" ht="14.5" customHeight="1">
      <c r="A16" s="124" t="s">
        <v>71</v>
      </c>
      <c r="B16" s="4">
        <v>11947</v>
      </c>
      <c r="C16" s="537" t="s">
        <v>280</v>
      </c>
      <c r="D16" s="546" t="s">
        <v>280</v>
      </c>
      <c r="E16" s="537" t="s">
        <v>280</v>
      </c>
      <c r="F16" s="544" t="s">
        <v>280</v>
      </c>
      <c r="G16" s="537">
        <v>2288</v>
      </c>
      <c r="H16" s="544">
        <v>19.151251360174101</v>
      </c>
      <c r="I16" s="537">
        <v>2527</v>
      </c>
      <c r="J16" s="544">
        <v>21.151753578304177</v>
      </c>
      <c r="K16" s="537" t="s">
        <v>280</v>
      </c>
      <c r="L16" s="141" t="s">
        <v>280</v>
      </c>
    </row>
    <row r="17" spans="1:12" s="780" customFormat="1" ht="14.5" customHeight="1">
      <c r="A17" s="125" t="s">
        <v>72</v>
      </c>
      <c r="B17" s="5">
        <v>69083</v>
      </c>
      <c r="C17" s="538">
        <v>17590</v>
      </c>
      <c r="D17" s="545">
        <v>25.462125269603231</v>
      </c>
      <c r="E17" s="538">
        <v>17416</v>
      </c>
      <c r="F17" s="545">
        <v>25.210254331745872</v>
      </c>
      <c r="G17" s="538">
        <v>15655</v>
      </c>
      <c r="H17" s="545">
        <v>22.661146736534313</v>
      </c>
      <c r="I17" s="538">
        <v>13316</v>
      </c>
      <c r="J17" s="545">
        <v>19.275364416716123</v>
      </c>
      <c r="K17" s="538">
        <v>5106</v>
      </c>
      <c r="L17" s="142">
        <v>7.3911092454004601</v>
      </c>
    </row>
    <row r="18" spans="1:12" s="780" customFormat="1" ht="14.5" customHeight="1">
      <c r="A18" s="124" t="s">
        <v>73</v>
      </c>
      <c r="B18" s="4">
        <v>143135</v>
      </c>
      <c r="C18" s="537">
        <v>41110</v>
      </c>
      <c r="D18" s="544">
        <v>28.721137387780768</v>
      </c>
      <c r="E18" s="537">
        <v>34409</v>
      </c>
      <c r="F18" s="544">
        <v>24.039543088692493</v>
      </c>
      <c r="G18" s="537">
        <v>32469</v>
      </c>
      <c r="H18" s="544">
        <v>22.684179271317287</v>
      </c>
      <c r="I18" s="537">
        <v>24851</v>
      </c>
      <c r="J18" s="544">
        <v>17.361931044119189</v>
      </c>
      <c r="K18" s="537">
        <v>10296</v>
      </c>
      <c r="L18" s="141">
        <v>7.1932092080902645</v>
      </c>
    </row>
    <row r="19" spans="1:12" s="780" customFormat="1" ht="14.5" customHeight="1">
      <c r="A19" s="125" t="s">
        <v>74</v>
      </c>
      <c r="B19" s="5">
        <v>37738</v>
      </c>
      <c r="C19" s="538">
        <v>8921</v>
      </c>
      <c r="D19" s="545">
        <v>23.639302559754093</v>
      </c>
      <c r="E19" s="538">
        <v>9236</v>
      </c>
      <c r="F19" s="545">
        <v>24.474004981716043</v>
      </c>
      <c r="G19" s="538">
        <v>9489</v>
      </c>
      <c r="H19" s="545">
        <v>25.144416768244209</v>
      </c>
      <c r="I19" s="538">
        <v>7276</v>
      </c>
      <c r="J19" s="545">
        <v>19.280301022841698</v>
      </c>
      <c r="K19" s="538">
        <v>2816</v>
      </c>
      <c r="L19" s="142">
        <v>7.4619746674439558</v>
      </c>
    </row>
    <row r="20" spans="1:12" s="780" customFormat="1" ht="14.5" customHeight="1">
      <c r="A20" s="124" t="s">
        <v>75</v>
      </c>
      <c r="B20" s="4">
        <v>7918</v>
      </c>
      <c r="C20" s="537">
        <v>2246</v>
      </c>
      <c r="D20" s="544">
        <v>28.36574892649659</v>
      </c>
      <c r="E20" s="537">
        <v>2037</v>
      </c>
      <c r="F20" s="544">
        <v>25.726193483202827</v>
      </c>
      <c r="G20" s="537">
        <v>1768</v>
      </c>
      <c r="H20" s="544">
        <v>22.32887092700177</v>
      </c>
      <c r="I20" s="537">
        <v>1373</v>
      </c>
      <c r="J20" s="544">
        <v>17.340237433695378</v>
      </c>
      <c r="K20" s="537">
        <v>494</v>
      </c>
      <c r="L20" s="141">
        <v>6.2389492296034348</v>
      </c>
    </row>
    <row r="21" spans="1:12" s="780" customFormat="1" ht="14.5" customHeight="1">
      <c r="A21" s="125" t="s">
        <v>76</v>
      </c>
      <c r="B21" s="5">
        <v>30651</v>
      </c>
      <c r="C21" s="538">
        <v>5692</v>
      </c>
      <c r="D21" s="545">
        <v>18.57035659521712</v>
      </c>
      <c r="E21" s="538">
        <v>9336</v>
      </c>
      <c r="F21" s="545">
        <v>30.459038856807283</v>
      </c>
      <c r="G21" s="538">
        <v>6274</v>
      </c>
      <c r="H21" s="545">
        <v>20.469152719324004</v>
      </c>
      <c r="I21" s="538">
        <v>6895</v>
      </c>
      <c r="J21" s="545">
        <v>22.495187758963819</v>
      </c>
      <c r="K21" s="538">
        <v>2454</v>
      </c>
      <c r="L21" s="142">
        <v>8.0062640696877754</v>
      </c>
    </row>
    <row r="22" spans="1:12" s="780" customFormat="1" ht="14.5" customHeight="1">
      <c r="A22" s="124" t="s">
        <v>77</v>
      </c>
      <c r="B22" s="4">
        <v>16277</v>
      </c>
      <c r="C22" s="537">
        <v>3697</v>
      </c>
      <c r="D22" s="544">
        <v>22.713030656754931</v>
      </c>
      <c r="E22" s="537">
        <v>4535</v>
      </c>
      <c r="F22" s="544">
        <v>27.861399520796216</v>
      </c>
      <c r="G22" s="537">
        <v>2503</v>
      </c>
      <c r="H22" s="544">
        <v>15.377526571235485</v>
      </c>
      <c r="I22" s="537">
        <v>3917</v>
      </c>
      <c r="J22" s="544">
        <v>24.064631074522332</v>
      </c>
      <c r="K22" s="537">
        <v>1625</v>
      </c>
      <c r="L22" s="141">
        <v>9.9834121766910364</v>
      </c>
    </row>
    <row r="23" spans="1:12" s="780" customFormat="1" ht="14.5" customHeight="1">
      <c r="A23" s="125" t="s">
        <v>78</v>
      </c>
      <c r="B23" s="5">
        <v>24828</v>
      </c>
      <c r="C23" s="539">
        <v>5824</v>
      </c>
      <c r="D23" s="545">
        <v>23.457386821330754</v>
      </c>
      <c r="E23" s="539">
        <v>6194</v>
      </c>
      <c r="F23" s="545">
        <v>24.947639761559529</v>
      </c>
      <c r="G23" s="539">
        <v>5678</v>
      </c>
      <c r="H23" s="545">
        <v>22.869341066537778</v>
      </c>
      <c r="I23" s="539">
        <v>5099</v>
      </c>
      <c r="J23" s="545">
        <v>20.537296600612212</v>
      </c>
      <c r="K23" s="539">
        <v>2033</v>
      </c>
      <c r="L23" s="142">
        <v>8.1883357499597231</v>
      </c>
    </row>
    <row r="24" spans="1:12" s="780" customFormat="1" ht="14.5" customHeight="1" thickBot="1">
      <c r="A24" s="126" t="s">
        <v>79</v>
      </c>
      <c r="B24" s="4">
        <v>15829</v>
      </c>
      <c r="C24" s="537" t="s">
        <v>280</v>
      </c>
      <c r="D24" s="546" t="s">
        <v>280</v>
      </c>
      <c r="E24" s="537" t="s">
        <v>280</v>
      </c>
      <c r="F24" s="544" t="s">
        <v>280</v>
      </c>
      <c r="G24" s="537">
        <v>2687</v>
      </c>
      <c r="H24" s="544">
        <v>16.975172152378544</v>
      </c>
      <c r="I24" s="537">
        <v>3521</v>
      </c>
      <c r="J24" s="544">
        <v>22.243982563648999</v>
      </c>
      <c r="K24" s="537" t="s">
        <v>280</v>
      </c>
      <c r="L24" s="141" t="s">
        <v>280</v>
      </c>
    </row>
    <row r="25" spans="1:12" s="780" customFormat="1" ht="14.5" customHeight="1">
      <c r="A25" s="138" t="s">
        <v>80</v>
      </c>
      <c r="B25" s="7">
        <v>593980</v>
      </c>
      <c r="C25" s="540">
        <v>164202</v>
      </c>
      <c r="D25" s="547">
        <v>27.644365130139061</v>
      </c>
      <c r="E25" s="540">
        <v>142872</v>
      </c>
      <c r="F25" s="547">
        <v>24.053335129128929</v>
      </c>
      <c r="G25" s="540">
        <v>137583</v>
      </c>
      <c r="H25" s="547">
        <v>23.162901107781408</v>
      </c>
      <c r="I25" s="540">
        <v>106901</v>
      </c>
      <c r="J25" s="547">
        <v>17.997407320111787</v>
      </c>
      <c r="K25" s="540">
        <v>42422</v>
      </c>
      <c r="L25" s="143">
        <v>7.1419913128388162</v>
      </c>
    </row>
    <row r="26" spans="1:12" s="780" customFormat="1" ht="14.5" customHeight="1">
      <c r="A26" s="138" t="s">
        <v>81</v>
      </c>
      <c r="B26" s="8">
        <v>131757</v>
      </c>
      <c r="C26" s="541">
        <v>27895</v>
      </c>
      <c r="D26" s="548">
        <v>21.171550657650069</v>
      </c>
      <c r="E26" s="541">
        <v>38286</v>
      </c>
      <c r="F26" s="548">
        <v>29.05803866208247</v>
      </c>
      <c r="G26" s="541">
        <v>26039</v>
      </c>
      <c r="H26" s="548">
        <v>19.762896847985306</v>
      </c>
      <c r="I26" s="541">
        <v>27932</v>
      </c>
      <c r="J26" s="548">
        <v>21.199632657088429</v>
      </c>
      <c r="K26" s="541">
        <v>11605</v>
      </c>
      <c r="L26" s="144">
        <v>8.807881175193728</v>
      </c>
    </row>
    <row r="27" spans="1:12" s="780" customFormat="1" ht="14.5" customHeight="1">
      <c r="A27" s="139" t="s">
        <v>82</v>
      </c>
      <c r="B27" s="130">
        <v>725737</v>
      </c>
      <c r="C27" s="542">
        <v>192097</v>
      </c>
      <c r="D27" s="549">
        <v>26.469230589042589</v>
      </c>
      <c r="E27" s="542">
        <v>181158</v>
      </c>
      <c r="F27" s="549">
        <v>24.961935246514923</v>
      </c>
      <c r="G27" s="542">
        <v>163622</v>
      </c>
      <c r="H27" s="549">
        <v>22.545632922119172</v>
      </c>
      <c r="I27" s="542">
        <v>134833</v>
      </c>
      <c r="J27" s="549">
        <v>18.578768892863394</v>
      </c>
      <c r="K27" s="542">
        <v>54027</v>
      </c>
      <c r="L27" s="145">
        <v>7.4444323494599285</v>
      </c>
    </row>
    <row r="28" spans="1:12" s="780" customFormat="1" ht="14.5" customHeight="1">
      <c r="A28" s="1139" t="s">
        <v>519</v>
      </c>
      <c r="B28" s="1139"/>
      <c r="C28" s="1139"/>
      <c r="D28" s="1139"/>
      <c r="E28" s="1139"/>
      <c r="F28" s="1139"/>
      <c r="G28" s="1139"/>
      <c r="H28" s="1139"/>
      <c r="I28" s="1139"/>
      <c r="J28" s="1139"/>
      <c r="K28" s="1139"/>
      <c r="L28" s="1139"/>
    </row>
    <row r="29" spans="1:12" s="780" customFormat="1" ht="14.5" customHeight="1">
      <c r="A29" s="1116" t="s">
        <v>482</v>
      </c>
      <c r="B29" s="1116"/>
      <c r="C29" s="1116"/>
      <c r="D29" s="1116"/>
      <c r="E29" s="1116"/>
      <c r="F29" s="1116"/>
      <c r="G29" s="1116"/>
      <c r="H29" s="1116"/>
      <c r="I29" s="1116"/>
      <c r="J29" s="1116"/>
      <c r="K29" s="1116"/>
      <c r="L29" s="1116"/>
    </row>
    <row r="30" spans="1:12" s="780" customFormat="1" ht="14.5" customHeight="1">
      <c r="A30" s="1116" t="s">
        <v>521</v>
      </c>
      <c r="B30" s="1116"/>
      <c r="C30" s="1116"/>
      <c r="D30" s="1116"/>
      <c r="E30" s="1116"/>
      <c r="F30" s="1116"/>
      <c r="G30" s="1116"/>
      <c r="H30" s="1116"/>
      <c r="I30" s="1116"/>
      <c r="J30" s="1116"/>
      <c r="K30" s="1116"/>
      <c r="L30" s="1116"/>
    </row>
    <row r="31" spans="1:12" s="780" customFormat="1" ht="22" customHeight="1">
      <c r="A31" s="1116" t="s">
        <v>644</v>
      </c>
      <c r="B31" s="1116"/>
      <c r="C31" s="1116"/>
      <c r="D31" s="1116"/>
      <c r="E31" s="1116"/>
      <c r="F31" s="1116"/>
      <c r="G31" s="1116"/>
      <c r="H31" s="1116"/>
      <c r="I31" s="1116"/>
      <c r="J31" s="1116"/>
      <c r="K31" s="1116"/>
      <c r="L31" s="1116"/>
    </row>
    <row r="32" spans="1:12" ht="14.5" customHeight="1">
      <c r="A32" s="355"/>
      <c r="B32" s="759"/>
      <c r="C32" s="41"/>
      <c r="D32" s="42"/>
      <c r="E32" s="754"/>
      <c r="F32" s="754"/>
      <c r="G32" s="754"/>
      <c r="H32" s="754"/>
      <c r="I32" s="754"/>
      <c r="J32" s="754"/>
      <c r="K32" s="754"/>
      <c r="L32" s="754"/>
    </row>
    <row r="33" spans="1:12" s="780" customFormat="1" ht="25" customHeight="1">
      <c r="A33" s="1120">
        <v>2023</v>
      </c>
      <c r="B33" s="1120"/>
      <c r="C33" s="1120"/>
      <c r="D33" s="1120"/>
      <c r="E33" s="1120"/>
      <c r="F33" s="1120"/>
      <c r="G33" s="1120"/>
      <c r="H33" s="1120"/>
      <c r="I33" s="1120"/>
      <c r="J33" s="1120"/>
      <c r="K33" s="1120"/>
      <c r="L33" s="1120"/>
    </row>
    <row r="34" spans="1:12" s="780" customFormat="1" ht="14.5" customHeight="1">
      <c r="A34" s="781"/>
      <c r="B34" s="760"/>
      <c r="C34" s="41"/>
      <c r="D34" s="42"/>
      <c r="E34" s="754"/>
      <c r="F34" s="754"/>
      <c r="G34" s="754"/>
      <c r="H34" s="754"/>
      <c r="I34" s="754"/>
      <c r="J34" s="754"/>
      <c r="K34" s="754"/>
      <c r="L34" s="754"/>
    </row>
    <row r="35" spans="1:12" s="780" customFormat="1" ht="14.5" customHeight="1">
      <c r="A35" s="1188" t="s">
        <v>751</v>
      </c>
      <c r="B35" s="1188"/>
      <c r="C35" s="1188"/>
      <c r="D35" s="1188"/>
      <c r="E35" s="1188"/>
      <c r="F35" s="1188"/>
      <c r="G35" s="1188"/>
      <c r="H35" s="1188"/>
      <c r="I35" s="1188"/>
      <c r="J35" s="1188"/>
      <c r="K35" s="1188"/>
      <c r="L35" s="1188"/>
    </row>
    <row r="36" spans="1:12" s="780" customFormat="1" ht="14.5" customHeight="1">
      <c r="A36" s="1148" t="s">
        <v>273</v>
      </c>
      <c r="B36" s="1181" t="s">
        <v>274</v>
      </c>
      <c r="C36" s="1178" t="s">
        <v>276</v>
      </c>
      <c r="D36" s="1179"/>
      <c r="E36" s="1179"/>
      <c r="F36" s="1179"/>
      <c r="G36" s="1179"/>
      <c r="H36" s="1179"/>
      <c r="I36" s="1179"/>
      <c r="J36" s="1179"/>
      <c r="K36" s="1179"/>
      <c r="L36" s="1180"/>
    </row>
    <row r="37" spans="1:12" s="780" customFormat="1" ht="14.5" customHeight="1">
      <c r="A37" s="1149"/>
      <c r="B37" s="1182"/>
      <c r="C37" s="1184" t="s">
        <v>283</v>
      </c>
      <c r="D37" s="1185"/>
      <c r="E37" s="1184" t="s">
        <v>288</v>
      </c>
      <c r="F37" s="1185"/>
      <c r="G37" s="1184" t="s">
        <v>289</v>
      </c>
      <c r="H37" s="1185"/>
      <c r="I37" s="1184" t="s">
        <v>292</v>
      </c>
      <c r="J37" s="1185"/>
      <c r="K37" s="1186" t="s">
        <v>293</v>
      </c>
      <c r="L37" s="1187"/>
    </row>
    <row r="38" spans="1:12" s="780" customFormat="1" ht="14.5" customHeight="1" thickBot="1">
      <c r="A38" s="1150"/>
      <c r="B38" s="525" t="s">
        <v>275</v>
      </c>
      <c r="C38" s="526" t="s">
        <v>275</v>
      </c>
      <c r="D38" s="527" t="s">
        <v>279</v>
      </c>
      <c r="E38" s="750" t="s">
        <v>275</v>
      </c>
      <c r="F38" s="528" t="s">
        <v>279</v>
      </c>
      <c r="G38" s="753" t="s">
        <v>275</v>
      </c>
      <c r="H38" s="529" t="s">
        <v>279</v>
      </c>
      <c r="I38" s="753" t="s">
        <v>275</v>
      </c>
      <c r="J38" s="529" t="s">
        <v>279</v>
      </c>
      <c r="K38" s="530" t="s">
        <v>275</v>
      </c>
      <c r="L38" s="531" t="s">
        <v>279</v>
      </c>
    </row>
    <row r="39" spans="1:12" s="780" customFormat="1" ht="14.5" customHeight="1">
      <c r="A39" s="123" t="s">
        <v>64</v>
      </c>
      <c r="B39" s="3">
        <v>107779</v>
      </c>
      <c r="C39" s="536">
        <v>32256</v>
      </c>
      <c r="D39" s="543">
        <v>29.927908034032601</v>
      </c>
      <c r="E39" s="536">
        <v>23286</v>
      </c>
      <c r="F39" s="543">
        <v>21.605322001503076</v>
      </c>
      <c r="G39" s="536">
        <v>24038</v>
      </c>
      <c r="H39" s="543">
        <v>22.303046047931417</v>
      </c>
      <c r="I39" s="536">
        <v>20699</v>
      </c>
      <c r="J39" s="543">
        <v>19.205039942846007</v>
      </c>
      <c r="K39" s="536">
        <v>7500</v>
      </c>
      <c r="L39" s="140">
        <v>6.9586839736868971</v>
      </c>
    </row>
    <row r="40" spans="1:12" s="780" customFormat="1" ht="14.5" customHeight="1">
      <c r="A40" s="124" t="s">
        <v>65</v>
      </c>
      <c r="B40" s="4">
        <v>109193</v>
      </c>
      <c r="C40" s="537">
        <v>32643</v>
      </c>
      <c r="D40" s="544">
        <v>29.894773474490123</v>
      </c>
      <c r="E40" s="537">
        <v>25763</v>
      </c>
      <c r="F40" s="544">
        <v>23.594003278598443</v>
      </c>
      <c r="G40" s="537">
        <v>26556</v>
      </c>
      <c r="H40" s="544">
        <v>24.320240308444678</v>
      </c>
      <c r="I40" s="537">
        <v>17874</v>
      </c>
      <c r="J40" s="544">
        <v>16.36918117461742</v>
      </c>
      <c r="K40" s="537">
        <v>6357</v>
      </c>
      <c r="L40" s="141">
        <v>5.8218017638493311</v>
      </c>
    </row>
    <row r="41" spans="1:12" s="780" customFormat="1" ht="14.5" customHeight="1">
      <c r="A41" s="125" t="s">
        <v>66</v>
      </c>
      <c r="B41" s="5">
        <v>36204</v>
      </c>
      <c r="C41" s="538">
        <v>8324</v>
      </c>
      <c r="D41" s="545">
        <v>22.991934592862666</v>
      </c>
      <c r="E41" s="538">
        <v>10202</v>
      </c>
      <c r="F41" s="545">
        <v>28.17920671748978</v>
      </c>
      <c r="G41" s="538">
        <v>7755</v>
      </c>
      <c r="H41" s="545">
        <v>21.42028505137554</v>
      </c>
      <c r="I41" s="538">
        <v>7182</v>
      </c>
      <c r="J41" s="545">
        <v>19.837587006960558</v>
      </c>
      <c r="K41" s="538">
        <v>2741</v>
      </c>
      <c r="L41" s="142">
        <v>7.5709866313114578</v>
      </c>
    </row>
    <row r="42" spans="1:12" s="780" customFormat="1" ht="14.5" customHeight="1">
      <c r="A42" s="124" t="s">
        <v>67</v>
      </c>
      <c r="B42" s="4">
        <v>20150</v>
      </c>
      <c r="C42" s="537">
        <v>3737</v>
      </c>
      <c r="D42" s="544">
        <v>18.545905707196031</v>
      </c>
      <c r="E42" s="537">
        <v>6316</v>
      </c>
      <c r="F42" s="544">
        <v>31.344913151364761</v>
      </c>
      <c r="G42" s="537">
        <v>3958</v>
      </c>
      <c r="H42" s="544">
        <v>19.642679900744415</v>
      </c>
      <c r="I42" s="537">
        <v>4533</v>
      </c>
      <c r="J42" s="544">
        <v>22.496277915632753</v>
      </c>
      <c r="K42" s="537">
        <v>1606</v>
      </c>
      <c r="L42" s="141">
        <v>7.970223325062034</v>
      </c>
    </row>
    <row r="43" spans="1:12" s="780" customFormat="1" ht="14.5" customHeight="1">
      <c r="A43" s="125" t="s">
        <v>68</v>
      </c>
      <c r="B43" s="5">
        <v>5932</v>
      </c>
      <c r="C43" s="538">
        <v>1386</v>
      </c>
      <c r="D43" s="545">
        <v>23.364801078894136</v>
      </c>
      <c r="E43" s="538">
        <v>1658</v>
      </c>
      <c r="F43" s="545">
        <v>27.950101146325018</v>
      </c>
      <c r="G43" s="538">
        <v>1343</v>
      </c>
      <c r="H43" s="545">
        <v>22.639919082939986</v>
      </c>
      <c r="I43" s="538">
        <v>1122</v>
      </c>
      <c r="J43" s="545">
        <v>18.914362778152395</v>
      </c>
      <c r="K43" s="538">
        <v>423</v>
      </c>
      <c r="L43" s="142">
        <v>7.130815913688469</v>
      </c>
    </row>
    <row r="44" spans="1:12" s="780" customFormat="1" ht="14.5" customHeight="1">
      <c r="A44" s="124" t="s">
        <v>69</v>
      </c>
      <c r="B44" s="4">
        <v>18200</v>
      </c>
      <c r="C44" s="537">
        <v>4812</v>
      </c>
      <c r="D44" s="544">
        <v>26.439560439560438</v>
      </c>
      <c r="E44" s="537">
        <v>5359</v>
      </c>
      <c r="F44" s="544">
        <v>29.445054945054945</v>
      </c>
      <c r="G44" s="537">
        <v>3926</v>
      </c>
      <c r="H44" s="544">
        <v>21.571428571428573</v>
      </c>
      <c r="I44" s="537">
        <v>2872</v>
      </c>
      <c r="J44" s="544">
        <v>15.780219780219781</v>
      </c>
      <c r="K44" s="537">
        <v>1231</v>
      </c>
      <c r="L44" s="141">
        <v>6.7637362637362646</v>
      </c>
    </row>
    <row r="45" spans="1:12" s="780" customFormat="1" ht="14.5" customHeight="1">
      <c r="A45" s="125" t="s">
        <v>70</v>
      </c>
      <c r="B45" s="5">
        <v>58111</v>
      </c>
      <c r="C45" s="538">
        <v>15955</v>
      </c>
      <c r="D45" s="545">
        <v>27.456075441826851</v>
      </c>
      <c r="E45" s="538">
        <v>13491</v>
      </c>
      <c r="F45" s="545">
        <v>23.215914370773174</v>
      </c>
      <c r="G45" s="538">
        <v>13348</v>
      </c>
      <c r="H45" s="545">
        <v>22.969833594328097</v>
      </c>
      <c r="I45" s="538">
        <v>10865</v>
      </c>
      <c r="J45" s="545">
        <v>18.696976476054449</v>
      </c>
      <c r="K45" s="538">
        <v>4452</v>
      </c>
      <c r="L45" s="142">
        <v>7.6612001170174322</v>
      </c>
    </row>
    <row r="46" spans="1:12" s="780" customFormat="1" ht="14.5" customHeight="1">
      <c r="A46" s="124" t="s">
        <v>71</v>
      </c>
      <c r="B46" s="4">
        <v>11835</v>
      </c>
      <c r="C46" s="537">
        <v>2574</v>
      </c>
      <c r="D46" s="546">
        <v>21.749049429657795</v>
      </c>
      <c r="E46" s="537" t="s">
        <v>280</v>
      </c>
      <c r="F46" s="544" t="s">
        <v>280</v>
      </c>
      <c r="G46" s="537" t="s">
        <v>280</v>
      </c>
      <c r="H46" s="544" t="s">
        <v>280</v>
      </c>
      <c r="I46" s="537">
        <v>2657</v>
      </c>
      <c r="J46" s="544">
        <v>22.450359104351499</v>
      </c>
      <c r="K46" s="537">
        <v>1110</v>
      </c>
      <c r="L46" s="141">
        <v>9.3789607097591894</v>
      </c>
    </row>
    <row r="47" spans="1:12" s="780" customFormat="1" ht="14.5" customHeight="1">
      <c r="A47" s="125" t="s">
        <v>72</v>
      </c>
      <c r="B47" s="5">
        <v>66744</v>
      </c>
      <c r="C47" s="538">
        <v>17379</v>
      </c>
      <c r="D47" s="545">
        <v>26.038295577130526</v>
      </c>
      <c r="E47" s="538">
        <v>16213</v>
      </c>
      <c r="F47" s="545">
        <v>24.291322066402973</v>
      </c>
      <c r="G47" s="538">
        <v>15080</v>
      </c>
      <c r="H47" s="545">
        <v>22.593791202205441</v>
      </c>
      <c r="I47" s="538">
        <v>13370</v>
      </c>
      <c r="J47" s="545">
        <v>20.031763154740499</v>
      </c>
      <c r="K47" s="538">
        <v>4702</v>
      </c>
      <c r="L47" s="142">
        <v>7.0448279995205558</v>
      </c>
    </row>
    <row r="48" spans="1:12" s="780" customFormat="1" ht="14.5" customHeight="1">
      <c r="A48" s="124" t="s">
        <v>73</v>
      </c>
      <c r="B48" s="4">
        <v>139220</v>
      </c>
      <c r="C48" s="537">
        <v>40481</v>
      </c>
      <c r="D48" s="544">
        <v>29.077000430972561</v>
      </c>
      <c r="E48" s="537">
        <v>32471</v>
      </c>
      <c r="F48" s="544">
        <v>23.323516736101134</v>
      </c>
      <c r="G48" s="537">
        <v>31609</v>
      </c>
      <c r="H48" s="544">
        <v>22.704352822870277</v>
      </c>
      <c r="I48" s="537">
        <v>24881</v>
      </c>
      <c r="J48" s="544">
        <v>17.871713834219221</v>
      </c>
      <c r="K48" s="537">
        <v>9778</v>
      </c>
      <c r="L48" s="141">
        <v>7.0234161758368057</v>
      </c>
    </row>
    <row r="49" spans="1:12" s="780" customFormat="1" ht="14.5" customHeight="1">
      <c r="A49" s="125" t="s">
        <v>74</v>
      </c>
      <c r="B49" s="5">
        <v>36505</v>
      </c>
      <c r="C49" s="538">
        <v>8724</v>
      </c>
      <c r="D49" s="545">
        <v>23.898096151212162</v>
      </c>
      <c r="E49" s="538">
        <v>8639</v>
      </c>
      <c r="F49" s="545">
        <v>23.665251335433503</v>
      </c>
      <c r="G49" s="538">
        <v>9291</v>
      </c>
      <c r="H49" s="545">
        <v>25.451308039994519</v>
      </c>
      <c r="I49" s="538">
        <v>7181</v>
      </c>
      <c r="J49" s="545">
        <v>19.671277907136009</v>
      </c>
      <c r="K49" s="538">
        <v>2670</v>
      </c>
      <c r="L49" s="142">
        <v>7.3140665662238051</v>
      </c>
    </row>
    <row r="50" spans="1:12" s="780" customFormat="1" ht="14.5" customHeight="1">
      <c r="A50" s="124" t="s">
        <v>75</v>
      </c>
      <c r="B50" s="4">
        <v>7409</v>
      </c>
      <c r="C50" s="537">
        <v>2151</v>
      </c>
      <c r="D50" s="544">
        <v>29.032258064516132</v>
      </c>
      <c r="E50" s="537">
        <v>1818</v>
      </c>
      <c r="F50" s="544">
        <v>24.537724389256311</v>
      </c>
      <c r="G50" s="537">
        <v>1650</v>
      </c>
      <c r="H50" s="544">
        <v>22.270211904440547</v>
      </c>
      <c r="I50" s="537">
        <v>1317</v>
      </c>
      <c r="J50" s="544">
        <v>17.775678229180727</v>
      </c>
      <c r="K50" s="537">
        <v>473</v>
      </c>
      <c r="L50" s="141">
        <v>6.3841274126062899</v>
      </c>
    </row>
    <row r="51" spans="1:12" s="780" customFormat="1" ht="14.5" customHeight="1">
      <c r="A51" s="125" t="s">
        <v>76</v>
      </c>
      <c r="B51" s="5">
        <v>30946</v>
      </c>
      <c r="C51" s="538">
        <v>5643</v>
      </c>
      <c r="D51" s="545">
        <v>18.23498998255025</v>
      </c>
      <c r="E51" s="538">
        <v>9468</v>
      </c>
      <c r="F51" s="545">
        <v>30.595230401344274</v>
      </c>
      <c r="G51" s="538">
        <v>6213</v>
      </c>
      <c r="H51" s="545">
        <v>20.076908162605829</v>
      </c>
      <c r="I51" s="538">
        <v>7114</v>
      </c>
      <c r="J51" s="545">
        <v>22.98843146125509</v>
      </c>
      <c r="K51" s="538">
        <v>2508</v>
      </c>
      <c r="L51" s="142">
        <v>8.104439992244556</v>
      </c>
    </row>
    <row r="52" spans="1:12" s="780" customFormat="1" ht="14.5" customHeight="1">
      <c r="A52" s="124" t="s">
        <v>77</v>
      </c>
      <c r="B52" s="4">
        <v>16364</v>
      </c>
      <c r="C52" s="537">
        <v>3575</v>
      </c>
      <c r="D52" s="544">
        <v>21.846736739183573</v>
      </c>
      <c r="E52" s="537">
        <v>4532</v>
      </c>
      <c r="F52" s="544">
        <v>27.694940112441945</v>
      </c>
      <c r="G52" s="537">
        <v>2445</v>
      </c>
      <c r="H52" s="544">
        <v>14.941334637008067</v>
      </c>
      <c r="I52" s="537">
        <v>4172</v>
      </c>
      <c r="J52" s="544">
        <v>25.494989000244438</v>
      </c>
      <c r="K52" s="537">
        <v>1640</v>
      </c>
      <c r="L52" s="141">
        <v>10.021999511121974</v>
      </c>
    </row>
    <row r="53" spans="1:12" s="780" customFormat="1" ht="14.5" customHeight="1">
      <c r="A53" s="125" t="s">
        <v>78</v>
      </c>
      <c r="B53" s="5">
        <v>23865</v>
      </c>
      <c r="C53" s="539">
        <v>5666</v>
      </c>
      <c r="D53" s="545">
        <v>23.741881416300021</v>
      </c>
      <c r="E53" s="539">
        <v>5887</v>
      </c>
      <c r="F53" s="545">
        <v>24.667923737691179</v>
      </c>
      <c r="G53" s="539">
        <v>5515</v>
      </c>
      <c r="H53" s="545">
        <v>23.109155667295202</v>
      </c>
      <c r="I53" s="539">
        <v>5018</v>
      </c>
      <c r="J53" s="545">
        <v>21.026608003352191</v>
      </c>
      <c r="K53" s="539">
        <v>1779</v>
      </c>
      <c r="L53" s="142">
        <v>7.4544311753614076</v>
      </c>
    </row>
    <row r="54" spans="1:12" s="780" customFormat="1" ht="14.5" customHeight="1" thickBot="1">
      <c r="A54" s="126" t="s">
        <v>79</v>
      </c>
      <c r="B54" s="4">
        <v>16134</v>
      </c>
      <c r="C54" s="537">
        <v>3173</v>
      </c>
      <c r="D54" s="546">
        <v>19.666542704846908</v>
      </c>
      <c r="E54" s="537" t="s">
        <v>280</v>
      </c>
      <c r="F54" s="544" t="s">
        <v>280</v>
      </c>
      <c r="G54" s="537" t="s">
        <v>280</v>
      </c>
      <c r="H54" s="544" t="s">
        <v>280</v>
      </c>
      <c r="I54" s="537">
        <v>3839</v>
      </c>
      <c r="J54" s="544">
        <v>23.794471302838726</v>
      </c>
      <c r="K54" s="537">
        <v>1515</v>
      </c>
      <c r="L54" s="141">
        <v>9.3901078467831915</v>
      </c>
    </row>
    <row r="55" spans="1:12" s="780" customFormat="1" ht="14.5" customHeight="1">
      <c r="A55" s="138" t="s">
        <v>80</v>
      </c>
      <c r="B55" s="7">
        <v>572958</v>
      </c>
      <c r="C55" s="540">
        <v>161453</v>
      </c>
      <c r="D55" s="547">
        <v>28.178854296475482</v>
      </c>
      <c r="E55" s="540">
        <v>134585</v>
      </c>
      <c r="F55" s="547">
        <v>23.489505338960274</v>
      </c>
      <c r="G55" s="540">
        <v>132356</v>
      </c>
      <c r="H55" s="547">
        <v>23.100471587795266</v>
      </c>
      <c r="I55" s="540">
        <v>105199</v>
      </c>
      <c r="J55" s="547">
        <v>18.360682632932953</v>
      </c>
      <c r="K55" s="540">
        <v>39365</v>
      </c>
      <c r="L55" s="143">
        <v>6.8704861438360227</v>
      </c>
    </row>
    <row r="56" spans="1:12" s="780" customFormat="1" ht="14.5" customHeight="1">
      <c r="A56" s="138" t="s">
        <v>81</v>
      </c>
      <c r="B56" s="8">
        <v>131633</v>
      </c>
      <c r="C56" s="541">
        <v>27026</v>
      </c>
      <c r="D56" s="548">
        <v>20.531325731389547</v>
      </c>
      <c r="E56" s="541">
        <v>38852</v>
      </c>
      <c r="F56" s="548">
        <v>29.515395075702898</v>
      </c>
      <c r="G56" s="541">
        <v>25138</v>
      </c>
      <c r="H56" s="548">
        <v>19.09703493804745</v>
      </c>
      <c r="I56" s="541">
        <v>29497</v>
      </c>
      <c r="J56" s="548">
        <v>22.40851458220963</v>
      </c>
      <c r="K56" s="541">
        <v>11120</v>
      </c>
      <c r="L56" s="144">
        <v>8.4477296726504747</v>
      </c>
    </row>
    <row r="57" spans="1:12" s="780" customFormat="1" ht="14.5" customHeight="1">
      <c r="A57" s="139" t="s">
        <v>82</v>
      </c>
      <c r="B57" s="130">
        <v>704591</v>
      </c>
      <c r="C57" s="542">
        <v>188479</v>
      </c>
      <c r="D57" s="549">
        <v>26.750128798125438</v>
      </c>
      <c r="E57" s="542">
        <v>173437</v>
      </c>
      <c r="F57" s="549">
        <v>24.615273257819076</v>
      </c>
      <c r="G57" s="542">
        <v>157494</v>
      </c>
      <c r="H57" s="549">
        <v>22.352542113084045</v>
      </c>
      <c r="I57" s="542">
        <v>134696</v>
      </c>
      <c r="J57" s="549">
        <v>19.116906120004369</v>
      </c>
      <c r="K57" s="542">
        <v>50485</v>
      </c>
      <c r="L57" s="145">
        <v>7.1651497109670714</v>
      </c>
    </row>
    <row r="58" spans="1:12" s="780" customFormat="1" ht="14.5" customHeight="1">
      <c r="A58" s="1139" t="s">
        <v>519</v>
      </c>
      <c r="B58" s="1139"/>
      <c r="C58" s="1139"/>
      <c r="D58" s="1139"/>
      <c r="E58" s="1139"/>
      <c r="F58" s="1139"/>
      <c r="G58" s="1139"/>
      <c r="H58" s="1139"/>
      <c r="I58" s="1139"/>
      <c r="J58" s="1139"/>
      <c r="K58" s="1139"/>
      <c r="L58" s="1139"/>
    </row>
    <row r="59" spans="1:12" s="780" customFormat="1" ht="14.5" customHeight="1">
      <c r="A59" s="1116" t="s">
        <v>482</v>
      </c>
      <c r="B59" s="1116"/>
      <c r="C59" s="1116"/>
      <c r="D59" s="1116"/>
      <c r="E59" s="1116"/>
      <c r="F59" s="1116"/>
      <c r="G59" s="1116"/>
      <c r="H59" s="1116"/>
      <c r="I59" s="1116"/>
      <c r="J59" s="1116"/>
      <c r="K59" s="1116"/>
      <c r="L59" s="1116"/>
    </row>
    <row r="60" spans="1:12" s="780" customFormat="1" ht="14.5" customHeight="1">
      <c r="A60" s="1116" t="s">
        <v>521</v>
      </c>
      <c r="B60" s="1116"/>
      <c r="C60" s="1116"/>
      <c r="D60" s="1116"/>
      <c r="E60" s="1116"/>
      <c r="F60" s="1116"/>
      <c r="G60" s="1116"/>
      <c r="H60" s="1116"/>
      <c r="I60" s="1116"/>
      <c r="J60" s="1116"/>
      <c r="K60" s="1116"/>
      <c r="L60" s="1116"/>
    </row>
    <row r="61" spans="1:12" s="780" customFormat="1" ht="24" customHeight="1">
      <c r="A61" s="1116" t="s">
        <v>646</v>
      </c>
      <c r="B61" s="1116"/>
      <c r="C61" s="1116"/>
      <c r="D61" s="1116"/>
      <c r="E61" s="1116"/>
      <c r="F61" s="1116"/>
      <c r="G61" s="1116"/>
      <c r="H61" s="1116"/>
      <c r="I61" s="1116"/>
      <c r="J61" s="1116"/>
      <c r="K61" s="1116"/>
      <c r="L61" s="1116"/>
    </row>
    <row r="62" spans="1:12" ht="14.5" customHeight="1"/>
    <row r="63" spans="1:12" ht="25" customHeight="1">
      <c r="A63" s="1120">
        <v>2022</v>
      </c>
      <c r="B63" s="1120"/>
      <c r="C63" s="1120"/>
      <c r="D63" s="1120"/>
      <c r="E63" s="1120"/>
      <c r="F63" s="1120"/>
      <c r="G63" s="1120"/>
      <c r="H63" s="1120"/>
      <c r="I63" s="1120"/>
      <c r="J63" s="1120"/>
      <c r="K63" s="1120"/>
      <c r="L63" s="1120"/>
    </row>
    <row r="64" spans="1:12" ht="14.5" customHeight="1"/>
    <row r="65" spans="1:13" ht="14.5" customHeight="1">
      <c r="A65" s="1188" t="s">
        <v>752</v>
      </c>
      <c r="B65" s="1188"/>
      <c r="C65" s="1188"/>
      <c r="D65" s="1188"/>
      <c r="E65" s="1188"/>
      <c r="F65" s="1188"/>
      <c r="G65" s="1188"/>
      <c r="H65" s="1188"/>
      <c r="I65" s="1188"/>
      <c r="J65" s="1188"/>
      <c r="K65" s="1188"/>
      <c r="L65" s="1188"/>
    </row>
    <row r="66" spans="1:13" ht="14.5" customHeight="1">
      <c r="A66" s="1148" t="s">
        <v>273</v>
      </c>
      <c r="B66" s="1181" t="s">
        <v>274</v>
      </c>
      <c r="C66" s="1178" t="s">
        <v>276</v>
      </c>
      <c r="D66" s="1179"/>
      <c r="E66" s="1179"/>
      <c r="F66" s="1179"/>
      <c r="G66" s="1179"/>
      <c r="H66" s="1179"/>
      <c r="I66" s="1179"/>
      <c r="J66" s="1179"/>
      <c r="K66" s="1179"/>
      <c r="L66" s="1180"/>
    </row>
    <row r="67" spans="1:13" ht="14.5" customHeight="1">
      <c r="A67" s="1149"/>
      <c r="B67" s="1182"/>
      <c r="C67" s="1184" t="s">
        <v>283</v>
      </c>
      <c r="D67" s="1185"/>
      <c r="E67" s="1184" t="s">
        <v>288</v>
      </c>
      <c r="F67" s="1185"/>
      <c r="G67" s="1184" t="s">
        <v>289</v>
      </c>
      <c r="H67" s="1185"/>
      <c r="I67" s="1184" t="s">
        <v>292</v>
      </c>
      <c r="J67" s="1185"/>
      <c r="K67" s="1186" t="s">
        <v>293</v>
      </c>
      <c r="L67" s="1187"/>
    </row>
    <row r="68" spans="1:13" ht="14.5" customHeight="1" thickBot="1">
      <c r="A68" s="1150"/>
      <c r="B68" s="525" t="s">
        <v>275</v>
      </c>
      <c r="C68" s="526" t="s">
        <v>275</v>
      </c>
      <c r="D68" s="527" t="s">
        <v>279</v>
      </c>
      <c r="E68" s="750" t="s">
        <v>275</v>
      </c>
      <c r="F68" s="528" t="s">
        <v>279</v>
      </c>
      <c r="G68" s="753" t="s">
        <v>275</v>
      </c>
      <c r="H68" s="529" t="s">
        <v>279</v>
      </c>
      <c r="I68" s="535" t="s">
        <v>275</v>
      </c>
      <c r="J68" s="529" t="s">
        <v>279</v>
      </c>
      <c r="K68" s="782" t="s">
        <v>275</v>
      </c>
      <c r="L68" s="531" t="s">
        <v>279</v>
      </c>
    </row>
    <row r="69" spans="1:13" ht="14.5" customHeight="1">
      <c r="A69" s="123" t="s">
        <v>64</v>
      </c>
      <c r="B69" s="3">
        <v>103129</v>
      </c>
      <c r="C69" s="536">
        <v>31477</v>
      </c>
      <c r="D69" s="543">
        <f>C69/B69*100</f>
        <v>30.521967632770608</v>
      </c>
      <c r="E69" s="536">
        <v>21754</v>
      </c>
      <c r="F69" s="543">
        <f>E69/B69*100</f>
        <v>21.093969688448446</v>
      </c>
      <c r="G69" s="536">
        <v>22925</v>
      </c>
      <c r="H69" s="543">
        <f>G69/B69*100</f>
        <v>22.229440797447854</v>
      </c>
      <c r="I69" s="536">
        <v>19957</v>
      </c>
      <c r="J69" s="543">
        <f>I69/B69*100</f>
        <v>19.351491820923307</v>
      </c>
      <c r="K69" s="536">
        <v>7016</v>
      </c>
      <c r="L69" s="140">
        <f>K69/B69*100</f>
        <v>6.8031300604097771</v>
      </c>
      <c r="M69" s="783"/>
    </row>
    <row r="70" spans="1:13" ht="14.5" customHeight="1">
      <c r="A70" s="124" t="s">
        <v>65</v>
      </c>
      <c r="B70" s="4">
        <v>105010</v>
      </c>
      <c r="C70" s="537">
        <v>32313</v>
      </c>
      <c r="D70" s="544">
        <f t="shared" ref="D70:D87" si="0">C70/B70*100</f>
        <v>30.771355109037234</v>
      </c>
      <c r="E70" s="537">
        <v>24448</v>
      </c>
      <c r="F70" s="544">
        <f t="shared" ref="F70:F87" si="1">E70/B70*100</f>
        <v>23.281592229311492</v>
      </c>
      <c r="G70" s="537">
        <v>25099</v>
      </c>
      <c r="H70" s="544">
        <f t="shared" ref="H70:H87" si="2">G70/B70*100</f>
        <v>23.901533187315493</v>
      </c>
      <c r="I70" s="537">
        <v>17061</v>
      </c>
      <c r="J70" s="544">
        <f t="shared" ref="J70:J86" si="3">I70/B70*100</f>
        <v>16.24702409294353</v>
      </c>
      <c r="K70" s="537">
        <v>6089</v>
      </c>
      <c r="L70" s="141">
        <f t="shared" ref="L70:L87" si="4">K70/B70*100</f>
        <v>5.7984953813922484</v>
      </c>
      <c r="M70" s="783"/>
    </row>
    <row r="71" spans="1:13" ht="14.5" customHeight="1">
      <c r="A71" s="125" t="s">
        <v>66</v>
      </c>
      <c r="B71" s="5">
        <v>35692</v>
      </c>
      <c r="C71" s="538">
        <v>8049</v>
      </c>
      <c r="D71" s="545">
        <f t="shared" si="0"/>
        <v>22.551271993724082</v>
      </c>
      <c r="E71" s="538">
        <v>10361</v>
      </c>
      <c r="F71" s="545">
        <f t="shared" si="1"/>
        <v>29.028914042362437</v>
      </c>
      <c r="G71" s="538">
        <v>7339</v>
      </c>
      <c r="H71" s="545">
        <f t="shared" si="2"/>
        <v>20.56203070716127</v>
      </c>
      <c r="I71" s="538">
        <v>7450</v>
      </c>
      <c r="J71" s="545">
        <f t="shared" si="3"/>
        <v>20.873024767454893</v>
      </c>
      <c r="K71" s="538">
        <v>2493</v>
      </c>
      <c r="L71" s="142">
        <f t="shared" si="4"/>
        <v>6.9847584892973211</v>
      </c>
      <c r="M71" s="783"/>
    </row>
    <row r="72" spans="1:13" ht="14.5" customHeight="1">
      <c r="A72" s="124" t="s">
        <v>67</v>
      </c>
      <c r="B72" s="4">
        <v>19398</v>
      </c>
      <c r="C72" s="537">
        <v>3488</v>
      </c>
      <c r="D72" s="544">
        <f t="shared" si="0"/>
        <v>17.981235178884422</v>
      </c>
      <c r="E72" s="537">
        <v>6080</v>
      </c>
      <c r="F72" s="544">
        <f t="shared" si="1"/>
        <v>31.343437467780184</v>
      </c>
      <c r="G72" s="537">
        <v>3711</v>
      </c>
      <c r="H72" s="544">
        <f t="shared" si="2"/>
        <v>19.130838230745436</v>
      </c>
      <c r="I72" s="537">
        <v>4573</v>
      </c>
      <c r="J72" s="544">
        <f t="shared" si="3"/>
        <v>23.574595319105065</v>
      </c>
      <c r="K72" s="537">
        <v>1546</v>
      </c>
      <c r="L72" s="141">
        <f t="shared" si="4"/>
        <v>7.9698938034848954</v>
      </c>
      <c r="M72" s="783"/>
    </row>
    <row r="73" spans="1:13" ht="14.5" customHeight="1">
      <c r="A73" s="125" t="s">
        <v>68</v>
      </c>
      <c r="B73" s="5">
        <v>5853</v>
      </c>
      <c r="C73" s="538">
        <v>1462</v>
      </c>
      <c r="D73" s="545">
        <f t="shared" si="0"/>
        <v>24.978643430719288</v>
      </c>
      <c r="E73" s="538">
        <v>1604</v>
      </c>
      <c r="F73" s="545">
        <f t="shared" si="1"/>
        <v>27.404749701008029</v>
      </c>
      <c r="G73" s="538">
        <v>1265</v>
      </c>
      <c r="H73" s="545">
        <f t="shared" si="2"/>
        <v>21.612848112079273</v>
      </c>
      <c r="I73" s="538">
        <v>1140</v>
      </c>
      <c r="J73" s="545">
        <f t="shared" si="3"/>
        <v>19.477191184008198</v>
      </c>
      <c r="K73" s="538">
        <v>382</v>
      </c>
      <c r="L73" s="142">
        <f t="shared" si="4"/>
        <v>6.5265675721852041</v>
      </c>
      <c r="M73" s="783"/>
    </row>
    <row r="74" spans="1:13" ht="14.5" customHeight="1">
      <c r="A74" s="124" t="s">
        <v>69</v>
      </c>
      <c r="B74" s="4">
        <v>18456</v>
      </c>
      <c r="C74" s="537">
        <v>5021</v>
      </c>
      <c r="D74" s="544">
        <f t="shared" si="0"/>
        <v>27.205244906805376</v>
      </c>
      <c r="E74" s="537">
        <v>5359</v>
      </c>
      <c r="F74" s="544">
        <f t="shared" si="1"/>
        <v>29.036627654963155</v>
      </c>
      <c r="G74" s="537">
        <v>3936</v>
      </c>
      <c r="H74" s="544">
        <f t="shared" si="2"/>
        <v>21.326397919375815</v>
      </c>
      <c r="I74" s="537">
        <v>2995</v>
      </c>
      <c r="J74" s="544">
        <f t="shared" si="3"/>
        <v>16.227785002167316</v>
      </c>
      <c r="K74" s="537">
        <v>1145</v>
      </c>
      <c r="L74" s="141">
        <f t="shared" si="4"/>
        <v>6.20394451668834</v>
      </c>
      <c r="M74" s="783"/>
    </row>
    <row r="75" spans="1:13" ht="14.5" customHeight="1">
      <c r="A75" s="125" t="s">
        <v>70</v>
      </c>
      <c r="B75" s="5">
        <v>55939</v>
      </c>
      <c r="C75" s="538">
        <v>15545</v>
      </c>
      <c r="D75" s="545">
        <f t="shared" si="0"/>
        <v>27.789198948855002</v>
      </c>
      <c r="E75" s="538">
        <v>12765</v>
      </c>
      <c r="F75" s="545">
        <f t="shared" si="1"/>
        <v>22.819499812295536</v>
      </c>
      <c r="G75" s="538">
        <v>12733</v>
      </c>
      <c r="H75" s="545">
        <f t="shared" si="2"/>
        <v>22.762294642378304</v>
      </c>
      <c r="I75" s="538">
        <v>10748</v>
      </c>
      <c r="J75" s="545">
        <f t="shared" si="3"/>
        <v>19.213786445950053</v>
      </c>
      <c r="K75" s="538">
        <v>4148</v>
      </c>
      <c r="L75" s="142">
        <f t="shared" si="4"/>
        <v>7.4152201505211028</v>
      </c>
      <c r="M75" s="783"/>
    </row>
    <row r="76" spans="1:13" ht="14.5" customHeight="1">
      <c r="A76" s="124" t="s">
        <v>71</v>
      </c>
      <c r="B76" s="4">
        <v>11599</v>
      </c>
      <c r="C76" s="537" t="s">
        <v>280</v>
      </c>
      <c r="D76" s="546" t="s">
        <v>280</v>
      </c>
      <c r="E76" s="537">
        <v>3249</v>
      </c>
      <c r="F76" s="544">
        <f t="shared" si="1"/>
        <v>28.011035434089145</v>
      </c>
      <c r="G76" s="537">
        <v>2118</v>
      </c>
      <c r="H76" s="544">
        <f t="shared" si="2"/>
        <v>18.260194844383136</v>
      </c>
      <c r="I76" s="537" t="s">
        <v>280</v>
      </c>
      <c r="J76" s="544" t="s">
        <v>280</v>
      </c>
      <c r="K76" s="537">
        <v>1092</v>
      </c>
      <c r="L76" s="141">
        <f t="shared" si="4"/>
        <v>9.4146047073023542</v>
      </c>
      <c r="M76" s="783"/>
    </row>
    <row r="77" spans="1:13" ht="14.5" customHeight="1">
      <c r="A77" s="125" t="s">
        <v>72</v>
      </c>
      <c r="B77" s="5">
        <v>64329</v>
      </c>
      <c r="C77" s="538">
        <v>16984</v>
      </c>
      <c r="D77" s="545">
        <f t="shared" si="0"/>
        <v>26.401778358127746</v>
      </c>
      <c r="E77" s="538">
        <v>15097</v>
      </c>
      <c r="F77" s="545">
        <f t="shared" si="1"/>
        <v>23.468420152652769</v>
      </c>
      <c r="G77" s="538">
        <v>14526</v>
      </c>
      <c r="H77" s="545">
        <f t="shared" si="2"/>
        <v>22.580795597630928</v>
      </c>
      <c r="I77" s="538">
        <v>13207</v>
      </c>
      <c r="J77" s="545">
        <f t="shared" si="3"/>
        <v>20.530398420619004</v>
      </c>
      <c r="K77" s="538">
        <v>4515</v>
      </c>
      <c r="L77" s="142">
        <f t="shared" si="4"/>
        <v>7.0186074709695472</v>
      </c>
      <c r="M77" s="783"/>
    </row>
    <row r="78" spans="1:13" ht="14.5" customHeight="1">
      <c r="A78" s="124" t="s">
        <v>73</v>
      </c>
      <c r="B78" s="4">
        <v>135114</v>
      </c>
      <c r="C78" s="537">
        <v>39385</v>
      </c>
      <c r="D78" s="544">
        <f t="shared" si="0"/>
        <v>29.149458975383752</v>
      </c>
      <c r="E78" s="537">
        <v>30499</v>
      </c>
      <c r="F78" s="544">
        <f t="shared" si="1"/>
        <v>22.572790384416123</v>
      </c>
      <c r="G78" s="537">
        <v>30763</v>
      </c>
      <c r="H78" s="544">
        <f t="shared" si="2"/>
        <v>22.768180943499562</v>
      </c>
      <c r="I78" s="537">
        <v>24978</v>
      </c>
      <c r="J78" s="544">
        <f t="shared" si="3"/>
        <v>18.48661130600826</v>
      </c>
      <c r="K78" s="537">
        <v>9489</v>
      </c>
      <c r="L78" s="141">
        <f t="shared" si="4"/>
        <v>7.0229583906923052</v>
      </c>
      <c r="M78" s="783"/>
    </row>
    <row r="79" spans="1:13" ht="14.5" customHeight="1">
      <c r="A79" s="125" t="s">
        <v>74</v>
      </c>
      <c r="B79" s="5">
        <v>35121</v>
      </c>
      <c r="C79" s="538">
        <v>8585</v>
      </c>
      <c r="D79" s="545">
        <f t="shared" si="0"/>
        <v>24.4440648045329</v>
      </c>
      <c r="E79" s="538">
        <v>8157</v>
      </c>
      <c r="F79" s="545">
        <f t="shared" si="1"/>
        <v>23.22542068847698</v>
      </c>
      <c r="G79" s="538">
        <v>8821</v>
      </c>
      <c r="H79" s="545">
        <f t="shared" si="2"/>
        <v>25.116027447965607</v>
      </c>
      <c r="I79" s="538">
        <v>7069</v>
      </c>
      <c r="J79" s="545">
        <f t="shared" si="3"/>
        <v>20.127559010278752</v>
      </c>
      <c r="K79" s="538">
        <v>2489</v>
      </c>
      <c r="L79" s="142">
        <f t="shared" si="4"/>
        <v>7.0869280487457651</v>
      </c>
      <c r="M79" s="783"/>
    </row>
    <row r="80" spans="1:13" ht="14.5" customHeight="1">
      <c r="A80" s="124" t="s">
        <v>75</v>
      </c>
      <c r="B80" s="4">
        <v>7075</v>
      </c>
      <c r="C80" s="537">
        <v>2052</v>
      </c>
      <c r="D80" s="544">
        <f t="shared" si="0"/>
        <v>29.003533568904594</v>
      </c>
      <c r="E80" s="537">
        <v>1674</v>
      </c>
      <c r="F80" s="544">
        <f t="shared" si="1"/>
        <v>23.660777385159008</v>
      </c>
      <c r="G80" s="537">
        <v>1569</v>
      </c>
      <c r="H80" s="544">
        <f t="shared" si="2"/>
        <v>22.176678445229683</v>
      </c>
      <c r="I80" s="537">
        <v>1325</v>
      </c>
      <c r="J80" s="544">
        <f t="shared" si="3"/>
        <v>18.727915194346288</v>
      </c>
      <c r="K80" s="537">
        <v>455</v>
      </c>
      <c r="L80" s="141">
        <f t="shared" si="4"/>
        <v>6.4310954063604235</v>
      </c>
      <c r="M80" s="783"/>
    </row>
    <row r="81" spans="1:13" ht="14.5" customHeight="1">
      <c r="A81" s="125" t="s">
        <v>76</v>
      </c>
      <c r="B81" s="5">
        <v>30886</v>
      </c>
      <c r="C81" s="538">
        <v>5619</v>
      </c>
      <c r="D81" s="545">
        <f t="shared" si="0"/>
        <v>18.192708670595092</v>
      </c>
      <c r="E81" s="538">
        <v>9451</v>
      </c>
      <c r="F81" s="545">
        <f t="shared" si="1"/>
        <v>30.599624425305965</v>
      </c>
      <c r="G81" s="538">
        <v>6039</v>
      </c>
      <c r="H81" s="545">
        <f t="shared" si="2"/>
        <v>19.55254808003626</v>
      </c>
      <c r="I81" s="538">
        <v>7279</v>
      </c>
      <c r="J81" s="545">
        <f t="shared" si="3"/>
        <v>23.567312050767338</v>
      </c>
      <c r="K81" s="538">
        <v>2498</v>
      </c>
      <c r="L81" s="142">
        <f t="shared" si="4"/>
        <v>8.0878067732953447</v>
      </c>
      <c r="M81" s="783"/>
    </row>
    <row r="82" spans="1:13" ht="14.5" customHeight="1">
      <c r="A82" s="124" t="s">
        <v>77</v>
      </c>
      <c r="B82" s="4">
        <v>16279</v>
      </c>
      <c r="C82" s="537">
        <v>3399</v>
      </c>
      <c r="D82" s="544">
        <f t="shared" si="0"/>
        <v>20.879660912832485</v>
      </c>
      <c r="E82" s="537">
        <v>4459</v>
      </c>
      <c r="F82" s="544">
        <f t="shared" si="1"/>
        <v>27.391117390503101</v>
      </c>
      <c r="G82" s="537">
        <v>2432</v>
      </c>
      <c r="H82" s="544">
        <f t="shared" si="2"/>
        <v>14.939492597825419</v>
      </c>
      <c r="I82" s="537">
        <v>4393</v>
      </c>
      <c r="J82" s="544">
        <f t="shared" si="3"/>
        <v>26.985687081516062</v>
      </c>
      <c r="K82" s="537">
        <v>1596</v>
      </c>
      <c r="L82" s="141">
        <f t="shared" si="4"/>
        <v>9.8040420173229315</v>
      </c>
      <c r="M82" s="783"/>
    </row>
    <row r="83" spans="1:13" ht="14.5" customHeight="1">
      <c r="A83" s="125" t="s">
        <v>78</v>
      </c>
      <c r="B83" s="5">
        <v>23230</v>
      </c>
      <c r="C83" s="539">
        <v>5520</v>
      </c>
      <c r="D83" s="545">
        <f t="shared" si="0"/>
        <v>23.762376237623762</v>
      </c>
      <c r="E83" s="539">
        <v>5536</v>
      </c>
      <c r="F83" s="545">
        <f t="shared" si="1"/>
        <v>23.831252690486441</v>
      </c>
      <c r="G83" s="539">
        <v>5387</v>
      </c>
      <c r="H83" s="545">
        <f t="shared" si="2"/>
        <v>23.189840723202753</v>
      </c>
      <c r="I83" s="539">
        <v>5100</v>
      </c>
      <c r="J83" s="545">
        <f>I83/B83*100</f>
        <v>21.954369349978474</v>
      </c>
      <c r="K83" s="539">
        <v>1687</v>
      </c>
      <c r="L83" s="142">
        <f t="shared" si="4"/>
        <v>7.2621609987085662</v>
      </c>
      <c r="M83" s="783"/>
    </row>
    <row r="84" spans="1:13" ht="14.5" customHeight="1" thickBot="1">
      <c r="A84" s="126" t="s">
        <v>79</v>
      </c>
      <c r="B84" s="4">
        <v>16001</v>
      </c>
      <c r="C84" s="537" t="s">
        <v>280</v>
      </c>
      <c r="D84" s="546" t="s">
        <v>280</v>
      </c>
      <c r="E84" s="537">
        <v>4907</v>
      </c>
      <c r="F84" s="544">
        <f t="shared" si="1"/>
        <v>30.66683332291732</v>
      </c>
      <c r="G84" s="537">
        <v>2435</v>
      </c>
      <c r="H84" s="544">
        <f t="shared" si="2"/>
        <v>15.217798887569527</v>
      </c>
      <c r="I84" s="537" t="s">
        <v>280</v>
      </c>
      <c r="J84" s="544" t="s">
        <v>280</v>
      </c>
      <c r="K84" s="537">
        <v>1476</v>
      </c>
      <c r="L84" s="141">
        <f>K84/B84*100</f>
        <v>9.2244234735329034</v>
      </c>
      <c r="M84" s="783"/>
    </row>
    <row r="85" spans="1:13" ht="14.5" customHeight="1">
      <c r="A85" s="138" t="s">
        <v>80</v>
      </c>
      <c r="B85" s="7">
        <v>553256</v>
      </c>
      <c r="C85" s="540">
        <v>158344</v>
      </c>
      <c r="D85" s="547">
        <f t="shared" si="0"/>
        <v>28.620385499660195</v>
      </c>
      <c r="E85" s="540">
        <v>126893</v>
      </c>
      <c r="F85" s="547">
        <f t="shared" si="1"/>
        <v>22.93567534739795</v>
      </c>
      <c r="G85" s="540">
        <v>127024</v>
      </c>
      <c r="H85" s="547">
        <f t="shared" si="2"/>
        <v>22.959353355408709</v>
      </c>
      <c r="I85" s="540">
        <v>103580</v>
      </c>
      <c r="J85" s="547">
        <f t="shared" si="3"/>
        <v>18.721893662246771</v>
      </c>
      <c r="K85" s="540">
        <v>37415</v>
      </c>
      <c r="L85" s="143">
        <f t="shared" si="4"/>
        <v>6.7626921352863771</v>
      </c>
      <c r="M85" s="783"/>
    </row>
    <row r="86" spans="1:13" ht="14.5" customHeight="1">
      <c r="A86" s="138" t="s">
        <v>81</v>
      </c>
      <c r="B86" s="8">
        <v>129855</v>
      </c>
      <c r="C86" s="541">
        <v>26049</v>
      </c>
      <c r="D86" s="548">
        <f>C86/B86*100</f>
        <v>20.060066997805244</v>
      </c>
      <c r="E86" s="541">
        <v>38507</v>
      </c>
      <c r="F86" s="548">
        <f t="shared" si="1"/>
        <v>29.653844672904395</v>
      </c>
      <c r="G86" s="541">
        <v>24074</v>
      </c>
      <c r="H86" s="548">
        <f t="shared" si="2"/>
        <v>18.539139809787841</v>
      </c>
      <c r="I86" s="541">
        <v>30524</v>
      </c>
      <c r="J86" s="548">
        <f t="shared" si="3"/>
        <v>23.506218474452272</v>
      </c>
      <c r="K86" s="541">
        <v>10701</v>
      </c>
      <c r="L86" s="144">
        <f t="shared" si="4"/>
        <v>8.240730045050249</v>
      </c>
      <c r="M86" s="783"/>
    </row>
    <row r="87" spans="1:13" ht="14.5" customHeight="1">
      <c r="A87" s="139" t="s">
        <v>82</v>
      </c>
      <c r="B87" s="130">
        <v>683111</v>
      </c>
      <c r="C87" s="542">
        <v>184393</v>
      </c>
      <c r="D87" s="549">
        <f t="shared" si="0"/>
        <v>26.993124104281733</v>
      </c>
      <c r="E87" s="542">
        <v>165400</v>
      </c>
      <c r="F87" s="549">
        <f t="shared" si="1"/>
        <v>24.212756052823039</v>
      </c>
      <c r="G87" s="542">
        <v>151098</v>
      </c>
      <c r="H87" s="549">
        <f t="shared" si="2"/>
        <v>22.119099238630323</v>
      </c>
      <c r="I87" s="542">
        <v>134104</v>
      </c>
      <c r="J87" s="549">
        <f>I87/B87*100</f>
        <v>19.631362984932171</v>
      </c>
      <c r="K87" s="542">
        <v>48116</v>
      </c>
      <c r="L87" s="145">
        <f t="shared" si="4"/>
        <v>7.0436576193327287</v>
      </c>
      <c r="M87" s="783"/>
    </row>
    <row r="88" spans="1:13" ht="14.5" customHeight="1">
      <c r="A88" s="1115" t="s">
        <v>519</v>
      </c>
      <c r="B88" s="1115"/>
      <c r="C88" s="1115"/>
      <c r="D88" s="1115"/>
      <c r="E88" s="1115"/>
      <c r="F88" s="1115"/>
      <c r="G88" s="1115"/>
      <c r="H88" s="1115"/>
      <c r="I88" s="1115"/>
      <c r="J88" s="1115"/>
      <c r="K88" s="1115"/>
      <c r="L88" s="1115"/>
    </row>
    <row r="89" spans="1:13" ht="14.5" customHeight="1">
      <c r="A89" s="1116" t="s">
        <v>482</v>
      </c>
      <c r="B89" s="1116"/>
      <c r="C89" s="1116"/>
      <c r="D89" s="1116"/>
      <c r="E89" s="1116"/>
      <c r="F89" s="1116"/>
      <c r="G89" s="1116"/>
      <c r="H89" s="1116"/>
      <c r="I89" s="1116"/>
      <c r="J89" s="1116"/>
      <c r="K89" s="1116"/>
      <c r="L89" s="1116"/>
    </row>
    <row r="90" spans="1:13" ht="14.5" customHeight="1">
      <c r="A90" s="1116" t="s">
        <v>521</v>
      </c>
      <c r="B90" s="1116"/>
      <c r="C90" s="1116"/>
      <c r="D90" s="1116"/>
      <c r="E90" s="1116"/>
      <c r="F90" s="1116"/>
      <c r="G90" s="1116"/>
      <c r="H90" s="1116"/>
      <c r="I90" s="1116"/>
      <c r="J90" s="1116"/>
      <c r="K90" s="1116"/>
      <c r="L90" s="1116"/>
    </row>
    <row r="91" spans="1:13" ht="23.5" customHeight="1">
      <c r="A91" s="1116" t="s">
        <v>648</v>
      </c>
      <c r="B91" s="1116"/>
      <c r="C91" s="1116"/>
      <c r="D91" s="1116"/>
      <c r="E91" s="1116"/>
      <c r="F91" s="1116"/>
      <c r="G91" s="1116"/>
      <c r="H91" s="1116"/>
      <c r="I91" s="1116"/>
      <c r="J91" s="1116"/>
      <c r="K91" s="1116"/>
      <c r="L91" s="1116"/>
    </row>
    <row r="92" spans="1:13" ht="14.5" customHeight="1"/>
    <row r="93" spans="1:13" ht="25" customHeight="1">
      <c r="A93" s="1120">
        <v>2021</v>
      </c>
      <c r="B93" s="1120"/>
      <c r="C93" s="1120"/>
      <c r="D93" s="1120"/>
      <c r="E93" s="1120"/>
      <c r="F93" s="1120"/>
      <c r="G93" s="1120"/>
      <c r="H93" s="1120"/>
      <c r="I93" s="1120"/>
      <c r="J93" s="1120"/>
      <c r="K93" s="1120"/>
      <c r="L93" s="1120"/>
      <c r="M93" s="43"/>
    </row>
    <row r="94" spans="1:13" ht="14.5" customHeight="1">
      <c r="A94" s="119"/>
      <c r="B94" s="759"/>
      <c r="C94" s="41"/>
      <c r="D94" s="42"/>
      <c r="E94" s="754"/>
      <c r="F94" s="754"/>
      <c r="G94" s="754"/>
      <c r="H94" s="754"/>
      <c r="I94" s="754"/>
      <c r="J94" s="754"/>
      <c r="K94" s="754"/>
      <c r="L94" s="754"/>
      <c r="M94" s="754"/>
    </row>
    <row r="95" spans="1:13" ht="14.5" customHeight="1">
      <c r="A95" s="1188" t="s">
        <v>753</v>
      </c>
      <c r="B95" s="1188"/>
      <c r="C95" s="1188"/>
      <c r="D95" s="1188"/>
      <c r="E95" s="1188"/>
      <c r="F95" s="1188"/>
      <c r="G95" s="1188"/>
      <c r="H95" s="1188"/>
      <c r="I95" s="1188"/>
      <c r="J95" s="1188"/>
      <c r="K95" s="1188"/>
      <c r="L95" s="1188"/>
      <c r="M95" s="146"/>
    </row>
    <row r="96" spans="1:13" ht="14.5" customHeight="1">
      <c r="A96" s="1148" t="s">
        <v>273</v>
      </c>
      <c r="B96" s="1181" t="s">
        <v>274</v>
      </c>
      <c r="C96" s="1178" t="s">
        <v>276</v>
      </c>
      <c r="D96" s="1179"/>
      <c r="E96" s="1179"/>
      <c r="F96" s="1179"/>
      <c r="G96" s="1179"/>
      <c r="H96" s="1179"/>
      <c r="I96" s="1179"/>
      <c r="J96" s="1179"/>
      <c r="K96" s="1179"/>
      <c r="L96" s="1180"/>
      <c r="M96" s="43"/>
    </row>
    <row r="97" spans="1:13" ht="14.5" customHeight="1">
      <c r="A97" s="1149"/>
      <c r="B97" s="1182"/>
      <c r="C97" s="1184" t="s">
        <v>283</v>
      </c>
      <c r="D97" s="1185"/>
      <c r="E97" s="1184" t="s">
        <v>288</v>
      </c>
      <c r="F97" s="1185"/>
      <c r="G97" s="1184" t="s">
        <v>289</v>
      </c>
      <c r="H97" s="1185"/>
      <c r="I97" s="1184" t="s">
        <v>292</v>
      </c>
      <c r="J97" s="1185"/>
      <c r="K97" s="1186" t="s">
        <v>293</v>
      </c>
      <c r="L97" s="1187"/>
      <c r="M97" s="44"/>
    </row>
    <row r="98" spans="1:13" ht="14.5" customHeight="1" thickBot="1">
      <c r="A98" s="1150"/>
      <c r="B98" s="525" t="s">
        <v>275</v>
      </c>
      <c r="C98" s="526" t="s">
        <v>275</v>
      </c>
      <c r="D98" s="527" t="s">
        <v>279</v>
      </c>
      <c r="E98" s="750" t="s">
        <v>275</v>
      </c>
      <c r="F98" s="528" t="s">
        <v>279</v>
      </c>
      <c r="G98" s="753" t="s">
        <v>275</v>
      </c>
      <c r="H98" s="529" t="s">
        <v>279</v>
      </c>
      <c r="I98" s="753" t="s">
        <v>275</v>
      </c>
      <c r="J98" s="529" t="s">
        <v>279</v>
      </c>
      <c r="K98" s="530" t="s">
        <v>275</v>
      </c>
      <c r="L98" s="531" t="s">
        <v>279</v>
      </c>
      <c r="M98" s="45"/>
    </row>
    <row r="99" spans="1:13" ht="14.5" customHeight="1">
      <c r="A99" s="123" t="s">
        <v>64</v>
      </c>
      <c r="B99" s="3">
        <v>99803</v>
      </c>
      <c r="C99" s="536">
        <v>30721</v>
      </c>
      <c r="D99" s="543">
        <f>C99/B99*100</f>
        <v>30.781639830466016</v>
      </c>
      <c r="E99" s="536">
        <v>20957</v>
      </c>
      <c r="F99" s="543">
        <f>E99/B99*100</f>
        <v>20.998366782561646</v>
      </c>
      <c r="G99" s="536">
        <v>22142</v>
      </c>
      <c r="H99" s="543">
        <f>G99/B99*100</f>
        <v>22.185705840505797</v>
      </c>
      <c r="I99" s="536">
        <v>19350</v>
      </c>
      <c r="J99" s="543">
        <f>I99/B99*100</f>
        <v>19.388194743644981</v>
      </c>
      <c r="K99" s="536">
        <v>6633</v>
      </c>
      <c r="L99" s="140">
        <f>K99/B99*100</f>
        <v>6.6460928028215589</v>
      </c>
      <c r="M99" s="147"/>
    </row>
    <row r="100" spans="1:13" ht="14.5" customHeight="1">
      <c r="A100" s="124" t="s">
        <v>65</v>
      </c>
      <c r="B100" s="4">
        <v>100886</v>
      </c>
      <c r="C100" s="537">
        <v>31515</v>
      </c>
      <c r="D100" s="544">
        <f>C100/B100*100</f>
        <v>31.238229288503856</v>
      </c>
      <c r="E100" s="537">
        <v>23428</v>
      </c>
      <c r="F100" s="544">
        <f>E100/B100*100</f>
        <v>23.222250857403406</v>
      </c>
      <c r="G100" s="537">
        <v>23542</v>
      </c>
      <c r="H100" s="544">
        <f>G100/B100*100</f>
        <v>23.335249687766392</v>
      </c>
      <c r="I100" s="537">
        <v>16482</v>
      </c>
      <c r="J100" s="544">
        <f>I100/B100*100</f>
        <v>16.337251947742999</v>
      </c>
      <c r="K100" s="537">
        <v>5919</v>
      </c>
      <c r="L100" s="141">
        <f>K100/B100*100</f>
        <v>5.8670182185833513</v>
      </c>
      <c r="M100" s="147"/>
    </row>
    <row r="101" spans="1:13" ht="14.5" customHeight="1">
      <c r="A101" s="125" t="s">
        <v>66</v>
      </c>
      <c r="B101" s="5">
        <v>35076</v>
      </c>
      <c r="C101" s="538">
        <v>7864</v>
      </c>
      <c r="D101" s="545">
        <f>C101/B101*100</f>
        <v>22.419888242673053</v>
      </c>
      <c r="E101" s="538">
        <v>10319</v>
      </c>
      <c r="F101" s="545">
        <f t="shared" ref="F101:F113" si="5">E101/B101*100</f>
        <v>29.418975937963282</v>
      </c>
      <c r="G101" s="538">
        <v>7044</v>
      </c>
      <c r="H101" s="545">
        <f>G101/B101*100</f>
        <v>20.082107423879574</v>
      </c>
      <c r="I101" s="538">
        <v>7571</v>
      </c>
      <c r="J101" s="545">
        <f>I101/B101*100</f>
        <v>21.58455924278709</v>
      </c>
      <c r="K101" s="538">
        <v>2278</v>
      </c>
      <c r="L101" s="142">
        <f>K101/B101*100</f>
        <v>6.4944691526970004</v>
      </c>
      <c r="M101" s="147"/>
    </row>
    <row r="102" spans="1:13" ht="14.5" customHeight="1">
      <c r="A102" s="124" t="s">
        <v>67</v>
      </c>
      <c r="B102" s="4">
        <v>19178</v>
      </c>
      <c r="C102" s="537">
        <v>3447</v>
      </c>
      <c r="D102" s="544">
        <f>C102/B102*100</f>
        <v>17.973719887370944</v>
      </c>
      <c r="E102" s="537">
        <v>5879</v>
      </c>
      <c r="F102" s="544">
        <f>E102/B102*100</f>
        <v>30.654917092501826</v>
      </c>
      <c r="G102" s="537">
        <v>3700</v>
      </c>
      <c r="H102" s="544">
        <f>G102/B102*100</f>
        <v>19.292939826884972</v>
      </c>
      <c r="I102" s="537">
        <v>4591</v>
      </c>
      <c r="J102" s="544">
        <f>I102/B102*100</f>
        <v>23.938888309521328</v>
      </c>
      <c r="K102" s="537">
        <v>1561</v>
      </c>
      <c r="L102" s="141">
        <f t="shared" ref="L102:L111" si="6">K102/B102*100</f>
        <v>8.1395348837209305</v>
      </c>
      <c r="M102" s="147"/>
    </row>
    <row r="103" spans="1:13" ht="14.5" customHeight="1">
      <c r="A103" s="125" t="s">
        <v>68</v>
      </c>
      <c r="B103" s="5">
        <v>5843</v>
      </c>
      <c r="C103" s="538" t="s">
        <v>280</v>
      </c>
      <c r="D103" s="545" t="s">
        <v>280</v>
      </c>
      <c r="E103" s="538" t="s">
        <v>280</v>
      </c>
      <c r="F103" s="545" t="s">
        <v>280</v>
      </c>
      <c r="G103" s="538" t="s">
        <v>280</v>
      </c>
      <c r="H103" s="545" t="s">
        <v>280</v>
      </c>
      <c r="I103" s="538" t="s">
        <v>280</v>
      </c>
      <c r="J103" s="545" t="s">
        <v>280</v>
      </c>
      <c r="K103" s="538" t="s">
        <v>280</v>
      </c>
      <c r="L103" s="142" t="s">
        <v>280</v>
      </c>
      <c r="M103" s="147"/>
    </row>
    <row r="104" spans="1:13" ht="14.5" customHeight="1">
      <c r="A104" s="124" t="s">
        <v>69</v>
      </c>
      <c r="B104" s="4">
        <v>17982</v>
      </c>
      <c r="C104" s="537" t="s">
        <v>280</v>
      </c>
      <c r="D104" s="544" t="s">
        <v>280</v>
      </c>
      <c r="E104" s="537" t="s">
        <v>280</v>
      </c>
      <c r="F104" s="544" t="s">
        <v>280</v>
      </c>
      <c r="G104" s="537" t="s">
        <v>280</v>
      </c>
      <c r="H104" s="544" t="s">
        <v>280</v>
      </c>
      <c r="I104" s="537" t="s">
        <v>280</v>
      </c>
      <c r="J104" s="544" t="s">
        <v>280</v>
      </c>
      <c r="K104" s="537" t="s">
        <v>280</v>
      </c>
      <c r="L104" s="141" t="s">
        <v>280</v>
      </c>
      <c r="M104" s="147"/>
    </row>
    <row r="105" spans="1:13" ht="14.5" customHeight="1">
      <c r="A105" s="125" t="s">
        <v>70</v>
      </c>
      <c r="B105" s="5">
        <v>53738</v>
      </c>
      <c r="C105" s="538">
        <v>14692</v>
      </c>
      <c r="D105" s="545">
        <f>C105/B105*100</f>
        <v>27.340057315121513</v>
      </c>
      <c r="E105" s="538">
        <v>12308</v>
      </c>
      <c r="F105" s="545">
        <f>E105/B105*100</f>
        <v>22.903718039376233</v>
      </c>
      <c r="G105" s="538">
        <v>12038</v>
      </c>
      <c r="H105" s="545">
        <f>G105/B105*100</f>
        <v>22.401280285831255</v>
      </c>
      <c r="I105" s="538">
        <v>10702</v>
      </c>
      <c r="J105" s="545">
        <f>I105/B105*100</f>
        <v>19.915143846067959</v>
      </c>
      <c r="K105" s="538">
        <v>3998</v>
      </c>
      <c r="L105" s="142">
        <f>K105/B105*100</f>
        <v>7.4398005136030374</v>
      </c>
      <c r="M105" s="147"/>
    </row>
    <row r="106" spans="1:13" ht="14.5" customHeight="1">
      <c r="A106" s="124" t="s">
        <v>71</v>
      </c>
      <c r="B106" s="4">
        <v>11288</v>
      </c>
      <c r="C106" s="537" t="s">
        <v>280</v>
      </c>
      <c r="D106" s="544" t="s">
        <v>280</v>
      </c>
      <c r="E106" s="537" t="s">
        <v>280</v>
      </c>
      <c r="F106" s="544" t="s">
        <v>280</v>
      </c>
      <c r="G106" s="537" t="s">
        <v>280</v>
      </c>
      <c r="H106" s="544" t="s">
        <v>280</v>
      </c>
      <c r="I106" s="537"/>
      <c r="J106" s="544" t="s">
        <v>280</v>
      </c>
      <c r="K106" s="537" t="s">
        <v>280</v>
      </c>
      <c r="L106" s="141" t="s">
        <v>280</v>
      </c>
      <c r="M106" s="147"/>
    </row>
    <row r="107" spans="1:13" ht="14.5" customHeight="1">
      <c r="A107" s="125" t="s">
        <v>72</v>
      </c>
      <c r="B107" s="5">
        <v>61661</v>
      </c>
      <c r="C107" s="538">
        <v>16450</v>
      </c>
      <c r="D107" s="545">
        <f>C107/B107*100</f>
        <v>26.678127179254307</v>
      </c>
      <c r="E107" s="538">
        <v>14074</v>
      </c>
      <c r="F107" s="545">
        <f>E107/B107*100</f>
        <v>22.824800116767488</v>
      </c>
      <c r="G107" s="538">
        <v>13945</v>
      </c>
      <c r="H107" s="545">
        <f>G107/B107*100</f>
        <v>22.615591703021359</v>
      </c>
      <c r="I107" s="538">
        <v>12917</v>
      </c>
      <c r="J107" s="545">
        <f t="shared" ref="J107:J112" si="7">I107/B107*100</f>
        <v>20.948411475649113</v>
      </c>
      <c r="K107" s="538">
        <v>4275</v>
      </c>
      <c r="L107" s="142">
        <f>K107/B107*100</f>
        <v>6.9330695253077304</v>
      </c>
      <c r="M107" s="147"/>
    </row>
    <row r="108" spans="1:13" ht="14.5" customHeight="1">
      <c r="A108" s="124" t="s">
        <v>73</v>
      </c>
      <c r="B108" s="4">
        <v>130477</v>
      </c>
      <c r="C108" s="537">
        <v>37572</v>
      </c>
      <c r="D108" s="544">
        <f>C108/B108*100</f>
        <v>28.795879733592894</v>
      </c>
      <c r="E108" s="537">
        <v>29131</v>
      </c>
      <c r="F108" s="544">
        <f t="shared" si="5"/>
        <v>22.326540309786399</v>
      </c>
      <c r="G108" s="537">
        <v>29737</v>
      </c>
      <c r="H108" s="544">
        <f>G108/B108*100</f>
        <v>22.790989982908865</v>
      </c>
      <c r="I108" s="537">
        <v>24871</v>
      </c>
      <c r="J108" s="544">
        <f t="shared" si="7"/>
        <v>19.061597063083916</v>
      </c>
      <c r="K108" s="537">
        <v>9166</v>
      </c>
      <c r="L108" s="141">
        <f>K108/B108*100</f>
        <v>7.024992910627927</v>
      </c>
      <c r="M108" s="147"/>
    </row>
    <row r="109" spans="1:13" ht="14.5" customHeight="1">
      <c r="A109" s="125" t="s">
        <v>74</v>
      </c>
      <c r="B109" s="5">
        <v>33813</v>
      </c>
      <c r="C109" s="538">
        <v>8176</v>
      </c>
      <c r="D109" s="545">
        <f t="shared" ref="D109" si="8">C109/B109*100</f>
        <v>24.180049093543904</v>
      </c>
      <c r="E109" s="538">
        <v>7746</v>
      </c>
      <c r="F109" s="545">
        <f>E109/B109*100</f>
        <v>22.908348859905953</v>
      </c>
      <c r="G109" s="538">
        <v>8473</v>
      </c>
      <c r="H109" s="545">
        <f>G109/B109*100</f>
        <v>25.058409487475231</v>
      </c>
      <c r="I109" s="538">
        <v>6963</v>
      </c>
      <c r="J109" s="545">
        <f t="shared" si="7"/>
        <v>20.592671457723359</v>
      </c>
      <c r="K109" s="538">
        <v>2455</v>
      </c>
      <c r="L109" s="142">
        <f>K109/B109*100</f>
        <v>7.2605211013515509</v>
      </c>
      <c r="M109" s="147"/>
    </row>
    <row r="110" spans="1:13" ht="14.5" customHeight="1">
      <c r="A110" s="124" t="s">
        <v>75</v>
      </c>
      <c r="B110" s="4">
        <v>6927</v>
      </c>
      <c r="C110" s="537">
        <v>2109</v>
      </c>
      <c r="D110" s="544">
        <f>C110/B110*100</f>
        <v>30.446080554352534</v>
      </c>
      <c r="E110" s="537">
        <v>1520</v>
      </c>
      <c r="F110" s="544">
        <f>E110/B110*100</f>
        <v>21.943121120254077</v>
      </c>
      <c r="G110" s="537">
        <v>1572</v>
      </c>
      <c r="H110" s="544">
        <f t="shared" ref="H110:H112" si="9">G110/B110*100</f>
        <v>22.693806842789087</v>
      </c>
      <c r="I110" s="537">
        <v>1277</v>
      </c>
      <c r="J110" s="544">
        <f t="shared" si="7"/>
        <v>18.435108993792408</v>
      </c>
      <c r="K110" s="537">
        <v>449</v>
      </c>
      <c r="L110" s="141">
        <f>K110/B110*100</f>
        <v>6.4818824888118947</v>
      </c>
      <c r="M110" s="147"/>
    </row>
    <row r="111" spans="1:13" ht="14.5" customHeight="1">
      <c r="A111" s="125" t="s">
        <v>76</v>
      </c>
      <c r="B111" s="5">
        <v>30774</v>
      </c>
      <c r="C111" s="538">
        <v>5701</v>
      </c>
      <c r="D111" s="545">
        <f>C111/B111*100</f>
        <v>18.525378566322221</v>
      </c>
      <c r="E111" s="538">
        <v>9211</v>
      </c>
      <c r="F111" s="545">
        <f>E111/B111*100</f>
        <v>29.931110677844934</v>
      </c>
      <c r="G111" s="538">
        <v>6073</v>
      </c>
      <c r="H111" s="545">
        <f>G111/B111*100</f>
        <v>19.734191200363941</v>
      </c>
      <c r="I111" s="538">
        <v>7347</v>
      </c>
      <c r="J111" s="545">
        <f t="shared" si="7"/>
        <v>23.874049522324039</v>
      </c>
      <c r="K111" s="538">
        <v>2442</v>
      </c>
      <c r="L111" s="142">
        <f t="shared" si="6"/>
        <v>7.9352700331448629</v>
      </c>
      <c r="M111" s="147"/>
    </row>
    <row r="112" spans="1:13" ht="14.5" customHeight="1">
      <c r="A112" s="124" t="s">
        <v>77</v>
      </c>
      <c r="B112" s="4">
        <v>16136</v>
      </c>
      <c r="C112" s="537">
        <v>3281</v>
      </c>
      <c r="D112" s="544">
        <f>C112/B112*100</f>
        <v>20.33341596430342</v>
      </c>
      <c r="E112" s="537">
        <v>4218</v>
      </c>
      <c r="F112" s="544">
        <f>E112/B112*100</f>
        <v>26.140307387208729</v>
      </c>
      <c r="G112" s="537">
        <v>2465</v>
      </c>
      <c r="H112" s="544">
        <f t="shared" si="9"/>
        <v>15.276400594942984</v>
      </c>
      <c r="I112" s="537">
        <v>4512</v>
      </c>
      <c r="J112" s="544">
        <f t="shared" si="7"/>
        <v>27.962320277640057</v>
      </c>
      <c r="K112" s="537">
        <v>1660</v>
      </c>
      <c r="L112" s="141">
        <f>K112/B112*100</f>
        <v>10.28755577590481</v>
      </c>
      <c r="M112" s="147"/>
    </row>
    <row r="113" spans="1:13" ht="14.5" customHeight="1">
      <c r="A113" s="125" t="s">
        <v>78</v>
      </c>
      <c r="B113" s="5">
        <v>22071</v>
      </c>
      <c r="C113" s="539">
        <v>5280</v>
      </c>
      <c r="D113" s="545">
        <f>C113/B113*100</f>
        <v>23.92279461737121</v>
      </c>
      <c r="E113" s="539">
        <v>5129</v>
      </c>
      <c r="F113" s="545">
        <f t="shared" si="5"/>
        <v>23.238638937972905</v>
      </c>
      <c r="G113" s="539">
        <v>5229</v>
      </c>
      <c r="H113" s="545">
        <f>G113/B113*100</f>
        <v>23.69172216936251</v>
      </c>
      <c r="I113" s="539">
        <v>4885</v>
      </c>
      <c r="J113" s="545">
        <f>I113/B113*100</f>
        <v>22.133115853382265</v>
      </c>
      <c r="K113" s="539">
        <v>1548</v>
      </c>
      <c r="L113" s="142">
        <f>K113/B113*100</f>
        <v>7.0137284219111056</v>
      </c>
      <c r="M113" s="148"/>
    </row>
    <row r="114" spans="1:13" ht="14.5" customHeight="1" thickBot="1">
      <c r="A114" s="126" t="s">
        <v>79</v>
      </c>
      <c r="B114" s="4">
        <v>15895</v>
      </c>
      <c r="C114" s="537" t="s">
        <v>280</v>
      </c>
      <c r="D114" s="544" t="s">
        <v>280</v>
      </c>
      <c r="E114" s="537" t="s">
        <v>280</v>
      </c>
      <c r="F114" s="544" t="s">
        <v>280</v>
      </c>
      <c r="G114" s="537" t="s">
        <v>280</v>
      </c>
      <c r="H114" s="544" t="s">
        <v>280</v>
      </c>
      <c r="I114" s="537"/>
      <c r="J114" s="544" t="s">
        <v>280</v>
      </c>
      <c r="K114" s="537" t="s">
        <v>280</v>
      </c>
      <c r="L114" s="141" t="s">
        <v>280</v>
      </c>
      <c r="M114" s="147"/>
    </row>
    <row r="115" spans="1:13" ht="14.5" customHeight="1">
      <c r="A115" s="138" t="s">
        <v>80</v>
      </c>
      <c r="B115" s="7">
        <v>533201</v>
      </c>
      <c r="C115" s="540">
        <v>152910</v>
      </c>
      <c r="D115" s="547">
        <f>C115/B115*100</f>
        <v>28.677740664402357</v>
      </c>
      <c r="E115" s="540">
        <v>121124</v>
      </c>
      <c r="F115" s="547">
        <f>E115/B115*100</f>
        <v>22.716386503401157</v>
      </c>
      <c r="G115" s="540">
        <v>121584</v>
      </c>
      <c r="H115" s="547">
        <f>G115/B115*100</f>
        <v>22.802657909493792</v>
      </c>
      <c r="I115" s="540">
        <v>101599</v>
      </c>
      <c r="J115" s="547">
        <f>I115/B115*100</f>
        <v>19.054540407838694</v>
      </c>
      <c r="K115" s="540">
        <v>35984</v>
      </c>
      <c r="L115" s="143">
        <f>K115/B115*100</f>
        <v>6.7486745148640006</v>
      </c>
      <c r="M115" s="147"/>
    </row>
    <row r="116" spans="1:13" ht="14.5" customHeight="1">
      <c r="A116" s="138" t="s">
        <v>81</v>
      </c>
      <c r="B116" s="8">
        <v>128347</v>
      </c>
      <c r="C116" s="541">
        <v>25534</v>
      </c>
      <c r="D116" s="548">
        <f>C116/B116*100</f>
        <v>19.894504741053552</v>
      </c>
      <c r="E116" s="541">
        <v>37468</v>
      </c>
      <c r="F116" s="548">
        <f>E116/B116*100</f>
        <v>29.192735319095885</v>
      </c>
      <c r="G116" s="541">
        <v>23838</v>
      </c>
      <c r="H116" s="548">
        <f>G116/B116*100</f>
        <v>18.573087021901564</v>
      </c>
      <c r="I116" s="541">
        <v>31025</v>
      </c>
      <c r="J116" s="548">
        <f t="shared" ref="J116:J117" si="10">I116/B116*100</f>
        <v>24.172750434369327</v>
      </c>
      <c r="K116" s="541">
        <v>10482</v>
      </c>
      <c r="L116" s="144">
        <f>K116/B116*100</f>
        <v>8.1669224835796701</v>
      </c>
      <c r="M116" s="147"/>
    </row>
    <row r="117" spans="1:13" ht="14.5" customHeight="1">
      <c r="A117" s="139" t="s">
        <v>82</v>
      </c>
      <c r="B117" s="130">
        <v>661548</v>
      </c>
      <c r="C117" s="542">
        <v>178444</v>
      </c>
      <c r="D117" s="549">
        <f>C117/B117*100</f>
        <v>26.973704100080418</v>
      </c>
      <c r="E117" s="542">
        <v>158592</v>
      </c>
      <c r="F117" s="549">
        <f>E117/B117*100</f>
        <v>23.972863647082299</v>
      </c>
      <c r="G117" s="542">
        <v>145422</v>
      </c>
      <c r="H117" s="549">
        <f>G117/B117*100</f>
        <v>21.982078397939379</v>
      </c>
      <c r="I117" s="542">
        <v>132624</v>
      </c>
      <c r="J117" s="549">
        <f t="shared" si="10"/>
        <v>20.047524896152659</v>
      </c>
      <c r="K117" s="542">
        <v>46466</v>
      </c>
      <c r="L117" s="145">
        <f>K117/B117*100</f>
        <v>7.0238289587452458</v>
      </c>
      <c r="M117" s="149"/>
    </row>
    <row r="118" spans="1:13" ht="14.5" customHeight="1">
      <c r="A118" s="1115" t="s">
        <v>519</v>
      </c>
      <c r="B118" s="1115"/>
      <c r="C118" s="1115"/>
      <c r="D118" s="1115"/>
      <c r="E118" s="1115"/>
      <c r="F118" s="1115"/>
      <c r="G118" s="1115"/>
      <c r="H118" s="1115"/>
      <c r="I118" s="1115"/>
      <c r="J118" s="1115"/>
      <c r="K118" s="1115"/>
      <c r="L118" s="1115"/>
      <c r="M118" s="150"/>
    </row>
    <row r="119" spans="1:13" ht="14.5" customHeight="1">
      <c r="A119" s="1116" t="s">
        <v>482</v>
      </c>
      <c r="B119" s="1116"/>
      <c r="C119" s="1116"/>
      <c r="D119" s="1116"/>
      <c r="E119" s="1116"/>
      <c r="F119" s="1116"/>
      <c r="G119" s="1116"/>
      <c r="H119" s="1116"/>
      <c r="I119" s="1116"/>
      <c r="J119" s="1116"/>
      <c r="K119" s="1116"/>
      <c r="L119" s="1116"/>
      <c r="M119" s="150"/>
    </row>
    <row r="120" spans="1:13" ht="14.5" customHeight="1">
      <c r="A120" s="1116" t="s">
        <v>521</v>
      </c>
      <c r="B120" s="1116"/>
      <c r="C120" s="1116"/>
      <c r="D120" s="1116"/>
      <c r="E120" s="1116"/>
      <c r="F120" s="1116"/>
      <c r="G120" s="1116"/>
      <c r="H120" s="1116"/>
      <c r="I120" s="1116"/>
      <c r="J120" s="1116"/>
      <c r="K120" s="1116"/>
      <c r="L120" s="1116"/>
      <c r="M120" s="150"/>
    </row>
    <row r="121" spans="1:13" ht="24" customHeight="1">
      <c r="A121" s="1116" t="s">
        <v>650</v>
      </c>
      <c r="B121" s="1116"/>
      <c r="C121" s="1116"/>
      <c r="D121" s="1116"/>
      <c r="E121" s="1116"/>
      <c r="F121" s="1116"/>
      <c r="G121" s="1116"/>
      <c r="H121" s="1116"/>
      <c r="I121" s="1116"/>
      <c r="J121" s="1116"/>
      <c r="K121" s="1116"/>
      <c r="L121" s="1116"/>
      <c r="M121" s="742"/>
    </row>
    <row r="122" spans="1:13" ht="14.5" customHeight="1">
      <c r="A122" s="684"/>
      <c r="B122" s="684"/>
      <c r="C122" s="684"/>
      <c r="D122" s="684"/>
      <c r="E122" s="684"/>
      <c r="F122" s="684"/>
      <c r="G122" s="684"/>
      <c r="H122" s="684"/>
      <c r="I122" s="684"/>
      <c r="J122" s="684"/>
      <c r="K122" s="684"/>
      <c r="L122" s="684"/>
      <c r="M122" s="742"/>
    </row>
    <row r="123" spans="1:13" ht="25" customHeight="1">
      <c r="A123" s="1120">
        <v>2020</v>
      </c>
      <c r="B123" s="1120"/>
      <c r="C123" s="1120"/>
      <c r="D123" s="1120"/>
      <c r="E123" s="1120"/>
      <c r="F123" s="1120"/>
      <c r="G123" s="1120"/>
      <c r="H123" s="1120"/>
      <c r="I123" s="1120"/>
      <c r="J123" s="1120"/>
      <c r="K123" s="1120"/>
      <c r="L123" s="1120"/>
      <c r="M123" s="742"/>
    </row>
    <row r="124" spans="1:13" ht="14.5" customHeight="1">
      <c r="A124" s="684"/>
      <c r="B124" s="684"/>
      <c r="C124" s="684"/>
      <c r="D124" s="684"/>
      <c r="E124" s="684"/>
      <c r="F124" s="684"/>
      <c r="G124" s="684"/>
      <c r="H124" s="684"/>
      <c r="I124" s="684"/>
      <c r="J124" s="684"/>
      <c r="K124" s="684"/>
      <c r="L124" s="684"/>
      <c r="M124" s="742"/>
    </row>
    <row r="125" spans="1:13" ht="14.5" customHeight="1">
      <c r="A125" s="1188" t="s">
        <v>821</v>
      </c>
      <c r="B125" s="1188"/>
      <c r="C125" s="1188"/>
      <c r="D125" s="1188"/>
      <c r="E125" s="1188"/>
      <c r="F125" s="1188"/>
      <c r="G125" s="1188"/>
      <c r="H125" s="1188"/>
      <c r="I125" s="1188"/>
      <c r="J125" s="1188"/>
      <c r="K125" s="1188"/>
      <c r="L125" s="1188"/>
      <c r="M125" s="742"/>
    </row>
    <row r="126" spans="1:13" ht="14.5" customHeight="1">
      <c r="A126" s="1148" t="s">
        <v>273</v>
      </c>
      <c r="B126" s="1181" t="s">
        <v>274</v>
      </c>
      <c r="C126" s="1178" t="s">
        <v>276</v>
      </c>
      <c r="D126" s="1179"/>
      <c r="E126" s="1179"/>
      <c r="F126" s="1179"/>
      <c r="G126" s="1179"/>
      <c r="H126" s="1179"/>
      <c r="I126" s="1179"/>
      <c r="J126" s="1179"/>
      <c r="K126" s="1179"/>
      <c r="L126" s="1180"/>
      <c r="M126" s="742"/>
    </row>
    <row r="127" spans="1:13" ht="14.5" customHeight="1">
      <c r="A127" s="1149"/>
      <c r="B127" s="1182"/>
      <c r="C127" s="1184" t="s">
        <v>283</v>
      </c>
      <c r="D127" s="1185"/>
      <c r="E127" s="1184" t="s">
        <v>288</v>
      </c>
      <c r="F127" s="1185"/>
      <c r="G127" s="1184" t="s">
        <v>289</v>
      </c>
      <c r="H127" s="1185"/>
      <c r="I127" s="1184" t="s">
        <v>292</v>
      </c>
      <c r="J127" s="1185"/>
      <c r="K127" s="1186" t="s">
        <v>293</v>
      </c>
      <c r="L127" s="1187"/>
      <c r="M127" s="742"/>
    </row>
    <row r="128" spans="1:13" ht="14.5" customHeight="1" thickBot="1">
      <c r="A128" s="1150"/>
      <c r="B128" s="525" t="s">
        <v>275</v>
      </c>
      <c r="C128" s="526" t="s">
        <v>275</v>
      </c>
      <c r="D128" s="527" t="s">
        <v>279</v>
      </c>
      <c r="E128" s="750" t="s">
        <v>275</v>
      </c>
      <c r="F128" s="528" t="s">
        <v>279</v>
      </c>
      <c r="G128" s="753" t="s">
        <v>275</v>
      </c>
      <c r="H128" s="529" t="s">
        <v>279</v>
      </c>
      <c r="I128" s="753" t="s">
        <v>275</v>
      </c>
      <c r="J128" s="529" t="s">
        <v>279</v>
      </c>
      <c r="K128" s="530" t="s">
        <v>275</v>
      </c>
      <c r="L128" s="531" t="s">
        <v>279</v>
      </c>
      <c r="M128" s="742"/>
    </row>
    <row r="129" spans="1:21" ht="14.5" customHeight="1">
      <c r="A129" s="123" t="s">
        <v>64</v>
      </c>
      <c r="B129" s="3">
        <v>96434</v>
      </c>
      <c r="C129" s="536">
        <v>29147</v>
      </c>
      <c r="D129" s="543">
        <v>30.224816973266687</v>
      </c>
      <c r="E129" s="536">
        <v>20525</v>
      </c>
      <c r="F129" s="543">
        <v>21.283986975548043</v>
      </c>
      <c r="G129" s="536">
        <v>21237</v>
      </c>
      <c r="H129" s="543">
        <v>22.022315780741234</v>
      </c>
      <c r="I129" s="536">
        <v>18967</v>
      </c>
      <c r="J129" s="543">
        <v>19.668374224858454</v>
      </c>
      <c r="K129" s="536">
        <v>6558</v>
      </c>
      <c r="L129" s="140">
        <v>6.8005060455855819</v>
      </c>
      <c r="M129" s="742"/>
      <c r="N129" s="783"/>
      <c r="O129" s="783"/>
      <c r="P129" s="783"/>
      <c r="Q129" s="783"/>
      <c r="R129" s="783"/>
      <c r="S129" s="783"/>
      <c r="T129" s="783"/>
      <c r="U129" s="783"/>
    </row>
    <row r="130" spans="1:21" ht="14.5" customHeight="1">
      <c r="A130" s="124" t="s">
        <v>65</v>
      </c>
      <c r="B130" s="4">
        <v>97317</v>
      </c>
      <c r="C130" s="537">
        <v>30374</v>
      </c>
      <c r="D130" s="544">
        <v>31.211401913334775</v>
      </c>
      <c r="E130" s="537">
        <v>22515</v>
      </c>
      <c r="F130" s="544">
        <v>23.135731681001264</v>
      </c>
      <c r="G130" s="537">
        <v>22457</v>
      </c>
      <c r="H130" s="544">
        <v>23.076132638696219</v>
      </c>
      <c r="I130" s="537">
        <v>16104</v>
      </c>
      <c r="J130" s="544">
        <v>16.547982366904034</v>
      </c>
      <c r="K130" s="537">
        <v>5867</v>
      </c>
      <c r="L130" s="141">
        <v>6.0287514000637099</v>
      </c>
      <c r="M130" s="742"/>
      <c r="N130" s="783"/>
      <c r="O130" s="783"/>
      <c r="P130" s="783"/>
      <c r="Q130" s="783"/>
      <c r="R130" s="783"/>
      <c r="S130" s="783"/>
      <c r="T130" s="783"/>
      <c r="U130" s="783"/>
    </row>
    <row r="131" spans="1:21" ht="14.5" customHeight="1">
      <c r="A131" s="125" t="s">
        <v>66</v>
      </c>
      <c r="B131" s="5">
        <v>34098</v>
      </c>
      <c r="C131" s="550">
        <v>7429</v>
      </c>
      <c r="D131" s="545">
        <v>21.787201595401491</v>
      </c>
      <c r="E131" s="538">
        <v>9975</v>
      </c>
      <c r="F131" s="545">
        <v>29.253915185641389</v>
      </c>
      <c r="G131" s="538">
        <v>6886</v>
      </c>
      <c r="H131" s="545">
        <v>20.194732828904922</v>
      </c>
      <c r="I131" s="538">
        <v>7516</v>
      </c>
      <c r="J131" s="545">
        <v>22.042348524840165</v>
      </c>
      <c r="K131" s="538">
        <v>2292</v>
      </c>
      <c r="L131" s="142">
        <v>6.7218018652120364</v>
      </c>
      <c r="M131" s="742"/>
      <c r="N131" s="783"/>
      <c r="O131" s="783"/>
      <c r="P131" s="783"/>
      <c r="Q131" s="783"/>
      <c r="R131" s="783"/>
      <c r="S131" s="783"/>
      <c r="T131" s="783"/>
      <c r="U131" s="783"/>
    </row>
    <row r="132" spans="1:21" ht="14.5" customHeight="1">
      <c r="A132" s="124" t="s">
        <v>67</v>
      </c>
      <c r="B132" s="4">
        <v>18500</v>
      </c>
      <c r="C132" s="537">
        <v>3298</v>
      </c>
      <c r="D132" s="544">
        <v>17.827027027027025</v>
      </c>
      <c r="E132" s="537">
        <v>5403</v>
      </c>
      <c r="F132" s="544">
        <v>29.205405405405404</v>
      </c>
      <c r="G132" s="537">
        <v>3639</v>
      </c>
      <c r="H132" s="544">
        <v>19.670270270270272</v>
      </c>
      <c r="I132" s="537">
        <v>4594</v>
      </c>
      <c r="J132" s="544">
        <v>24.832432432432434</v>
      </c>
      <c r="K132" s="537">
        <v>1566</v>
      </c>
      <c r="L132" s="141">
        <v>8.4648648648648663</v>
      </c>
      <c r="M132" s="742"/>
      <c r="N132" s="783"/>
      <c r="O132" s="783"/>
      <c r="P132" s="783"/>
      <c r="Q132" s="783"/>
      <c r="R132" s="783"/>
      <c r="S132" s="783"/>
      <c r="T132" s="783"/>
      <c r="U132" s="783"/>
    </row>
    <row r="133" spans="1:21" ht="14.5" customHeight="1">
      <c r="A133" s="125" t="s">
        <v>68</v>
      </c>
      <c r="B133" s="5">
        <v>5714</v>
      </c>
      <c r="C133" s="550">
        <v>1399</v>
      </c>
      <c r="D133" s="545">
        <v>24.483724186209312</v>
      </c>
      <c r="E133" s="538">
        <v>1522</v>
      </c>
      <c r="F133" s="545">
        <v>26.636331816590829</v>
      </c>
      <c r="G133" s="538">
        <v>1220</v>
      </c>
      <c r="H133" s="545">
        <v>21.351067553377671</v>
      </c>
      <c r="I133" s="538">
        <v>1132</v>
      </c>
      <c r="J133" s="545">
        <v>19.810990549527478</v>
      </c>
      <c r="K133" s="538">
        <v>441</v>
      </c>
      <c r="L133" s="142">
        <v>7.7178858942947155</v>
      </c>
      <c r="M133" s="742"/>
      <c r="N133" s="783"/>
      <c r="O133" s="783"/>
      <c r="P133" s="783"/>
      <c r="Q133" s="783"/>
      <c r="R133" s="783"/>
      <c r="S133" s="783"/>
      <c r="T133" s="783"/>
      <c r="U133" s="783"/>
    </row>
    <row r="134" spans="1:21" ht="14.5" customHeight="1">
      <c r="A134" s="124" t="s">
        <v>69</v>
      </c>
      <c r="B134" s="4">
        <v>17629</v>
      </c>
      <c r="C134" s="537">
        <v>4967</v>
      </c>
      <c r="D134" s="544">
        <v>28.175165919791251</v>
      </c>
      <c r="E134" s="537">
        <v>5083</v>
      </c>
      <c r="F134" s="544">
        <v>28.833172613307617</v>
      </c>
      <c r="G134" s="537">
        <v>3538</v>
      </c>
      <c r="H134" s="544">
        <v>20.069204152249135</v>
      </c>
      <c r="I134" s="537">
        <v>2954</v>
      </c>
      <c r="J134" s="544">
        <v>16.756480798683988</v>
      </c>
      <c r="K134" s="537">
        <v>1087</v>
      </c>
      <c r="L134" s="141">
        <v>6.1659765159680076</v>
      </c>
      <c r="M134" s="742"/>
      <c r="N134" s="783"/>
      <c r="O134" s="783"/>
      <c r="P134" s="783"/>
      <c r="Q134" s="783"/>
      <c r="R134" s="783"/>
      <c r="S134" s="783"/>
      <c r="T134" s="783"/>
      <c r="U134" s="783"/>
    </row>
    <row r="135" spans="1:21" ht="14.5" customHeight="1">
      <c r="A135" s="125" t="s">
        <v>70</v>
      </c>
      <c r="B135" s="5">
        <v>51302</v>
      </c>
      <c r="C135" s="550">
        <v>13541</v>
      </c>
      <c r="D135" s="545">
        <v>26.394682468519747</v>
      </c>
      <c r="E135" s="538">
        <v>11809</v>
      </c>
      <c r="F135" s="545">
        <v>23.018595766246928</v>
      </c>
      <c r="G135" s="538">
        <v>11359</v>
      </c>
      <c r="H135" s="545">
        <v>22.141436981014383</v>
      </c>
      <c r="I135" s="538">
        <v>10621</v>
      </c>
      <c r="J135" s="545">
        <v>20.702896573233012</v>
      </c>
      <c r="K135" s="538">
        <v>3972</v>
      </c>
      <c r="L135" s="142">
        <v>7.7423882109859257</v>
      </c>
      <c r="M135" s="742"/>
      <c r="N135" s="783"/>
      <c r="O135" s="783"/>
      <c r="P135" s="783"/>
      <c r="Q135" s="783"/>
      <c r="R135" s="783"/>
      <c r="S135" s="783"/>
      <c r="T135" s="783"/>
      <c r="U135" s="783"/>
    </row>
    <row r="136" spans="1:21" ht="14.5" customHeight="1">
      <c r="A136" s="124" t="s">
        <v>71</v>
      </c>
      <c r="B136" s="4">
        <v>11206</v>
      </c>
      <c r="C136" s="537">
        <v>2116</v>
      </c>
      <c r="D136" s="544">
        <v>18.882741388541852</v>
      </c>
      <c r="E136" s="537">
        <v>2955</v>
      </c>
      <c r="F136" s="544">
        <v>26.369801891843654</v>
      </c>
      <c r="G136" s="537">
        <v>2084</v>
      </c>
      <c r="H136" s="544">
        <v>18.597180082098877</v>
      </c>
      <c r="I136" s="537">
        <v>2899</v>
      </c>
      <c r="J136" s="544">
        <v>25.870069605568446</v>
      </c>
      <c r="K136" s="537">
        <v>1152</v>
      </c>
      <c r="L136" s="141">
        <v>10.280207031947171</v>
      </c>
      <c r="M136" s="742"/>
      <c r="N136" s="783"/>
      <c r="O136" s="783"/>
      <c r="P136" s="783"/>
      <c r="Q136" s="783"/>
      <c r="R136" s="783"/>
      <c r="S136" s="783"/>
      <c r="T136" s="783"/>
      <c r="U136" s="783"/>
    </row>
    <row r="137" spans="1:21" ht="14.5" customHeight="1">
      <c r="A137" s="125" t="s">
        <v>72</v>
      </c>
      <c r="B137" s="5">
        <v>58547</v>
      </c>
      <c r="C137" s="550">
        <v>15499</v>
      </c>
      <c r="D137" s="545">
        <v>26.47274839018225</v>
      </c>
      <c r="E137" s="538">
        <v>13228</v>
      </c>
      <c r="F137" s="545">
        <v>22.593813517345037</v>
      </c>
      <c r="G137" s="538">
        <v>13098</v>
      </c>
      <c r="H137" s="545">
        <v>22.371769689309442</v>
      </c>
      <c r="I137" s="538">
        <v>12542</v>
      </c>
      <c r="J137" s="545">
        <v>21.422105317095667</v>
      </c>
      <c r="K137" s="538">
        <v>4180</v>
      </c>
      <c r="L137" s="142">
        <v>7.1395630860676036</v>
      </c>
      <c r="M137" s="742"/>
      <c r="N137" s="783"/>
      <c r="O137" s="783"/>
      <c r="P137" s="783"/>
      <c r="Q137" s="783"/>
      <c r="R137" s="783"/>
      <c r="S137" s="783"/>
      <c r="T137" s="783"/>
      <c r="U137" s="783"/>
    </row>
    <row r="138" spans="1:21" ht="14.5" customHeight="1">
      <c r="A138" s="124" t="s">
        <v>73</v>
      </c>
      <c r="B138" s="4">
        <v>124265</v>
      </c>
      <c r="C138" s="537">
        <v>33815</v>
      </c>
      <c r="D138" s="544">
        <v>27.212006598800947</v>
      </c>
      <c r="E138" s="537">
        <v>27498</v>
      </c>
      <c r="F138" s="544">
        <v>22.128515672152254</v>
      </c>
      <c r="G138" s="537">
        <v>28356</v>
      </c>
      <c r="H138" s="544">
        <v>22.818975576389171</v>
      </c>
      <c r="I138" s="537">
        <v>25225</v>
      </c>
      <c r="J138" s="544">
        <v>20.29936023820062</v>
      </c>
      <c r="K138" s="537">
        <v>9371</v>
      </c>
      <c r="L138" s="141">
        <v>7.5411419144570075</v>
      </c>
      <c r="M138" s="742"/>
      <c r="N138" s="783"/>
      <c r="O138" s="783"/>
      <c r="P138" s="783"/>
      <c r="Q138" s="783"/>
      <c r="R138" s="783"/>
      <c r="S138" s="783"/>
      <c r="T138" s="783"/>
      <c r="U138" s="783"/>
    </row>
    <row r="139" spans="1:21" ht="14.5" customHeight="1">
      <c r="A139" s="125" t="s">
        <v>74</v>
      </c>
      <c r="B139" s="5">
        <v>32960</v>
      </c>
      <c r="C139" s="550">
        <v>7873</v>
      </c>
      <c r="D139" s="545">
        <v>23.886529126213592</v>
      </c>
      <c r="E139" s="538">
        <v>7603</v>
      </c>
      <c r="F139" s="545">
        <v>23.06735436893204</v>
      </c>
      <c r="G139" s="538">
        <v>8079</v>
      </c>
      <c r="H139" s="545">
        <v>24.511529126213592</v>
      </c>
      <c r="I139" s="538">
        <v>6967</v>
      </c>
      <c r="J139" s="545">
        <v>21.137742718446603</v>
      </c>
      <c r="K139" s="538">
        <v>2438</v>
      </c>
      <c r="L139" s="142">
        <v>7.3968446601941755</v>
      </c>
      <c r="M139" s="742"/>
      <c r="N139" s="783"/>
      <c r="O139" s="783"/>
      <c r="P139" s="783"/>
      <c r="Q139" s="783"/>
      <c r="R139" s="783"/>
      <c r="S139" s="783"/>
      <c r="T139" s="783"/>
      <c r="U139" s="783"/>
    </row>
    <row r="140" spans="1:21" ht="14.5" customHeight="1">
      <c r="A140" s="124" t="s">
        <v>75</v>
      </c>
      <c r="B140" s="4">
        <v>6708</v>
      </c>
      <c r="C140" s="537">
        <v>1929</v>
      </c>
      <c r="D140" s="544">
        <v>28.756708407871201</v>
      </c>
      <c r="E140" s="537">
        <v>1443</v>
      </c>
      <c r="F140" s="544">
        <v>21.511627906976745</v>
      </c>
      <c r="G140" s="537">
        <v>1579</v>
      </c>
      <c r="H140" s="544">
        <v>23.539057841383425</v>
      </c>
      <c r="I140" s="537">
        <v>1265</v>
      </c>
      <c r="J140" s="544">
        <v>18.858079904591531</v>
      </c>
      <c r="K140" s="537">
        <v>492</v>
      </c>
      <c r="L140" s="141">
        <v>7.3345259391771016</v>
      </c>
      <c r="M140" s="742"/>
      <c r="N140" s="783"/>
      <c r="O140" s="783"/>
      <c r="P140" s="783"/>
      <c r="Q140" s="783"/>
      <c r="R140" s="783"/>
      <c r="S140" s="783"/>
      <c r="T140" s="783"/>
      <c r="U140" s="783"/>
    </row>
    <row r="141" spans="1:21" ht="14.5" customHeight="1">
      <c r="A141" s="125" t="s">
        <v>76</v>
      </c>
      <c r="B141" s="5">
        <v>30191</v>
      </c>
      <c r="C141" s="550">
        <v>5781</v>
      </c>
      <c r="D141" s="545">
        <v>19.148090490543542</v>
      </c>
      <c r="E141" s="538">
        <v>8597</v>
      </c>
      <c r="F141" s="545">
        <v>28.475373455665597</v>
      </c>
      <c r="G141" s="538">
        <v>5995</v>
      </c>
      <c r="H141" s="545">
        <v>19.856910999966878</v>
      </c>
      <c r="I141" s="538">
        <v>7264</v>
      </c>
      <c r="J141" s="545">
        <v>24.060150375939848</v>
      </c>
      <c r="K141" s="538">
        <v>2554</v>
      </c>
      <c r="L141" s="142">
        <v>8.4594746778841383</v>
      </c>
      <c r="M141" s="742"/>
      <c r="N141" s="783"/>
      <c r="O141" s="783"/>
      <c r="P141" s="783"/>
      <c r="Q141" s="783"/>
      <c r="R141" s="783"/>
      <c r="S141" s="783"/>
      <c r="T141" s="783"/>
      <c r="U141" s="783"/>
    </row>
    <row r="142" spans="1:21" ht="14.5" customHeight="1">
      <c r="A142" s="124" t="s">
        <v>77</v>
      </c>
      <c r="B142" s="4">
        <v>16111</v>
      </c>
      <c r="C142" s="537">
        <v>3288</v>
      </c>
      <c r="D142" s="544">
        <v>20.408416609769723</v>
      </c>
      <c r="E142" s="537">
        <v>3835</v>
      </c>
      <c r="F142" s="544">
        <v>23.803612438706473</v>
      </c>
      <c r="G142" s="537">
        <v>2642</v>
      </c>
      <c r="H142" s="544">
        <v>16.398733784370929</v>
      </c>
      <c r="I142" s="537">
        <v>4595</v>
      </c>
      <c r="J142" s="544">
        <v>28.520886350940351</v>
      </c>
      <c r="K142" s="537">
        <v>1751</v>
      </c>
      <c r="L142" s="141">
        <v>10.868350816212526</v>
      </c>
      <c r="M142" s="742"/>
      <c r="N142" s="783"/>
      <c r="O142" s="783"/>
      <c r="P142" s="783"/>
      <c r="Q142" s="783"/>
      <c r="R142" s="783"/>
      <c r="S142" s="783"/>
      <c r="T142" s="783"/>
      <c r="U142" s="783"/>
    </row>
    <row r="143" spans="1:21" ht="14.5" customHeight="1">
      <c r="A143" s="125" t="s">
        <v>78</v>
      </c>
      <c r="B143" s="5">
        <v>21039</v>
      </c>
      <c r="C143" s="550">
        <v>4924</v>
      </c>
      <c r="D143" s="545">
        <v>23.404154189837918</v>
      </c>
      <c r="E143" s="538">
        <v>4739</v>
      </c>
      <c r="F143" s="545">
        <v>22.524834830552784</v>
      </c>
      <c r="G143" s="538">
        <v>5099</v>
      </c>
      <c r="H143" s="545">
        <v>24.235942772945481</v>
      </c>
      <c r="I143" s="538">
        <v>4807</v>
      </c>
      <c r="J143" s="545">
        <v>22.848044108560291</v>
      </c>
      <c r="K143" s="538">
        <v>1470</v>
      </c>
      <c r="L143" s="142">
        <v>6.9870240981035225</v>
      </c>
      <c r="M143" s="742"/>
      <c r="N143" s="783"/>
      <c r="O143" s="783"/>
      <c r="P143" s="783"/>
      <c r="Q143" s="783"/>
      <c r="R143" s="783"/>
      <c r="S143" s="783"/>
      <c r="T143" s="783"/>
      <c r="U143" s="783"/>
    </row>
    <row r="144" spans="1:21" ht="14.5" customHeight="1" thickBot="1">
      <c r="A144" s="126" t="s">
        <v>79</v>
      </c>
      <c r="B144" s="4">
        <v>15609</v>
      </c>
      <c r="C144" s="537">
        <v>3081</v>
      </c>
      <c r="D144" s="544">
        <v>19.738612339035171</v>
      </c>
      <c r="E144" s="537">
        <v>4313</v>
      </c>
      <c r="F144" s="544">
        <v>27.631494650522136</v>
      </c>
      <c r="G144" s="537">
        <v>2509</v>
      </c>
      <c r="H144" s="544">
        <v>16.074059837273367</v>
      </c>
      <c r="I144" s="537">
        <v>4217</v>
      </c>
      <c r="J144" s="544">
        <v>27.016464860016658</v>
      </c>
      <c r="K144" s="537">
        <v>1489</v>
      </c>
      <c r="L144" s="141">
        <v>9.5393683131526679</v>
      </c>
      <c r="M144" s="742"/>
      <c r="N144" s="783"/>
      <c r="O144" s="783"/>
      <c r="P144" s="783"/>
      <c r="Q144" s="783"/>
      <c r="R144" s="783"/>
      <c r="S144" s="783"/>
      <c r="T144" s="783"/>
      <c r="U144" s="783"/>
    </row>
    <row r="145" spans="1:21" ht="14.5" customHeight="1">
      <c r="A145" s="138" t="s">
        <v>80</v>
      </c>
      <c r="B145" s="7">
        <v>511915</v>
      </c>
      <c r="C145" s="540">
        <v>143468</v>
      </c>
      <c r="D145" s="547">
        <v>14.417318207594548</v>
      </c>
      <c r="E145" s="540">
        <v>115965</v>
      </c>
      <c r="F145" s="547">
        <v>22.653174843479874</v>
      </c>
      <c r="G145" s="540">
        <v>116022</v>
      </c>
      <c r="H145" s="547">
        <v>22.664309504507585</v>
      </c>
      <c r="I145" s="540">
        <v>100584</v>
      </c>
      <c r="J145" s="547">
        <v>19.648574470371059</v>
      </c>
      <c r="K145" s="540">
        <v>35876</v>
      </c>
      <c r="L145" s="143">
        <v>7.008194719826534</v>
      </c>
      <c r="M145" s="742"/>
      <c r="N145" s="783"/>
      <c r="O145" s="783"/>
      <c r="P145" s="783"/>
      <c r="Q145" s="783"/>
      <c r="R145" s="783"/>
      <c r="S145" s="783"/>
      <c r="T145" s="783"/>
      <c r="U145" s="783"/>
    </row>
    <row r="146" spans="1:21" ht="14.5" customHeight="1">
      <c r="A146" s="138" t="s">
        <v>81</v>
      </c>
      <c r="B146" s="8">
        <v>125715</v>
      </c>
      <c r="C146" s="541">
        <v>24993</v>
      </c>
      <c r="D146" s="548">
        <v>19.880682496122184</v>
      </c>
      <c r="E146" s="541">
        <v>35078</v>
      </c>
      <c r="F146" s="548">
        <v>27.90279600684087</v>
      </c>
      <c r="G146" s="541">
        <v>23755</v>
      </c>
      <c r="H146" s="548">
        <v>18.895915364117251</v>
      </c>
      <c r="I146" s="541">
        <v>31085</v>
      </c>
      <c r="J146" s="548">
        <v>24.72656405361333</v>
      </c>
      <c r="K146" s="541">
        <v>10804</v>
      </c>
      <c r="L146" s="144">
        <v>8.5940420793063677</v>
      </c>
      <c r="M146" s="742"/>
      <c r="N146" s="783"/>
      <c r="O146" s="783"/>
      <c r="P146" s="783"/>
      <c r="Q146" s="783"/>
      <c r="R146" s="783"/>
      <c r="S146" s="783"/>
      <c r="T146" s="783"/>
      <c r="U146" s="783"/>
    </row>
    <row r="147" spans="1:21" ht="14.5" customHeight="1">
      <c r="A147" s="139" t="s">
        <v>82</v>
      </c>
      <c r="B147" s="130">
        <v>637630</v>
      </c>
      <c r="C147" s="542">
        <v>168461</v>
      </c>
      <c r="D147" s="549">
        <v>26.419867321173722</v>
      </c>
      <c r="E147" s="542">
        <v>151043</v>
      </c>
      <c r="F147" s="549">
        <v>23.688189075168985</v>
      </c>
      <c r="G147" s="542">
        <v>139777</v>
      </c>
      <c r="H147" s="549">
        <v>21.9213336888164</v>
      </c>
      <c r="I147" s="542">
        <v>131669</v>
      </c>
      <c r="J147" s="549">
        <v>20.649749854931542</v>
      </c>
      <c r="K147" s="542">
        <v>46680</v>
      </c>
      <c r="L147" s="145">
        <v>7.3208600599093527</v>
      </c>
      <c r="M147" s="742"/>
      <c r="N147" s="783"/>
      <c r="O147" s="783"/>
      <c r="P147" s="783"/>
      <c r="Q147" s="783"/>
      <c r="R147" s="783"/>
      <c r="S147" s="783"/>
      <c r="T147" s="783"/>
      <c r="U147" s="783"/>
    </row>
    <row r="148" spans="1:21" ht="14.5" customHeight="1">
      <c r="A148" s="1115" t="s">
        <v>519</v>
      </c>
      <c r="B148" s="1115"/>
      <c r="C148" s="1115"/>
      <c r="D148" s="1115"/>
      <c r="E148" s="1115"/>
      <c r="F148" s="1115"/>
      <c r="G148" s="1115"/>
      <c r="H148" s="1115"/>
      <c r="I148" s="1115"/>
      <c r="J148" s="1115"/>
      <c r="K148" s="1115"/>
      <c r="L148" s="1115"/>
      <c r="M148" s="742"/>
    </row>
    <row r="149" spans="1:21" ht="23.5" customHeight="1">
      <c r="A149" s="1116" t="s">
        <v>652</v>
      </c>
      <c r="B149" s="1116"/>
      <c r="C149" s="1116"/>
      <c r="D149" s="1116"/>
      <c r="E149" s="1116"/>
      <c r="F149" s="1116"/>
      <c r="G149" s="1116"/>
      <c r="H149" s="1116"/>
      <c r="I149" s="1116"/>
      <c r="J149" s="1116"/>
      <c r="K149" s="1116"/>
      <c r="L149" s="1116"/>
      <c r="M149" s="742"/>
    </row>
    <row r="150" spans="1:21" ht="14.5" customHeight="1">
      <c r="A150" s="684"/>
      <c r="B150" s="684"/>
      <c r="C150" s="684"/>
      <c r="D150" s="684"/>
      <c r="E150" s="684"/>
      <c r="F150" s="684"/>
      <c r="G150" s="684"/>
      <c r="H150" s="684"/>
      <c r="I150" s="684"/>
      <c r="J150" s="684"/>
      <c r="K150" s="684"/>
      <c r="L150" s="684"/>
      <c r="M150" s="742"/>
    </row>
    <row r="151" spans="1:21" ht="25" customHeight="1">
      <c r="A151" s="1120">
        <v>2019</v>
      </c>
      <c r="B151" s="1120"/>
      <c r="C151" s="1120"/>
      <c r="D151" s="1120"/>
      <c r="E151" s="1120"/>
      <c r="F151" s="1120"/>
      <c r="G151" s="1120"/>
      <c r="H151" s="1120"/>
      <c r="I151" s="1120"/>
      <c r="J151" s="1120"/>
      <c r="K151" s="1120"/>
      <c r="L151" s="1120"/>
      <c r="M151" s="742"/>
    </row>
    <row r="152" spans="1:21" ht="14.5" customHeight="1"/>
    <row r="153" spans="1:21" ht="14.5" customHeight="1">
      <c r="A153" s="1188" t="s">
        <v>820</v>
      </c>
      <c r="B153" s="1188"/>
      <c r="C153" s="1188"/>
      <c r="D153" s="1188"/>
      <c r="E153" s="1188"/>
      <c r="F153" s="1188"/>
      <c r="G153" s="1188"/>
      <c r="H153" s="1188"/>
      <c r="I153" s="1188"/>
      <c r="J153" s="1188"/>
      <c r="K153" s="1188"/>
      <c r="L153" s="1188"/>
      <c r="M153" s="742"/>
    </row>
    <row r="154" spans="1:21" ht="14.5" customHeight="1">
      <c r="A154" s="1148" t="s">
        <v>273</v>
      </c>
      <c r="B154" s="1181" t="s">
        <v>274</v>
      </c>
      <c r="C154" s="1178" t="s">
        <v>276</v>
      </c>
      <c r="D154" s="1179"/>
      <c r="E154" s="1179"/>
      <c r="F154" s="1179"/>
      <c r="G154" s="1179"/>
      <c r="H154" s="1179"/>
      <c r="I154" s="1179"/>
      <c r="J154" s="1179"/>
      <c r="K154" s="1179"/>
      <c r="L154" s="1180"/>
      <c r="M154" s="742"/>
    </row>
    <row r="155" spans="1:21" ht="14.5" customHeight="1">
      <c r="A155" s="1149"/>
      <c r="B155" s="1182"/>
      <c r="C155" s="1184" t="s">
        <v>283</v>
      </c>
      <c r="D155" s="1185"/>
      <c r="E155" s="1184" t="s">
        <v>288</v>
      </c>
      <c r="F155" s="1185"/>
      <c r="G155" s="1184" t="s">
        <v>289</v>
      </c>
      <c r="H155" s="1185"/>
      <c r="I155" s="1184" t="s">
        <v>292</v>
      </c>
      <c r="J155" s="1185"/>
      <c r="K155" s="1186" t="s">
        <v>293</v>
      </c>
      <c r="L155" s="1187"/>
      <c r="M155" s="742"/>
    </row>
    <row r="156" spans="1:21" ht="14.5" customHeight="1" thickBot="1">
      <c r="A156" s="1150"/>
      <c r="B156" s="525" t="s">
        <v>275</v>
      </c>
      <c r="C156" s="526" t="s">
        <v>275</v>
      </c>
      <c r="D156" s="527" t="s">
        <v>279</v>
      </c>
      <c r="E156" s="750" t="s">
        <v>275</v>
      </c>
      <c r="F156" s="528" t="s">
        <v>279</v>
      </c>
      <c r="G156" s="753" t="s">
        <v>275</v>
      </c>
      <c r="H156" s="529" t="s">
        <v>279</v>
      </c>
      <c r="I156" s="753" t="s">
        <v>275</v>
      </c>
      <c r="J156" s="529" t="s">
        <v>279</v>
      </c>
      <c r="K156" s="530" t="s">
        <v>275</v>
      </c>
      <c r="L156" s="531" t="s">
        <v>279</v>
      </c>
      <c r="M156" s="742"/>
    </row>
    <row r="157" spans="1:21" ht="14.5" customHeight="1">
      <c r="A157" s="123" t="s">
        <v>64</v>
      </c>
      <c r="B157" s="3">
        <v>92336</v>
      </c>
      <c r="C157" s="536">
        <v>27682</v>
      </c>
      <c r="D157" s="543">
        <v>29.979639577196327</v>
      </c>
      <c r="E157" s="536">
        <v>19791</v>
      </c>
      <c r="F157" s="543">
        <v>21.433677005718245</v>
      </c>
      <c r="G157" s="536">
        <v>20426</v>
      </c>
      <c r="H157" s="543">
        <v>22.12138277594871</v>
      </c>
      <c r="I157" s="536">
        <v>18544</v>
      </c>
      <c r="J157" s="543">
        <v>20.083174493155433</v>
      </c>
      <c r="K157" s="536">
        <v>5893</v>
      </c>
      <c r="L157" s="140">
        <v>6.3821261479812863</v>
      </c>
      <c r="M157" s="151"/>
      <c r="N157" s="783"/>
      <c r="O157" s="783"/>
      <c r="P157" s="783"/>
      <c r="Q157" s="783"/>
      <c r="R157" s="783"/>
      <c r="S157" s="783"/>
      <c r="T157" s="783"/>
      <c r="U157" s="783"/>
    </row>
    <row r="158" spans="1:21" ht="14.5" customHeight="1">
      <c r="A158" s="124" t="s">
        <v>65</v>
      </c>
      <c r="B158" s="4">
        <v>91903</v>
      </c>
      <c r="C158" s="537">
        <v>28645</v>
      </c>
      <c r="D158" s="544">
        <v>31.168732250307389</v>
      </c>
      <c r="E158" s="537">
        <v>21399</v>
      </c>
      <c r="F158" s="544">
        <v>23.284332393937085</v>
      </c>
      <c r="G158" s="537">
        <v>20842</v>
      </c>
      <c r="H158" s="544">
        <v>22.678258598739976</v>
      </c>
      <c r="I158" s="537">
        <v>15638</v>
      </c>
      <c r="J158" s="544">
        <v>17.015766623505218</v>
      </c>
      <c r="K158" s="537">
        <v>5379</v>
      </c>
      <c r="L158" s="141">
        <v>5.8529101335103313</v>
      </c>
      <c r="M158" s="151"/>
      <c r="N158" s="783"/>
      <c r="O158" s="783"/>
      <c r="P158" s="783"/>
      <c r="Q158" s="783"/>
      <c r="R158" s="783"/>
      <c r="S158" s="783"/>
      <c r="T158" s="783"/>
      <c r="U158" s="783"/>
    </row>
    <row r="159" spans="1:21" ht="14.5" customHeight="1">
      <c r="A159" s="125" t="s">
        <v>66</v>
      </c>
      <c r="B159" s="5">
        <v>32558</v>
      </c>
      <c r="C159" s="550">
        <v>7163</v>
      </c>
      <c r="D159" s="545">
        <v>22.000737146016341</v>
      </c>
      <c r="E159" s="538">
        <v>9330</v>
      </c>
      <c r="F159" s="545">
        <v>28.656551385220226</v>
      </c>
      <c r="G159" s="538">
        <v>6657</v>
      </c>
      <c r="H159" s="545">
        <v>20.446587628232692</v>
      </c>
      <c r="I159" s="538">
        <v>7265</v>
      </c>
      <c r="J159" s="545">
        <v>22.314024202960869</v>
      </c>
      <c r="K159" s="538">
        <v>2143</v>
      </c>
      <c r="L159" s="142">
        <v>6.5820996375698755</v>
      </c>
      <c r="M159" s="151"/>
      <c r="N159" s="783"/>
      <c r="O159" s="783"/>
      <c r="P159" s="783"/>
      <c r="Q159" s="783"/>
      <c r="R159" s="783"/>
      <c r="S159" s="783"/>
      <c r="T159" s="783"/>
      <c r="U159" s="783"/>
    </row>
    <row r="160" spans="1:21" ht="14.5" customHeight="1">
      <c r="A160" s="124" t="s">
        <v>67</v>
      </c>
      <c r="B160" s="4">
        <v>17494</v>
      </c>
      <c r="C160" s="537">
        <v>3202</v>
      </c>
      <c r="D160" s="544">
        <v>18.303418314850806</v>
      </c>
      <c r="E160" s="537">
        <v>4754</v>
      </c>
      <c r="F160" s="544">
        <v>27.175031439350633</v>
      </c>
      <c r="G160" s="537">
        <v>3506</v>
      </c>
      <c r="H160" s="544">
        <v>20.041156968103348</v>
      </c>
      <c r="I160" s="537">
        <v>4504</v>
      </c>
      <c r="J160" s="544">
        <v>25.745970046873211</v>
      </c>
      <c r="K160" s="537">
        <v>1528</v>
      </c>
      <c r="L160" s="141">
        <v>8.7344232308219958</v>
      </c>
      <c r="M160" s="151"/>
      <c r="N160" s="783"/>
      <c r="O160" s="783"/>
      <c r="P160" s="783"/>
      <c r="Q160" s="783"/>
      <c r="R160" s="783"/>
      <c r="S160" s="783"/>
      <c r="T160" s="783"/>
      <c r="U160" s="783"/>
    </row>
    <row r="161" spans="1:21" ht="14.5" customHeight="1">
      <c r="A161" s="125" t="s">
        <v>68</v>
      </c>
      <c r="B161" s="5">
        <v>5314</v>
      </c>
      <c r="C161" s="550">
        <v>1293</v>
      </c>
      <c r="D161" s="545">
        <v>24.331953330824238</v>
      </c>
      <c r="E161" s="538">
        <v>1395</v>
      </c>
      <c r="F161" s="545">
        <v>26.251411366202483</v>
      </c>
      <c r="G161" s="538">
        <v>1117</v>
      </c>
      <c r="H161" s="545">
        <v>21.019947308995107</v>
      </c>
      <c r="I161" s="538">
        <v>1090</v>
      </c>
      <c r="J161" s="545">
        <v>20.511855476100866</v>
      </c>
      <c r="K161" s="538">
        <v>419</v>
      </c>
      <c r="L161" s="142">
        <v>7.8848325178773049</v>
      </c>
      <c r="M161" s="151"/>
      <c r="N161" s="783"/>
      <c r="O161" s="783"/>
      <c r="P161" s="783"/>
      <c r="Q161" s="783"/>
      <c r="R161" s="783"/>
      <c r="S161" s="783"/>
      <c r="T161" s="783"/>
      <c r="U161" s="783"/>
    </row>
    <row r="162" spans="1:21" ht="14.5" customHeight="1">
      <c r="A162" s="124" t="s">
        <v>69</v>
      </c>
      <c r="B162" s="4">
        <v>16590</v>
      </c>
      <c r="C162" s="537">
        <v>4735</v>
      </c>
      <c r="D162" s="544">
        <v>28.541289933694998</v>
      </c>
      <c r="E162" s="537">
        <v>4699</v>
      </c>
      <c r="F162" s="544">
        <v>28.324291742013262</v>
      </c>
      <c r="G162" s="537">
        <v>3263</v>
      </c>
      <c r="H162" s="544">
        <v>19.668474984930683</v>
      </c>
      <c r="I162" s="537">
        <v>2849</v>
      </c>
      <c r="J162" s="544">
        <v>17.172995780590718</v>
      </c>
      <c r="K162" s="537">
        <v>1044</v>
      </c>
      <c r="L162" s="141">
        <v>6.2929475587703436</v>
      </c>
      <c r="M162" s="151"/>
      <c r="N162" s="783"/>
      <c r="O162" s="783"/>
      <c r="P162" s="783"/>
      <c r="Q162" s="783"/>
      <c r="R162" s="783"/>
      <c r="S162" s="783"/>
      <c r="T162" s="783"/>
      <c r="U162" s="783"/>
    </row>
    <row r="163" spans="1:21" ht="14.5" customHeight="1">
      <c r="A163" s="125" t="s">
        <v>70</v>
      </c>
      <c r="B163" s="5">
        <v>49481</v>
      </c>
      <c r="C163" s="550">
        <v>12883</v>
      </c>
      <c r="D163" s="545">
        <v>26.036256340817687</v>
      </c>
      <c r="E163" s="538">
        <v>11428</v>
      </c>
      <c r="F163" s="545">
        <v>23.095733715971786</v>
      </c>
      <c r="G163" s="538">
        <v>10828</v>
      </c>
      <c r="H163" s="545">
        <v>21.883147066550798</v>
      </c>
      <c r="I163" s="538">
        <v>10709</v>
      </c>
      <c r="J163" s="545">
        <v>21.642650714415634</v>
      </c>
      <c r="K163" s="538">
        <v>3633</v>
      </c>
      <c r="L163" s="142">
        <v>7.3422121622440937</v>
      </c>
      <c r="M163" s="151"/>
      <c r="N163" s="783"/>
      <c r="O163" s="783"/>
      <c r="P163" s="783"/>
      <c r="Q163" s="783"/>
      <c r="R163" s="783"/>
      <c r="S163" s="783"/>
      <c r="T163" s="783"/>
      <c r="U163" s="783"/>
    </row>
    <row r="164" spans="1:21" ht="14.5" customHeight="1">
      <c r="A164" s="124" t="s">
        <v>71</v>
      </c>
      <c r="B164" s="4">
        <v>10852</v>
      </c>
      <c r="C164" s="537">
        <v>1973</v>
      </c>
      <c r="D164" s="544">
        <v>18.180980464430519</v>
      </c>
      <c r="E164" s="537">
        <v>2738</v>
      </c>
      <c r="F164" s="544">
        <v>25.230372281607078</v>
      </c>
      <c r="G164" s="537">
        <v>2075</v>
      </c>
      <c r="H164" s="544">
        <v>19.120899373387392</v>
      </c>
      <c r="I164" s="537">
        <v>2924</v>
      </c>
      <c r="J164" s="544">
        <v>26.94434205676373</v>
      </c>
      <c r="K164" s="537">
        <v>1142</v>
      </c>
      <c r="L164" s="141">
        <v>10.523405823811279</v>
      </c>
      <c r="M164" s="151"/>
      <c r="N164" s="783"/>
      <c r="O164" s="783"/>
      <c r="P164" s="783"/>
      <c r="Q164" s="783"/>
      <c r="R164" s="783"/>
      <c r="S164" s="783"/>
      <c r="T164" s="783"/>
      <c r="U164" s="783"/>
    </row>
    <row r="165" spans="1:21" ht="14.5" customHeight="1">
      <c r="A165" s="125" t="s">
        <v>72</v>
      </c>
      <c r="B165" s="5">
        <v>55097</v>
      </c>
      <c r="C165" s="550">
        <v>14423</v>
      </c>
      <c r="D165" s="545">
        <v>26.177468827703869</v>
      </c>
      <c r="E165" s="538">
        <v>12176</v>
      </c>
      <c r="F165" s="545">
        <v>22.099206853367697</v>
      </c>
      <c r="G165" s="538">
        <v>12506</v>
      </c>
      <c r="H165" s="545">
        <v>22.698150534511861</v>
      </c>
      <c r="I165" s="538">
        <v>12167</v>
      </c>
      <c r="J165" s="545">
        <v>22.08287202570013</v>
      </c>
      <c r="K165" s="538">
        <v>3825</v>
      </c>
      <c r="L165" s="142">
        <v>6.9423017587164457</v>
      </c>
      <c r="M165" s="151"/>
      <c r="N165" s="783"/>
      <c r="O165" s="783"/>
      <c r="P165" s="783"/>
      <c r="Q165" s="783"/>
      <c r="R165" s="783"/>
      <c r="S165" s="783"/>
      <c r="T165" s="783"/>
      <c r="U165" s="783"/>
    </row>
    <row r="166" spans="1:21" ht="14.5" customHeight="1">
      <c r="A166" s="124" t="s">
        <v>73</v>
      </c>
      <c r="B166" s="4">
        <v>119264</v>
      </c>
      <c r="C166" s="537">
        <v>31800</v>
      </c>
      <c r="D166" s="544">
        <v>26.663536356318758</v>
      </c>
      <c r="E166" s="537">
        <v>26333</v>
      </c>
      <c r="F166" s="544">
        <v>22.079588140595654</v>
      </c>
      <c r="G166" s="537">
        <v>27314</v>
      </c>
      <c r="H166" s="544">
        <v>22.902133082908506</v>
      </c>
      <c r="I166" s="537">
        <v>25106</v>
      </c>
      <c r="J166" s="544">
        <v>21.05077810571505</v>
      </c>
      <c r="K166" s="537">
        <v>8711</v>
      </c>
      <c r="L166" s="141">
        <v>7.3039643144620348</v>
      </c>
      <c r="M166" s="151"/>
      <c r="N166" s="783"/>
      <c r="O166" s="783"/>
      <c r="P166" s="783"/>
      <c r="Q166" s="783"/>
      <c r="R166" s="783"/>
      <c r="S166" s="783"/>
      <c r="T166" s="783"/>
      <c r="U166" s="783"/>
    </row>
    <row r="167" spans="1:21" ht="14.5" customHeight="1">
      <c r="A167" s="125" t="s">
        <v>74</v>
      </c>
      <c r="B167" s="5">
        <v>31758</v>
      </c>
      <c r="C167" s="550">
        <v>7702</v>
      </c>
      <c r="D167" s="545">
        <v>24.252156936834812</v>
      </c>
      <c r="E167" s="538">
        <v>7211</v>
      </c>
      <c r="F167" s="545">
        <v>22.70608980414384</v>
      </c>
      <c r="G167" s="538">
        <v>7719</v>
      </c>
      <c r="H167" s="545">
        <v>24.305686756092953</v>
      </c>
      <c r="I167" s="538">
        <v>6858</v>
      </c>
      <c r="J167" s="545">
        <v>21.594558851313057</v>
      </c>
      <c r="K167" s="538">
        <v>2268</v>
      </c>
      <c r="L167" s="142">
        <v>7.1415076516153402</v>
      </c>
      <c r="M167" s="151"/>
      <c r="N167" s="783"/>
      <c r="O167" s="783"/>
      <c r="P167" s="783"/>
      <c r="Q167" s="783"/>
      <c r="R167" s="783"/>
      <c r="S167" s="783"/>
      <c r="T167" s="783"/>
      <c r="U167" s="783"/>
    </row>
    <row r="168" spans="1:21" ht="14.5" customHeight="1">
      <c r="A168" s="124" t="s">
        <v>75</v>
      </c>
      <c r="B168" s="4">
        <v>6544</v>
      </c>
      <c r="C168" s="537">
        <v>1885</v>
      </c>
      <c r="D168" s="544">
        <v>28.805012224938874</v>
      </c>
      <c r="E168" s="537">
        <v>1452</v>
      </c>
      <c r="F168" s="544">
        <v>22.188264058679707</v>
      </c>
      <c r="G168" s="537">
        <v>1468</v>
      </c>
      <c r="H168" s="544">
        <v>22.43276283618582</v>
      </c>
      <c r="I168" s="537">
        <v>1294</v>
      </c>
      <c r="J168" s="544">
        <v>19.773838630806846</v>
      </c>
      <c r="K168" s="537">
        <v>445</v>
      </c>
      <c r="L168" s="141">
        <v>6.8001222493887532</v>
      </c>
      <c r="M168" s="151"/>
      <c r="N168" s="783"/>
      <c r="O168" s="783"/>
      <c r="P168" s="783"/>
      <c r="Q168" s="783"/>
      <c r="R168" s="783"/>
      <c r="S168" s="783"/>
      <c r="T168" s="783"/>
      <c r="U168" s="783"/>
    </row>
    <row r="169" spans="1:21" ht="14.5" customHeight="1">
      <c r="A169" s="125" t="s">
        <v>76</v>
      </c>
      <c r="B169" s="5">
        <v>28820</v>
      </c>
      <c r="C169" s="550">
        <v>5557</v>
      </c>
      <c r="D169" s="545">
        <v>19.281748785565579</v>
      </c>
      <c r="E169" s="538">
        <v>7534</v>
      </c>
      <c r="F169" s="545">
        <v>26.141568355308813</v>
      </c>
      <c r="G169" s="538">
        <v>6013</v>
      </c>
      <c r="H169" s="545">
        <v>20.863983344899374</v>
      </c>
      <c r="I169" s="538">
        <v>7234</v>
      </c>
      <c r="J169" s="545">
        <v>25.100624566273421</v>
      </c>
      <c r="K169" s="538">
        <v>2482</v>
      </c>
      <c r="L169" s="142">
        <v>8.6120749479528111</v>
      </c>
      <c r="M169" s="151"/>
      <c r="N169" s="783"/>
      <c r="O169" s="783"/>
      <c r="P169" s="783"/>
      <c r="Q169" s="783"/>
      <c r="R169" s="783"/>
      <c r="S169" s="783"/>
      <c r="T169" s="783"/>
      <c r="U169" s="783"/>
    </row>
    <row r="170" spans="1:21" ht="14.5" customHeight="1">
      <c r="A170" s="124" t="s">
        <v>77</v>
      </c>
      <c r="B170" s="4">
        <v>15985</v>
      </c>
      <c r="C170" s="537">
        <v>3291</v>
      </c>
      <c r="D170" s="544">
        <v>20.588051298091962</v>
      </c>
      <c r="E170" s="537">
        <v>3463</v>
      </c>
      <c r="F170" s="544">
        <v>21.664060056302784</v>
      </c>
      <c r="G170" s="537">
        <v>2822</v>
      </c>
      <c r="H170" s="544">
        <v>17.654050672505477</v>
      </c>
      <c r="I170" s="537">
        <v>4632</v>
      </c>
      <c r="J170" s="544">
        <v>28.977166093212386</v>
      </c>
      <c r="K170" s="537">
        <v>1777</v>
      </c>
      <c r="L170" s="141">
        <v>11.116671879887395</v>
      </c>
      <c r="M170" s="151"/>
      <c r="N170" s="783"/>
      <c r="O170" s="783"/>
      <c r="P170" s="783"/>
      <c r="Q170" s="783"/>
      <c r="R170" s="783"/>
      <c r="S170" s="783"/>
      <c r="T170" s="783"/>
      <c r="U170" s="783"/>
    </row>
    <row r="171" spans="1:21" ht="14.5" customHeight="1">
      <c r="A171" s="125" t="s">
        <v>78</v>
      </c>
      <c r="B171" s="5">
        <v>20289</v>
      </c>
      <c r="C171" s="550">
        <v>4769</v>
      </c>
      <c r="D171" s="545">
        <v>23.505347725368424</v>
      </c>
      <c r="E171" s="538">
        <v>4593</v>
      </c>
      <c r="F171" s="545">
        <v>22.63788259648085</v>
      </c>
      <c r="G171" s="538">
        <v>5029</v>
      </c>
      <c r="H171" s="545">
        <v>24.78683030213416</v>
      </c>
      <c r="I171" s="538">
        <v>4580</v>
      </c>
      <c r="J171" s="545">
        <v>22.573808467642564</v>
      </c>
      <c r="K171" s="538">
        <v>1318</v>
      </c>
      <c r="L171" s="142">
        <v>6.4961309083739955</v>
      </c>
      <c r="M171" s="151"/>
      <c r="N171" s="783"/>
      <c r="O171" s="783"/>
      <c r="P171" s="783"/>
      <c r="Q171" s="783"/>
      <c r="R171" s="783"/>
      <c r="S171" s="783"/>
      <c r="T171" s="783"/>
      <c r="U171" s="783"/>
    </row>
    <row r="172" spans="1:21" ht="14.5" customHeight="1" thickBot="1">
      <c r="A172" s="126" t="s">
        <v>79</v>
      </c>
      <c r="B172" s="4">
        <v>15415</v>
      </c>
      <c r="C172" s="537">
        <v>3202</v>
      </c>
      <c r="D172" s="544">
        <v>20.771975348686343</v>
      </c>
      <c r="E172" s="537">
        <v>3838</v>
      </c>
      <c r="F172" s="544">
        <v>24.897826792085631</v>
      </c>
      <c r="G172" s="537">
        <v>2559</v>
      </c>
      <c r="H172" s="544">
        <v>16.600713590658451</v>
      </c>
      <c r="I172" s="537">
        <v>4321</v>
      </c>
      <c r="J172" s="544">
        <v>28.031138501459619</v>
      </c>
      <c r="K172" s="537">
        <v>1495</v>
      </c>
      <c r="L172" s="141">
        <v>9.6983457671099575</v>
      </c>
      <c r="M172" s="151"/>
      <c r="N172" s="783"/>
      <c r="O172" s="783"/>
      <c r="P172" s="783"/>
      <c r="Q172" s="783"/>
      <c r="R172" s="783"/>
      <c r="S172" s="783"/>
      <c r="T172" s="783"/>
      <c r="U172" s="783"/>
    </row>
    <row r="173" spans="1:21" ht="14.5" customHeight="1">
      <c r="A173" s="138" t="s">
        <v>80</v>
      </c>
      <c r="B173" s="7">
        <v>488576</v>
      </c>
      <c r="C173" s="540">
        <v>135817</v>
      </c>
      <c r="D173" s="547">
        <v>27.798541066282421</v>
      </c>
      <c r="E173" s="540">
        <v>110477</v>
      </c>
      <c r="F173" s="547">
        <v>22.612039887346082</v>
      </c>
      <c r="G173" s="540">
        <v>110512</v>
      </c>
      <c r="H173" s="547">
        <v>22.619203563007598</v>
      </c>
      <c r="I173" s="540">
        <v>98835</v>
      </c>
      <c r="J173" s="547">
        <v>20.229196685878961</v>
      </c>
      <c r="K173" s="540">
        <v>32935</v>
      </c>
      <c r="L173" s="143">
        <v>6.7</v>
      </c>
      <c r="M173" s="151"/>
      <c r="N173" s="783"/>
      <c r="O173" s="783"/>
      <c r="P173" s="783"/>
      <c r="Q173" s="783"/>
      <c r="R173" s="783"/>
      <c r="S173" s="783"/>
      <c r="T173" s="783"/>
      <c r="U173" s="783"/>
    </row>
    <row r="174" spans="1:21" ht="14.5" customHeight="1">
      <c r="A174" s="138" t="s">
        <v>81</v>
      </c>
      <c r="B174" s="8">
        <v>121124</v>
      </c>
      <c r="C174" s="541">
        <v>24388</v>
      </c>
      <c r="D174" s="548">
        <v>20.134737954492916</v>
      </c>
      <c r="E174" s="541">
        <v>31657</v>
      </c>
      <c r="F174" s="548">
        <v>26.13602589082263</v>
      </c>
      <c r="G174" s="541">
        <v>23632</v>
      </c>
      <c r="H174" s="548">
        <v>19.510584194709555</v>
      </c>
      <c r="I174" s="541">
        <v>30880</v>
      </c>
      <c r="J174" s="548">
        <v>25.398764902083816</v>
      </c>
      <c r="K174" s="541">
        <v>10567</v>
      </c>
      <c r="L174" s="144">
        <v>8.7241174333740616</v>
      </c>
      <c r="M174" s="151"/>
      <c r="N174" s="783"/>
      <c r="O174" s="783"/>
      <c r="P174" s="783"/>
      <c r="Q174" s="783"/>
      <c r="R174" s="783"/>
      <c r="S174" s="783"/>
      <c r="T174" s="783"/>
      <c r="U174" s="783"/>
    </row>
    <row r="175" spans="1:21" ht="14.5" customHeight="1">
      <c r="A175" s="139" t="s">
        <v>82</v>
      </c>
      <c r="B175" s="130">
        <v>609700</v>
      </c>
      <c r="C175" s="542">
        <v>160205</v>
      </c>
      <c r="D175" s="549">
        <v>26.276037395440383</v>
      </c>
      <c r="E175" s="542">
        <v>142134</v>
      </c>
      <c r="F175" s="549">
        <v>23.312120715105788</v>
      </c>
      <c r="G175" s="542">
        <v>134144</v>
      </c>
      <c r="H175" s="549">
        <v>22.001640150893884</v>
      </c>
      <c r="I175" s="542">
        <v>129715</v>
      </c>
      <c r="J175" s="549">
        <v>21.275217319993438</v>
      </c>
      <c r="K175" s="542">
        <v>43502</v>
      </c>
      <c r="L175" s="145">
        <v>7.1349844185665079</v>
      </c>
      <c r="M175" s="151"/>
      <c r="N175" s="783"/>
      <c r="O175" s="783"/>
      <c r="P175" s="783"/>
      <c r="Q175" s="783"/>
      <c r="R175" s="783"/>
      <c r="S175" s="783"/>
      <c r="T175" s="783"/>
      <c r="U175" s="783"/>
    </row>
    <row r="176" spans="1:21" ht="14.5" customHeight="1">
      <c r="A176" s="1115" t="s">
        <v>519</v>
      </c>
      <c r="B176" s="1115"/>
      <c r="C176" s="1115"/>
      <c r="D176" s="1115"/>
      <c r="E176" s="1115"/>
      <c r="F176" s="1115"/>
      <c r="G176" s="1115"/>
      <c r="H176" s="1115"/>
      <c r="I176" s="1115"/>
      <c r="J176" s="1115"/>
      <c r="K176" s="1115"/>
      <c r="L176" s="1115"/>
      <c r="M176" s="742"/>
    </row>
    <row r="177" spans="1:22" ht="24" customHeight="1">
      <c r="A177" s="1116" t="s">
        <v>654</v>
      </c>
      <c r="B177" s="1116"/>
      <c r="C177" s="1116"/>
      <c r="D177" s="1116"/>
      <c r="E177" s="1116"/>
      <c r="F177" s="1116"/>
      <c r="G177" s="1116"/>
      <c r="H177" s="1116"/>
      <c r="I177" s="1116"/>
      <c r="J177" s="1116"/>
      <c r="K177" s="1116"/>
      <c r="L177" s="1116"/>
      <c r="M177" s="742"/>
    </row>
    <row r="178" spans="1:22" ht="14.5" customHeight="1">
      <c r="A178" s="749"/>
      <c r="B178" s="749"/>
      <c r="C178" s="41"/>
      <c r="D178" s="42"/>
      <c r="E178" s="754"/>
      <c r="F178" s="754"/>
      <c r="G178" s="754"/>
      <c r="H178" s="754"/>
      <c r="I178" s="754"/>
      <c r="J178" s="754"/>
      <c r="K178" s="754"/>
      <c r="L178" s="754"/>
      <c r="M178" s="754"/>
    </row>
    <row r="179" spans="1:22" ht="25" customHeight="1">
      <c r="A179" s="1120">
        <v>2020</v>
      </c>
      <c r="B179" s="1120"/>
      <c r="C179" s="1120"/>
      <c r="D179" s="1120"/>
      <c r="E179" s="1120"/>
      <c r="F179" s="1120"/>
      <c r="G179" s="1120"/>
      <c r="H179" s="1120"/>
      <c r="I179" s="1120"/>
      <c r="J179" s="1120"/>
      <c r="K179" s="1120"/>
      <c r="L179" s="1120"/>
      <c r="M179" s="1120"/>
      <c r="N179" s="907"/>
      <c r="O179" s="907"/>
      <c r="P179" s="907"/>
      <c r="Q179" s="907"/>
      <c r="R179" s="907"/>
      <c r="S179" s="907"/>
      <c r="T179" s="907"/>
      <c r="U179" s="907"/>
      <c r="V179" s="907"/>
    </row>
    <row r="180" spans="1:22" ht="14.5" customHeight="1">
      <c r="A180" s="119"/>
      <c r="B180" s="759"/>
      <c r="C180" s="41"/>
      <c r="D180" s="42"/>
      <c r="E180" s="754"/>
      <c r="F180" s="754"/>
      <c r="G180" s="754"/>
      <c r="H180" s="754"/>
      <c r="I180" s="754"/>
      <c r="J180" s="754"/>
      <c r="K180" s="754"/>
      <c r="L180" s="754"/>
      <c r="M180" s="754"/>
    </row>
    <row r="181" spans="1:22" ht="14.5" customHeight="1">
      <c r="A181" s="1133" t="s">
        <v>817</v>
      </c>
      <c r="B181" s="1133"/>
      <c r="C181" s="1133"/>
      <c r="D181" s="1133"/>
      <c r="E181" s="1133"/>
      <c r="F181" s="1133"/>
      <c r="G181" s="1133"/>
      <c r="H181" s="1133"/>
      <c r="I181" s="1133"/>
      <c r="J181" s="1133"/>
      <c r="K181" s="1133"/>
      <c r="L181" s="1133"/>
      <c r="M181" s="1133"/>
      <c r="N181" s="1133"/>
      <c r="O181" s="1133"/>
      <c r="P181" s="1133"/>
      <c r="Q181" s="1133"/>
      <c r="R181" s="1133"/>
      <c r="S181" s="1133"/>
      <c r="T181" s="1133"/>
      <c r="U181" s="1133"/>
      <c r="V181" s="1133"/>
    </row>
    <row r="182" spans="1:22" ht="14.5" customHeight="1">
      <c r="A182" s="1148" t="s">
        <v>273</v>
      </c>
      <c r="B182" s="1181" t="s">
        <v>274</v>
      </c>
      <c r="C182" s="1178" t="s">
        <v>276</v>
      </c>
      <c r="D182" s="1179"/>
      <c r="E182" s="1179"/>
      <c r="F182" s="1179"/>
      <c r="G182" s="1179"/>
      <c r="H182" s="1179"/>
      <c r="I182" s="1179"/>
      <c r="J182" s="1179"/>
      <c r="K182" s="1179"/>
      <c r="L182" s="1179"/>
      <c r="M182" s="1179"/>
      <c r="N182" s="1179"/>
      <c r="O182" s="1179"/>
      <c r="P182" s="1179"/>
      <c r="Q182" s="1179"/>
      <c r="R182" s="1179"/>
      <c r="S182" s="1179"/>
      <c r="T182" s="1179"/>
      <c r="U182" s="1179"/>
      <c r="V182" s="1180"/>
    </row>
    <row r="183" spans="1:22" ht="14.5" customHeight="1">
      <c r="A183" s="1149"/>
      <c r="B183" s="1182"/>
      <c r="C183" s="1174" t="s">
        <v>286</v>
      </c>
      <c r="D183" s="1175"/>
      <c r="E183" s="1174" t="s">
        <v>287</v>
      </c>
      <c r="F183" s="1175"/>
      <c r="G183" s="1174" t="s">
        <v>294</v>
      </c>
      <c r="H183" s="1175"/>
      <c r="I183" s="1174" t="s">
        <v>295</v>
      </c>
      <c r="J183" s="1175"/>
      <c r="K183" s="1174" t="s">
        <v>296</v>
      </c>
      <c r="L183" s="1175"/>
      <c r="M183" s="1174" t="s">
        <v>297</v>
      </c>
      <c r="N183" s="1175"/>
      <c r="O183" s="1174" t="s">
        <v>813</v>
      </c>
      <c r="P183" s="1175"/>
      <c r="Q183" s="1174" t="s">
        <v>814</v>
      </c>
      <c r="R183" s="1175"/>
      <c r="S183" s="1174" t="s">
        <v>815</v>
      </c>
      <c r="T183" s="1175"/>
      <c r="U183" s="1176" t="s">
        <v>816</v>
      </c>
      <c r="V183" s="1177"/>
    </row>
    <row r="184" spans="1:22" ht="14.5" customHeight="1" thickBot="1">
      <c r="A184" s="1150"/>
      <c r="B184" s="532" t="s">
        <v>275</v>
      </c>
      <c r="C184" s="533" t="s">
        <v>275</v>
      </c>
      <c r="D184" s="534" t="s">
        <v>279</v>
      </c>
      <c r="E184" s="753" t="s">
        <v>275</v>
      </c>
      <c r="F184" s="529" t="s">
        <v>279</v>
      </c>
      <c r="G184" s="753" t="s">
        <v>275</v>
      </c>
      <c r="H184" s="529" t="s">
        <v>279</v>
      </c>
      <c r="I184" s="750" t="s">
        <v>275</v>
      </c>
      <c r="J184" s="529" t="s">
        <v>279</v>
      </c>
      <c r="K184" s="535" t="s">
        <v>275</v>
      </c>
      <c r="L184" s="529" t="s">
        <v>279</v>
      </c>
      <c r="M184" s="750" t="s">
        <v>275</v>
      </c>
      <c r="N184" s="528" t="s">
        <v>279</v>
      </c>
      <c r="O184" s="753" t="s">
        <v>275</v>
      </c>
      <c r="P184" s="529" t="s">
        <v>279</v>
      </c>
      <c r="Q184" s="753" t="s">
        <v>275</v>
      </c>
      <c r="R184" s="529" t="s">
        <v>279</v>
      </c>
      <c r="S184" s="753" t="s">
        <v>275</v>
      </c>
      <c r="T184" s="529" t="s">
        <v>279</v>
      </c>
      <c r="U184" s="894" t="s">
        <v>275</v>
      </c>
      <c r="V184" s="531" t="s">
        <v>279</v>
      </c>
    </row>
    <row r="185" spans="1:22" ht="14.5" customHeight="1">
      <c r="A185" s="123" t="s">
        <v>64</v>
      </c>
      <c r="B185" s="3">
        <v>96434</v>
      </c>
      <c r="C185" s="536">
        <v>15955</v>
      </c>
      <c r="D185" s="543">
        <f>C185/B185*100</f>
        <v>16.544994504013108</v>
      </c>
      <c r="E185" s="536">
        <v>13192</v>
      </c>
      <c r="F185" s="543">
        <v>13.679822469253583</v>
      </c>
      <c r="G185" s="536">
        <v>10200</v>
      </c>
      <c r="H185" s="543">
        <v>10.577182321587822</v>
      </c>
      <c r="I185" s="536">
        <v>10325</v>
      </c>
      <c r="J185" s="543">
        <v>10.706804653960221</v>
      </c>
      <c r="K185" s="536">
        <v>10969</v>
      </c>
      <c r="L185" s="543">
        <v>11.374618910342825</v>
      </c>
      <c r="M185" s="536">
        <v>10268</v>
      </c>
      <c r="N185" s="543">
        <v>10.647696870398407</v>
      </c>
      <c r="O185" s="536">
        <v>10145</v>
      </c>
      <c r="P185" s="543">
        <v>10.520148495343966</v>
      </c>
      <c r="Q185" s="536">
        <v>8822</v>
      </c>
      <c r="R185" s="543">
        <v>9.1482257295144862</v>
      </c>
      <c r="S185" s="536">
        <v>5818</v>
      </c>
      <c r="T185" s="543">
        <v>6.0331418379409749</v>
      </c>
      <c r="U185" s="536">
        <v>740</v>
      </c>
      <c r="V185" s="895">
        <v>0.767364207644607</v>
      </c>
    </row>
    <row r="186" spans="1:22" ht="14.5" customHeight="1">
      <c r="A186" s="124" t="s">
        <v>65</v>
      </c>
      <c r="B186" s="4">
        <v>97317</v>
      </c>
      <c r="C186" s="537">
        <v>17454</v>
      </c>
      <c r="D186" s="544">
        <v>17.935201455038687</v>
      </c>
      <c r="E186" s="537">
        <v>12920</v>
      </c>
      <c r="F186" s="544">
        <v>13.276200458296083</v>
      </c>
      <c r="G186" s="537">
        <v>11200</v>
      </c>
      <c r="H186" s="544">
        <v>11.508780583043045</v>
      </c>
      <c r="I186" s="537">
        <v>11315</v>
      </c>
      <c r="J186" s="544">
        <v>11.626951097958219</v>
      </c>
      <c r="K186" s="537">
        <v>12501</v>
      </c>
      <c r="L186" s="544">
        <v>12.845648756126884</v>
      </c>
      <c r="M186" s="537">
        <v>9956</v>
      </c>
      <c r="N186" s="544">
        <v>10.230483882569336</v>
      </c>
      <c r="O186" s="537">
        <v>8943</v>
      </c>
      <c r="P186" s="544">
        <v>9.1895557816208875</v>
      </c>
      <c r="Q186" s="537">
        <v>7161</v>
      </c>
      <c r="R186" s="544">
        <v>7.358426585283147</v>
      </c>
      <c r="S186" s="537">
        <v>5255</v>
      </c>
      <c r="T186" s="544">
        <v>5.3998787467760003</v>
      </c>
      <c r="U186" s="537">
        <v>612</v>
      </c>
      <c r="V186" s="896">
        <v>0.62887265328770925</v>
      </c>
    </row>
    <row r="187" spans="1:22" ht="14.5" customHeight="1">
      <c r="A187" s="125" t="s">
        <v>66</v>
      </c>
      <c r="B187" s="5">
        <v>34098</v>
      </c>
      <c r="C187" s="538">
        <v>3338</v>
      </c>
      <c r="D187" s="545">
        <v>9.7894304651299198</v>
      </c>
      <c r="E187" s="538">
        <v>4091</v>
      </c>
      <c r="F187" s="545">
        <v>11.99777113027157</v>
      </c>
      <c r="G187" s="538">
        <v>5255</v>
      </c>
      <c r="H187" s="545">
        <v>15.411461082761452</v>
      </c>
      <c r="I187" s="538">
        <v>4720</v>
      </c>
      <c r="J187" s="545">
        <v>13.842454102879934</v>
      </c>
      <c r="K187" s="538">
        <v>3663</v>
      </c>
      <c r="L187" s="545">
        <v>10.742565546366356</v>
      </c>
      <c r="M187" s="538">
        <v>3223</v>
      </c>
      <c r="N187" s="545">
        <v>9.4521672825385643</v>
      </c>
      <c r="O187" s="538">
        <v>3874</v>
      </c>
      <c r="P187" s="545">
        <v>11.36137016833832</v>
      </c>
      <c r="Q187" s="538">
        <v>3642</v>
      </c>
      <c r="R187" s="545">
        <v>10.680978356501848</v>
      </c>
      <c r="S187" s="538">
        <v>2009</v>
      </c>
      <c r="T187" s="545">
        <v>5.8918411637046164</v>
      </c>
      <c r="U187" s="538">
        <v>283</v>
      </c>
      <c r="V187" s="897">
        <v>0.82996070150741974</v>
      </c>
    </row>
    <row r="188" spans="1:22" ht="14.5" customHeight="1">
      <c r="A188" s="124" t="s">
        <v>67</v>
      </c>
      <c r="B188" s="4">
        <v>18500</v>
      </c>
      <c r="C188" s="537">
        <v>1406</v>
      </c>
      <c r="D188" s="544">
        <v>7.6</v>
      </c>
      <c r="E188" s="537">
        <v>1892</v>
      </c>
      <c r="F188" s="544">
        <v>10.227027027027027</v>
      </c>
      <c r="G188" s="537">
        <v>2976</v>
      </c>
      <c r="H188" s="544">
        <v>16.086486486486486</v>
      </c>
      <c r="I188" s="537">
        <v>2427</v>
      </c>
      <c r="J188" s="544">
        <v>13.118918918918917</v>
      </c>
      <c r="K188" s="537">
        <v>1774</v>
      </c>
      <c r="L188" s="544">
        <v>9.5891891891891881</v>
      </c>
      <c r="M188" s="537">
        <v>1865</v>
      </c>
      <c r="N188" s="544">
        <v>10.081081081081081</v>
      </c>
      <c r="O188" s="537">
        <v>2339</v>
      </c>
      <c r="P188" s="544">
        <v>12.643243243243244</v>
      </c>
      <c r="Q188" s="537">
        <v>2255</v>
      </c>
      <c r="R188" s="544">
        <v>12.189189189189189</v>
      </c>
      <c r="S188" s="537">
        <v>1448</v>
      </c>
      <c r="T188" s="544">
        <v>7.827027027027027</v>
      </c>
      <c r="U188" s="537">
        <v>118</v>
      </c>
      <c r="V188" s="896">
        <v>0.63783783783783787</v>
      </c>
    </row>
    <row r="189" spans="1:22" ht="14.5" customHeight="1">
      <c r="A189" s="125" t="s">
        <v>68</v>
      </c>
      <c r="B189" s="5">
        <v>5714</v>
      </c>
      <c r="C189" s="538">
        <v>562</v>
      </c>
      <c r="D189" s="545">
        <v>9.8354917745887303</v>
      </c>
      <c r="E189" s="538">
        <v>837</v>
      </c>
      <c r="F189" s="545">
        <v>14.648232411620581</v>
      </c>
      <c r="G189" s="538">
        <v>860</v>
      </c>
      <c r="H189" s="545">
        <v>15.050752537626883</v>
      </c>
      <c r="I189" s="538">
        <v>662</v>
      </c>
      <c r="J189" s="545">
        <v>11.585579278963948</v>
      </c>
      <c r="K189" s="538">
        <v>665</v>
      </c>
      <c r="L189" s="545">
        <v>11.638081904095204</v>
      </c>
      <c r="M189" s="538">
        <v>555</v>
      </c>
      <c r="N189" s="545">
        <v>9.712985649282464</v>
      </c>
      <c r="O189" s="538">
        <v>612</v>
      </c>
      <c r="P189" s="545">
        <v>10.71053552677634</v>
      </c>
      <c r="Q189" s="538">
        <v>520</v>
      </c>
      <c r="R189" s="545">
        <v>9.100455022751138</v>
      </c>
      <c r="S189" s="538">
        <v>392</v>
      </c>
      <c r="T189" s="545">
        <v>6.8603430171508579</v>
      </c>
      <c r="U189" s="538">
        <v>49</v>
      </c>
      <c r="V189" s="897">
        <v>0.85754287714385724</v>
      </c>
    </row>
    <row r="190" spans="1:22" ht="14.5" customHeight="1">
      <c r="A190" s="124" t="s">
        <v>69</v>
      </c>
      <c r="B190" s="4">
        <v>17629</v>
      </c>
      <c r="C190" s="537">
        <v>2126</v>
      </c>
      <c r="D190" s="544">
        <v>12.059674400136139</v>
      </c>
      <c r="E190" s="537">
        <v>2841</v>
      </c>
      <c r="F190" s="544">
        <v>16.115491519655116</v>
      </c>
      <c r="G190" s="537">
        <v>2840</v>
      </c>
      <c r="H190" s="544">
        <v>16.109819048159281</v>
      </c>
      <c r="I190" s="537">
        <v>2243</v>
      </c>
      <c r="J190" s="544">
        <v>12.723353565148335</v>
      </c>
      <c r="K190" s="537">
        <v>1961</v>
      </c>
      <c r="L190" s="544">
        <v>11.123716603324068</v>
      </c>
      <c r="M190" s="537">
        <v>1577</v>
      </c>
      <c r="N190" s="544">
        <v>8.9454875489250671</v>
      </c>
      <c r="O190" s="537">
        <v>1503</v>
      </c>
      <c r="P190" s="544">
        <v>8.5257246582335924</v>
      </c>
      <c r="Q190" s="537">
        <v>1451</v>
      </c>
      <c r="R190" s="544">
        <v>8.2307561404503939</v>
      </c>
      <c r="S190" s="537">
        <v>902</v>
      </c>
      <c r="T190" s="544">
        <v>5.1165692892393215</v>
      </c>
      <c r="U190" s="537">
        <v>185</v>
      </c>
      <c r="V190" s="896">
        <v>1.0494072267286858</v>
      </c>
    </row>
    <row r="191" spans="1:22" ht="14.5" customHeight="1">
      <c r="A191" s="125" t="s">
        <v>70</v>
      </c>
      <c r="B191" s="5">
        <v>51302</v>
      </c>
      <c r="C191" s="538">
        <v>6820</v>
      </c>
      <c r="D191" s="545">
        <v>13.293828700635451</v>
      </c>
      <c r="E191" s="538">
        <v>6721</v>
      </c>
      <c r="F191" s="545">
        <v>13.100853767884294</v>
      </c>
      <c r="G191" s="538">
        <v>5973</v>
      </c>
      <c r="H191" s="545">
        <v>11.642820942653307</v>
      </c>
      <c r="I191" s="538">
        <v>5836</v>
      </c>
      <c r="J191" s="545">
        <v>11.375774823593622</v>
      </c>
      <c r="K191" s="538">
        <v>6227</v>
      </c>
      <c r="L191" s="545">
        <v>12.137928345873455</v>
      </c>
      <c r="M191" s="538">
        <v>5132</v>
      </c>
      <c r="N191" s="545">
        <v>10.00350863514093</v>
      </c>
      <c r="O191" s="538">
        <v>5385</v>
      </c>
      <c r="P191" s="545">
        <v>10.496666796616116</v>
      </c>
      <c r="Q191" s="538">
        <v>5236</v>
      </c>
      <c r="R191" s="545">
        <v>10.206229776616896</v>
      </c>
      <c r="S191" s="538">
        <v>3519</v>
      </c>
      <c r="T191" s="545">
        <v>6.8593817005184983</v>
      </c>
      <c r="U191" s="538">
        <v>453</v>
      </c>
      <c r="V191" s="897">
        <v>0.88300651046742806</v>
      </c>
    </row>
    <row r="192" spans="1:22" ht="14.5" customHeight="1">
      <c r="A192" s="124" t="s">
        <v>71</v>
      </c>
      <c r="B192" s="4">
        <v>11206</v>
      </c>
      <c r="C192" s="537">
        <v>1009</v>
      </c>
      <c r="D192" s="544">
        <v>9.0041049437801188</v>
      </c>
      <c r="E192" s="537">
        <v>1107</v>
      </c>
      <c r="F192" s="544">
        <v>9.8786364447617352</v>
      </c>
      <c r="G192" s="537">
        <v>1663</v>
      </c>
      <c r="H192" s="544">
        <v>14.84026414420846</v>
      </c>
      <c r="I192" s="537">
        <v>1292</v>
      </c>
      <c r="J192" s="544">
        <v>11.529537747635194</v>
      </c>
      <c r="K192" s="537">
        <v>1061</v>
      </c>
      <c r="L192" s="544">
        <v>9.4681420667499552</v>
      </c>
      <c r="M192" s="537">
        <v>1023</v>
      </c>
      <c r="N192" s="544">
        <v>9.1290380153489199</v>
      </c>
      <c r="O192" s="537">
        <v>1452</v>
      </c>
      <c r="P192" s="544">
        <v>12.95734427985008</v>
      </c>
      <c r="Q192" s="537">
        <v>1447</v>
      </c>
      <c r="R192" s="544">
        <v>12.912725325718366</v>
      </c>
      <c r="S192" s="537">
        <v>1047</v>
      </c>
      <c r="T192" s="544">
        <v>9.3432089951811523</v>
      </c>
      <c r="U192" s="537">
        <v>105</v>
      </c>
      <c r="V192" s="896">
        <v>0.93699803676601823</v>
      </c>
    </row>
    <row r="193" spans="1:22" ht="14.5" customHeight="1">
      <c r="A193" s="125" t="s">
        <v>72</v>
      </c>
      <c r="B193" s="5">
        <v>58547</v>
      </c>
      <c r="C193" s="538">
        <v>7533</v>
      </c>
      <c r="D193" s="545">
        <v>12.866585819939536</v>
      </c>
      <c r="E193" s="538">
        <v>7966</v>
      </c>
      <c r="F193" s="545">
        <v>13.606162570242711</v>
      </c>
      <c r="G193" s="538">
        <v>6798</v>
      </c>
      <c r="H193" s="545">
        <v>11.611184176815208</v>
      </c>
      <c r="I193" s="538">
        <v>6430</v>
      </c>
      <c r="J193" s="545">
        <v>10.982629340529831</v>
      </c>
      <c r="K193" s="538">
        <v>6672</v>
      </c>
      <c r="L193" s="545">
        <v>11.395972466565324</v>
      </c>
      <c r="M193" s="538">
        <v>6426</v>
      </c>
      <c r="N193" s="545">
        <v>10.97579722274412</v>
      </c>
      <c r="O193" s="538">
        <v>6629</v>
      </c>
      <c r="P193" s="545">
        <v>11.322527200368935</v>
      </c>
      <c r="Q193" s="538">
        <v>5913</v>
      </c>
      <c r="R193" s="545">
        <v>10.099578116726732</v>
      </c>
      <c r="S193" s="538">
        <v>3843</v>
      </c>
      <c r="T193" s="545">
        <v>6.5639571626214837</v>
      </c>
      <c r="U193" s="538">
        <v>337</v>
      </c>
      <c r="V193" s="897">
        <v>0.57560592344612027</v>
      </c>
    </row>
    <row r="194" spans="1:22" ht="14.5" customHeight="1">
      <c r="A194" s="124" t="s">
        <v>73</v>
      </c>
      <c r="B194" s="4">
        <v>124265</v>
      </c>
      <c r="C194" s="537">
        <v>16412</v>
      </c>
      <c r="D194" s="544">
        <v>13.207258681044543</v>
      </c>
      <c r="E194" s="537">
        <v>17403</v>
      </c>
      <c r="F194" s="544">
        <v>14.004747917756408</v>
      </c>
      <c r="G194" s="537">
        <v>14066</v>
      </c>
      <c r="H194" s="544">
        <v>11.31935782400515</v>
      </c>
      <c r="I194" s="537">
        <v>13432</v>
      </c>
      <c r="J194" s="544">
        <v>10.809157848147105</v>
      </c>
      <c r="K194" s="537">
        <v>15176</v>
      </c>
      <c r="L194" s="544">
        <v>12.21261014766829</v>
      </c>
      <c r="M194" s="537">
        <v>13180</v>
      </c>
      <c r="N194" s="544">
        <v>10.60636542872088</v>
      </c>
      <c r="O194" s="537">
        <v>12750</v>
      </c>
      <c r="P194" s="544">
        <v>10.260330744779303</v>
      </c>
      <c r="Q194" s="537">
        <v>12475</v>
      </c>
      <c r="R194" s="544">
        <v>10.039029493421317</v>
      </c>
      <c r="S194" s="537">
        <v>8674</v>
      </c>
      <c r="T194" s="544">
        <v>6.9802438337424055</v>
      </c>
      <c r="U194" s="537">
        <v>697</v>
      </c>
      <c r="V194" s="896">
        <v>0.5608980807146019</v>
      </c>
    </row>
    <row r="195" spans="1:22" ht="14.5" customHeight="1">
      <c r="A195" s="125" t="s">
        <v>74</v>
      </c>
      <c r="B195" s="5">
        <v>32960</v>
      </c>
      <c r="C195" s="538">
        <v>3828</v>
      </c>
      <c r="D195" s="545">
        <v>11.614077669902914</v>
      </c>
      <c r="E195" s="538">
        <v>4045</v>
      </c>
      <c r="F195" s="545">
        <v>12.272451456310678</v>
      </c>
      <c r="G195" s="538">
        <v>3661</v>
      </c>
      <c r="H195" s="545">
        <v>11.107402912621358</v>
      </c>
      <c r="I195" s="538">
        <v>3942</v>
      </c>
      <c r="J195" s="545">
        <v>11.95995145631068</v>
      </c>
      <c r="K195" s="538">
        <v>4385</v>
      </c>
      <c r="L195" s="545">
        <v>13.30400485436893</v>
      </c>
      <c r="M195" s="538">
        <v>3694</v>
      </c>
      <c r="N195" s="545">
        <v>11.20752427184466</v>
      </c>
      <c r="O195" s="538">
        <v>3526</v>
      </c>
      <c r="P195" s="545">
        <v>10.697815533980583</v>
      </c>
      <c r="Q195" s="538">
        <v>3441</v>
      </c>
      <c r="R195" s="545">
        <v>10.439927184466018</v>
      </c>
      <c r="S195" s="538">
        <v>2279</v>
      </c>
      <c r="T195" s="545">
        <v>6.9144417475728153</v>
      </c>
      <c r="U195" s="538">
        <v>159</v>
      </c>
      <c r="V195" s="897">
        <v>0.4824029126213592</v>
      </c>
    </row>
    <row r="196" spans="1:22" ht="14.5" customHeight="1">
      <c r="A196" s="124" t="s">
        <v>75</v>
      </c>
      <c r="B196" s="4">
        <v>6708</v>
      </c>
      <c r="C196" s="537">
        <v>913</v>
      </c>
      <c r="D196" s="544">
        <v>13.610614192009541</v>
      </c>
      <c r="E196" s="537">
        <v>1016</v>
      </c>
      <c r="F196" s="544">
        <v>15.146094215861657</v>
      </c>
      <c r="G196" s="537">
        <v>797</v>
      </c>
      <c r="H196" s="544">
        <v>11.881335718545021</v>
      </c>
      <c r="I196" s="537">
        <v>646</v>
      </c>
      <c r="J196" s="544">
        <v>9.6302921884317225</v>
      </c>
      <c r="K196" s="537">
        <v>895</v>
      </c>
      <c r="L196" s="544">
        <v>13.342277877161598</v>
      </c>
      <c r="M196" s="537">
        <v>684</v>
      </c>
      <c r="N196" s="544">
        <v>10.196779964221825</v>
      </c>
      <c r="O196" s="537">
        <v>668</v>
      </c>
      <c r="P196" s="544">
        <v>9.9582587954680974</v>
      </c>
      <c r="Q196" s="537">
        <v>597</v>
      </c>
      <c r="R196" s="544">
        <v>8.8998211091234349</v>
      </c>
      <c r="S196" s="537">
        <v>458</v>
      </c>
      <c r="T196" s="544">
        <v>6.8276684555754326</v>
      </c>
      <c r="U196" s="537">
        <v>34</v>
      </c>
      <c r="V196" s="896">
        <v>0.5068574836016696</v>
      </c>
    </row>
    <row r="197" spans="1:22" ht="14.5" customHeight="1">
      <c r="A197" s="125" t="s">
        <v>76</v>
      </c>
      <c r="B197" s="5">
        <v>30191</v>
      </c>
      <c r="C197" s="538">
        <v>2383</v>
      </c>
      <c r="D197" s="545">
        <v>7.8930807194196939</v>
      </c>
      <c r="E197" s="538">
        <v>3398</v>
      </c>
      <c r="F197" s="545">
        <v>11.255009771123845</v>
      </c>
      <c r="G197" s="538">
        <v>4881</v>
      </c>
      <c r="H197" s="545">
        <v>16.167069656520155</v>
      </c>
      <c r="I197" s="538">
        <v>3716</v>
      </c>
      <c r="J197" s="545">
        <v>12.308303799145442</v>
      </c>
      <c r="K197" s="538">
        <v>2686</v>
      </c>
      <c r="L197" s="545">
        <v>8.8966910668742329</v>
      </c>
      <c r="M197" s="538">
        <v>3309</v>
      </c>
      <c r="N197" s="545">
        <v>10.960219933092644</v>
      </c>
      <c r="O197" s="538">
        <v>3881</v>
      </c>
      <c r="P197" s="545">
        <v>12.854824285383062</v>
      </c>
      <c r="Q197" s="538">
        <v>3383</v>
      </c>
      <c r="R197" s="545">
        <v>11.205326090556788</v>
      </c>
      <c r="S197" s="538">
        <v>2413</v>
      </c>
      <c r="T197" s="545">
        <v>7.9924480805538076</v>
      </c>
      <c r="U197" s="538">
        <v>141</v>
      </c>
      <c r="V197" s="897">
        <v>0.46702659733033025</v>
      </c>
    </row>
    <row r="198" spans="1:22" ht="14.5" customHeight="1">
      <c r="A198" s="124" t="s">
        <v>77</v>
      </c>
      <c r="B198" s="4">
        <v>16111</v>
      </c>
      <c r="C198" s="537">
        <v>1492</v>
      </c>
      <c r="D198" s="544">
        <v>9.260753522438085</v>
      </c>
      <c r="E198" s="537">
        <v>1796</v>
      </c>
      <c r="F198" s="544">
        <v>11.147663087331637</v>
      </c>
      <c r="G198" s="537">
        <v>2288</v>
      </c>
      <c r="H198" s="544">
        <v>14.201477251567251</v>
      </c>
      <c r="I198" s="537">
        <v>1547</v>
      </c>
      <c r="J198" s="544">
        <v>9.602135187139222</v>
      </c>
      <c r="K198" s="537">
        <v>1051</v>
      </c>
      <c r="L198" s="544">
        <v>6.5234932654707967</v>
      </c>
      <c r="M198" s="537">
        <v>1591</v>
      </c>
      <c r="N198" s="544">
        <v>9.8752405189001298</v>
      </c>
      <c r="O198" s="537">
        <v>2312</v>
      </c>
      <c r="P198" s="544">
        <v>14.350443796164111</v>
      </c>
      <c r="Q198" s="537">
        <v>2283</v>
      </c>
      <c r="R198" s="544">
        <v>14.170442554776239</v>
      </c>
      <c r="S198" s="537">
        <v>1691</v>
      </c>
      <c r="T198" s="544">
        <v>10.495934454720377</v>
      </c>
      <c r="U198" s="537">
        <v>60</v>
      </c>
      <c r="V198" s="896">
        <v>0.37241636149214824</v>
      </c>
    </row>
    <row r="199" spans="1:22" ht="14.5" customHeight="1">
      <c r="A199" s="125" t="s">
        <v>78</v>
      </c>
      <c r="B199" s="5">
        <v>21039</v>
      </c>
      <c r="C199" s="539">
        <v>2187</v>
      </c>
      <c r="D199" s="545">
        <v>10.394980750035648</v>
      </c>
      <c r="E199" s="539">
        <v>2737</v>
      </c>
      <c r="F199" s="545">
        <v>13.009173439802272</v>
      </c>
      <c r="G199" s="539">
        <v>2402</v>
      </c>
      <c r="H199" s="545">
        <v>11.416892437853509</v>
      </c>
      <c r="I199" s="539">
        <v>2337</v>
      </c>
      <c r="J199" s="545">
        <v>11.107942392699274</v>
      </c>
      <c r="K199" s="539">
        <v>2638</v>
      </c>
      <c r="L199" s="545">
        <v>12.538618755644279</v>
      </c>
      <c r="M199" s="539">
        <v>2461</v>
      </c>
      <c r="N199" s="545">
        <v>11.697324017301202</v>
      </c>
      <c r="O199" s="539">
        <v>2589</v>
      </c>
      <c r="P199" s="545">
        <v>12.305717952374163</v>
      </c>
      <c r="Q199" s="539">
        <v>2218</v>
      </c>
      <c r="R199" s="545">
        <v>10.542326156186132</v>
      </c>
      <c r="S199" s="539">
        <v>1305</v>
      </c>
      <c r="T199" s="545">
        <v>6.2027662911735355</v>
      </c>
      <c r="U199" s="539">
        <v>165</v>
      </c>
      <c r="V199" s="897">
        <v>0.78425780692998726</v>
      </c>
    </row>
    <row r="200" spans="1:22" ht="14.5" customHeight="1" thickBot="1">
      <c r="A200" s="126" t="s">
        <v>79</v>
      </c>
      <c r="B200" s="4">
        <v>15609</v>
      </c>
      <c r="C200" s="537">
        <v>1252</v>
      </c>
      <c r="D200" s="544">
        <v>8.0210135178422703</v>
      </c>
      <c r="E200" s="537">
        <v>1829</v>
      </c>
      <c r="F200" s="544">
        <v>11.717598821192901</v>
      </c>
      <c r="G200" s="537">
        <v>2603</v>
      </c>
      <c r="H200" s="544">
        <v>16.676276507143314</v>
      </c>
      <c r="I200" s="537">
        <v>1710</v>
      </c>
      <c r="J200" s="544">
        <v>10.95521814337882</v>
      </c>
      <c r="K200" s="537">
        <v>1136</v>
      </c>
      <c r="L200" s="544">
        <v>7.2778525209814857</v>
      </c>
      <c r="M200" s="537">
        <v>1373</v>
      </c>
      <c r="N200" s="544">
        <v>8.7962073162918841</v>
      </c>
      <c r="O200" s="537">
        <v>2070</v>
      </c>
      <c r="P200" s="544">
        <v>13.261579857774361</v>
      </c>
      <c r="Q200" s="537">
        <v>2147</v>
      </c>
      <c r="R200" s="544">
        <v>13.754885002242295</v>
      </c>
      <c r="S200" s="537">
        <v>1407</v>
      </c>
      <c r="T200" s="544">
        <v>9.0140303670959057</v>
      </c>
      <c r="U200" s="537">
        <v>82</v>
      </c>
      <c r="V200" s="896">
        <v>0.5253379460567621</v>
      </c>
    </row>
    <row r="201" spans="1:22" ht="14.5" customHeight="1">
      <c r="A201" s="138" t="s">
        <v>80</v>
      </c>
      <c r="B201" s="7">
        <v>511915</v>
      </c>
      <c r="C201" s="540">
        <v>73790</v>
      </c>
      <c r="D201" s="547">
        <v>14.414502407626268</v>
      </c>
      <c r="E201" s="540">
        <v>69678</v>
      </c>
      <c r="F201" s="547">
        <v>13.611244054188685</v>
      </c>
      <c r="G201" s="540">
        <v>58797</v>
      </c>
      <c r="H201" s="547">
        <v>11.485695867477999</v>
      </c>
      <c r="I201" s="540">
        <v>57168</v>
      </c>
      <c r="J201" s="547">
        <v>11.167478976001876</v>
      </c>
      <c r="K201" s="540">
        <v>62089</v>
      </c>
      <c r="L201" s="547">
        <v>12.128771378060812</v>
      </c>
      <c r="M201" s="540">
        <v>53933</v>
      </c>
      <c r="N201" s="547">
        <v>10.535538126446774</v>
      </c>
      <c r="O201" s="540">
        <v>52750</v>
      </c>
      <c r="P201" s="547">
        <v>10.304445073889219</v>
      </c>
      <c r="Q201" s="540">
        <v>47834</v>
      </c>
      <c r="R201" s="547">
        <v>9.3441293964818364</v>
      </c>
      <c r="S201" s="540">
        <v>32445</v>
      </c>
      <c r="T201" s="547">
        <v>6.337966263930535</v>
      </c>
      <c r="U201" s="540">
        <v>3431</v>
      </c>
      <c r="V201" s="898">
        <v>0.67022845589599833</v>
      </c>
    </row>
    <row r="202" spans="1:22" ht="14.5" customHeight="1">
      <c r="A202" s="138" t="s">
        <v>81</v>
      </c>
      <c r="B202" s="8">
        <v>125715</v>
      </c>
      <c r="C202" s="541">
        <v>10880</v>
      </c>
      <c r="D202" s="548">
        <v>8.654496281271129</v>
      </c>
      <c r="E202" s="541">
        <v>14113</v>
      </c>
      <c r="F202" s="548">
        <v>11.226186214851051</v>
      </c>
      <c r="G202" s="541">
        <v>19666</v>
      </c>
      <c r="H202" s="548">
        <v>15.643320208407907</v>
      </c>
      <c r="I202" s="541">
        <v>15412</v>
      </c>
      <c r="J202" s="548">
        <v>12.259475798432963</v>
      </c>
      <c r="K202" s="541">
        <v>11371</v>
      </c>
      <c r="L202" s="548">
        <v>9.045062243964523</v>
      </c>
      <c r="M202" s="541">
        <v>12384</v>
      </c>
      <c r="N202" s="548">
        <v>9.8508531201527259</v>
      </c>
      <c r="O202" s="541">
        <v>15928</v>
      </c>
      <c r="P202" s="548">
        <v>12.66992801177266</v>
      </c>
      <c r="Q202" s="541">
        <v>15157</v>
      </c>
      <c r="R202" s="548">
        <v>12.056636041840671</v>
      </c>
      <c r="S202" s="541">
        <v>10015</v>
      </c>
      <c r="T202" s="548">
        <v>7.9664320089090399</v>
      </c>
      <c r="U202" s="541">
        <v>789</v>
      </c>
      <c r="V202" s="899">
        <v>0.6276100703973273</v>
      </c>
    </row>
    <row r="203" spans="1:22" ht="14.5" customHeight="1">
      <c r="A203" s="139" t="s">
        <v>82</v>
      </c>
      <c r="B203" s="130">
        <v>637630</v>
      </c>
      <c r="C203" s="542">
        <v>84670</v>
      </c>
      <c r="D203" s="549">
        <v>13.278860781330865</v>
      </c>
      <c r="E203" s="542">
        <v>83791</v>
      </c>
      <c r="F203" s="549">
        <v>13.141006539842856</v>
      </c>
      <c r="G203" s="542">
        <v>78463</v>
      </c>
      <c r="H203" s="549">
        <v>12.30541222966297</v>
      </c>
      <c r="I203" s="542">
        <v>72580</v>
      </c>
      <c r="J203" s="549">
        <v>11.382776845506013</v>
      </c>
      <c r="K203" s="542">
        <v>73460</v>
      </c>
      <c r="L203" s="549">
        <v>11.520787917757948</v>
      </c>
      <c r="M203" s="542">
        <v>66317</v>
      </c>
      <c r="N203" s="549">
        <v>10.40054577105845</v>
      </c>
      <c r="O203" s="542">
        <v>68678</v>
      </c>
      <c r="P203" s="549">
        <v>10.77082320467983</v>
      </c>
      <c r="Q203" s="542">
        <v>62991</v>
      </c>
      <c r="R203" s="549">
        <v>9.8789266502517137</v>
      </c>
      <c r="S203" s="542">
        <v>42460</v>
      </c>
      <c r="T203" s="549">
        <v>6.6590342361557644</v>
      </c>
      <c r="U203" s="542">
        <v>4220</v>
      </c>
      <c r="V203" s="900">
        <v>0.66182582375358745</v>
      </c>
    </row>
    <row r="204" spans="1:22" ht="14.5" customHeight="1">
      <c r="A204" s="1115" t="s">
        <v>519</v>
      </c>
      <c r="B204" s="1115"/>
      <c r="C204" s="1115"/>
      <c r="D204" s="1115"/>
      <c r="E204" s="1115"/>
      <c r="F204" s="1115"/>
      <c r="G204" s="1115"/>
      <c r="H204" s="1115"/>
      <c r="I204" s="1115"/>
      <c r="J204" s="1115"/>
      <c r="K204" s="1115"/>
      <c r="L204" s="1115"/>
      <c r="M204" s="1115"/>
    </row>
    <row r="205" spans="1:22" ht="24.65" customHeight="1">
      <c r="A205" s="1116" t="s">
        <v>652</v>
      </c>
      <c r="B205" s="1116"/>
      <c r="C205" s="1116"/>
      <c r="D205" s="1116"/>
      <c r="E205" s="1116"/>
      <c r="F205" s="1116"/>
      <c r="G205" s="1116"/>
      <c r="H205" s="1116"/>
      <c r="I205" s="1116"/>
      <c r="J205" s="1116"/>
      <c r="K205" s="1116"/>
      <c r="L205" s="1116"/>
      <c r="M205" s="1116"/>
    </row>
    <row r="206" spans="1:22" ht="14.5" customHeight="1">
      <c r="A206" s="1183"/>
      <c r="B206" s="1183"/>
      <c r="C206" s="41"/>
      <c r="D206" s="42"/>
      <c r="E206" s="754"/>
      <c r="F206" s="754"/>
      <c r="G206" s="754"/>
      <c r="H206" s="754"/>
      <c r="I206" s="754"/>
      <c r="J206" s="754"/>
      <c r="K206" s="754"/>
      <c r="L206" s="754"/>
      <c r="M206" s="754"/>
    </row>
    <row r="207" spans="1:22" ht="25" customHeight="1">
      <c r="A207" s="1120">
        <v>2019</v>
      </c>
      <c r="B207" s="1120"/>
      <c r="C207" s="1120"/>
      <c r="D207" s="1120"/>
      <c r="E207" s="1120"/>
      <c r="F207" s="1120"/>
      <c r="G207" s="1120"/>
      <c r="H207" s="1120"/>
      <c r="I207" s="1120"/>
      <c r="J207" s="1120"/>
      <c r="K207" s="1120"/>
      <c r="L207" s="1120"/>
      <c r="M207" s="1120"/>
      <c r="N207" s="907"/>
      <c r="O207" s="907"/>
      <c r="P207" s="907"/>
      <c r="Q207" s="907"/>
      <c r="R207" s="907"/>
      <c r="S207" s="907"/>
      <c r="T207" s="907"/>
      <c r="U207" s="907"/>
      <c r="V207" s="907"/>
    </row>
    <row r="208" spans="1:22" ht="14.5" customHeight="1">
      <c r="A208" s="759"/>
      <c r="B208" s="759"/>
      <c r="C208" s="41"/>
      <c r="D208" s="42"/>
      <c r="E208" s="754"/>
      <c r="F208" s="754"/>
      <c r="G208" s="754"/>
      <c r="H208" s="754"/>
      <c r="I208" s="754"/>
      <c r="J208" s="754"/>
      <c r="K208" s="754"/>
      <c r="L208" s="754"/>
      <c r="M208" s="754"/>
    </row>
    <row r="209" spans="1:22" ht="14.5" customHeight="1">
      <c r="A209" s="1133" t="s">
        <v>818</v>
      </c>
      <c r="B209" s="1133"/>
      <c r="C209" s="1133"/>
      <c r="D209" s="1133"/>
      <c r="E209" s="1133"/>
      <c r="F209" s="1133"/>
      <c r="G209" s="1133"/>
      <c r="H209" s="1133"/>
      <c r="I209" s="1133"/>
      <c r="J209" s="1133"/>
      <c r="K209" s="1133"/>
      <c r="L209" s="1133"/>
      <c r="M209" s="1133"/>
      <c r="N209" s="1133"/>
      <c r="O209" s="1133"/>
      <c r="P209" s="1133"/>
      <c r="Q209" s="1133"/>
      <c r="R209" s="1133"/>
      <c r="S209" s="1133"/>
      <c r="T209" s="1133"/>
      <c r="U209" s="1133"/>
      <c r="V209" s="1133"/>
    </row>
    <row r="210" spans="1:22" ht="14.5" customHeight="1">
      <c r="A210" s="1148" t="s">
        <v>273</v>
      </c>
      <c r="B210" s="1181" t="s">
        <v>274</v>
      </c>
      <c r="C210" s="1178" t="s">
        <v>276</v>
      </c>
      <c r="D210" s="1179"/>
      <c r="E210" s="1179"/>
      <c r="F210" s="1179"/>
      <c r="G210" s="1179"/>
      <c r="H210" s="1179"/>
      <c r="I210" s="1179"/>
      <c r="J210" s="1179"/>
      <c r="K210" s="1179"/>
      <c r="L210" s="1179"/>
      <c r="M210" s="1179"/>
      <c r="N210" s="1179"/>
      <c r="O210" s="1179"/>
      <c r="P210" s="1179"/>
      <c r="Q210" s="1179"/>
      <c r="R210" s="1179"/>
      <c r="S210" s="1179"/>
      <c r="T210" s="1179"/>
      <c r="U210" s="1179"/>
      <c r="V210" s="1180"/>
    </row>
    <row r="211" spans="1:22" ht="14.5" customHeight="1">
      <c r="A211" s="1149"/>
      <c r="B211" s="1182"/>
      <c r="C211" s="1174" t="s">
        <v>286</v>
      </c>
      <c r="D211" s="1175"/>
      <c r="E211" s="1174" t="s">
        <v>287</v>
      </c>
      <c r="F211" s="1175"/>
      <c r="G211" s="1174" t="s">
        <v>294</v>
      </c>
      <c r="H211" s="1175"/>
      <c r="I211" s="1174" t="s">
        <v>295</v>
      </c>
      <c r="J211" s="1175"/>
      <c r="K211" s="1174" t="s">
        <v>296</v>
      </c>
      <c r="L211" s="1175"/>
      <c r="M211" s="1174" t="s">
        <v>297</v>
      </c>
      <c r="N211" s="1175"/>
      <c r="O211" s="1174" t="s">
        <v>813</v>
      </c>
      <c r="P211" s="1175"/>
      <c r="Q211" s="1174" t="s">
        <v>814</v>
      </c>
      <c r="R211" s="1175"/>
      <c r="S211" s="1174" t="s">
        <v>815</v>
      </c>
      <c r="T211" s="1175"/>
      <c r="U211" s="1176" t="s">
        <v>816</v>
      </c>
      <c r="V211" s="1177"/>
    </row>
    <row r="212" spans="1:22" ht="14.5" customHeight="1" thickBot="1">
      <c r="A212" s="1150"/>
      <c r="B212" s="525" t="s">
        <v>275</v>
      </c>
      <c r="C212" s="583" t="s">
        <v>275</v>
      </c>
      <c r="D212" s="527" t="s">
        <v>279</v>
      </c>
      <c r="E212" s="535" t="s">
        <v>275</v>
      </c>
      <c r="F212" s="529" t="s">
        <v>279</v>
      </c>
      <c r="G212" s="753" t="s">
        <v>275</v>
      </c>
      <c r="H212" s="529" t="s">
        <v>279</v>
      </c>
      <c r="I212" s="750" t="s">
        <v>275</v>
      </c>
      <c r="J212" s="528" t="s">
        <v>279</v>
      </c>
      <c r="K212" s="753" t="s">
        <v>275</v>
      </c>
      <c r="L212" s="529" t="s">
        <v>279</v>
      </c>
      <c r="M212" s="750" t="s">
        <v>275</v>
      </c>
      <c r="N212" s="528" t="s">
        <v>279</v>
      </c>
      <c r="O212" s="753" t="s">
        <v>275</v>
      </c>
      <c r="P212" s="529" t="s">
        <v>279</v>
      </c>
      <c r="Q212" s="535" t="s">
        <v>275</v>
      </c>
      <c r="R212" s="529" t="s">
        <v>279</v>
      </c>
      <c r="S212" s="753" t="s">
        <v>275</v>
      </c>
      <c r="T212" s="529" t="s">
        <v>279</v>
      </c>
      <c r="U212" s="894" t="s">
        <v>275</v>
      </c>
      <c r="V212" s="531" t="s">
        <v>279</v>
      </c>
    </row>
    <row r="213" spans="1:22" ht="14.5" customHeight="1">
      <c r="A213" s="123" t="s">
        <v>64</v>
      </c>
      <c r="B213" s="3">
        <v>92336</v>
      </c>
      <c r="C213" s="536">
        <v>15164</v>
      </c>
      <c r="D213" s="543">
        <f t="shared" ref="D213:D231" si="11">C213/B213*100</f>
        <v>16.42263039334604</v>
      </c>
      <c r="E213" s="536">
        <v>12518</v>
      </c>
      <c r="F213" s="543">
        <f t="shared" ref="F213:F221" si="12">E213/B213*100</f>
        <v>13.557009183850285</v>
      </c>
      <c r="G213" s="536">
        <v>9731</v>
      </c>
      <c r="H213" s="543">
        <f t="shared" ref="H213:H231" si="13">G213/B213*100</f>
        <v>10.53868480332698</v>
      </c>
      <c r="I213" s="536">
        <v>10060</v>
      </c>
      <c r="J213" s="543">
        <f t="shared" ref="J213:J231" si="14">I213/B213*100</f>
        <v>10.894992202391267</v>
      </c>
      <c r="K213" s="536">
        <v>10413</v>
      </c>
      <c r="L213" s="543">
        <f t="shared" ref="L213:L223" si="15">K213/B213*100</f>
        <v>11.277291630566626</v>
      </c>
      <c r="M213" s="536">
        <v>10013</v>
      </c>
      <c r="N213" s="543">
        <f>M213/B213*100</f>
        <v>10.844091145382082</v>
      </c>
      <c r="O213" s="536">
        <v>10156</v>
      </c>
      <c r="P213" s="543">
        <f t="shared" ref="P213:P231" si="16">O213/B213*100</f>
        <v>10.998960318835557</v>
      </c>
      <c r="Q213" s="536">
        <v>8388</v>
      </c>
      <c r="R213" s="543">
        <f t="shared" ref="R213:R221" si="17">Q213/B213*100</f>
        <v>9.0842141743198752</v>
      </c>
      <c r="S213" s="536">
        <v>5336</v>
      </c>
      <c r="T213" s="543">
        <f>S213/B213*100</f>
        <v>5.7788944723618094</v>
      </c>
      <c r="U213" s="536">
        <v>557</v>
      </c>
      <c r="V213" s="895">
        <f t="shared" ref="V213:V231" si="18">U213/B213*100</f>
        <v>0.60323167561947666</v>
      </c>
    </row>
    <row r="214" spans="1:22" ht="14.5" customHeight="1">
      <c r="A214" s="124" t="s">
        <v>65</v>
      </c>
      <c r="B214" s="4">
        <v>91903</v>
      </c>
      <c r="C214" s="537">
        <v>16311</v>
      </c>
      <c r="D214" s="544">
        <f t="shared" si="11"/>
        <v>17.748060455044993</v>
      </c>
      <c r="E214" s="537">
        <v>12334</v>
      </c>
      <c r="F214" s="544">
        <f t="shared" si="12"/>
        <v>13.420671795262395</v>
      </c>
      <c r="G214" s="537">
        <v>10414</v>
      </c>
      <c r="H214" s="544">
        <f t="shared" si="13"/>
        <v>11.331512573038966</v>
      </c>
      <c r="I214" s="537">
        <v>10985</v>
      </c>
      <c r="J214" s="544">
        <f t="shared" si="14"/>
        <v>11.952819820898121</v>
      </c>
      <c r="K214" s="537">
        <v>11580</v>
      </c>
      <c r="L214" s="544">
        <f t="shared" si="15"/>
        <v>12.600241559035069</v>
      </c>
      <c r="M214" s="537">
        <v>9262</v>
      </c>
      <c r="N214" s="544">
        <f>M214/B214*100</f>
        <v>10.078017039704907</v>
      </c>
      <c r="O214" s="537">
        <v>8580</v>
      </c>
      <c r="P214" s="544">
        <f t="shared" si="16"/>
        <v>9.3359302743109573</v>
      </c>
      <c r="Q214" s="537">
        <v>7058</v>
      </c>
      <c r="R214" s="544">
        <f t="shared" si="17"/>
        <v>7.6798363491942592</v>
      </c>
      <c r="S214" s="537">
        <v>4917</v>
      </c>
      <c r="T214" s="544">
        <f>S214/B214*100</f>
        <v>5.3502061956628184</v>
      </c>
      <c r="U214" s="537">
        <v>462</v>
      </c>
      <c r="V214" s="896">
        <f t="shared" si="18"/>
        <v>0.5027039378475131</v>
      </c>
    </row>
    <row r="215" spans="1:22" ht="14.5" customHeight="1">
      <c r="A215" s="125" t="s">
        <v>66</v>
      </c>
      <c r="B215" s="5">
        <v>32558</v>
      </c>
      <c r="C215" s="538">
        <v>2907</v>
      </c>
      <c r="D215" s="545">
        <f t="shared" si="11"/>
        <v>8.9286811229190981</v>
      </c>
      <c r="E215" s="538">
        <v>4256</v>
      </c>
      <c r="F215" s="545">
        <f t="shared" si="12"/>
        <v>13.072056023097241</v>
      </c>
      <c r="G215" s="538">
        <v>4944</v>
      </c>
      <c r="H215" s="545">
        <f t="shared" si="13"/>
        <v>15.185207936605444</v>
      </c>
      <c r="I215" s="538">
        <v>4386</v>
      </c>
      <c r="J215" s="545">
        <f t="shared" si="14"/>
        <v>13.471343448614782</v>
      </c>
      <c r="K215" s="538">
        <v>3287</v>
      </c>
      <c r="L215" s="545">
        <f t="shared" si="15"/>
        <v>10.095828982124209</v>
      </c>
      <c r="M215" s="538">
        <v>3370</v>
      </c>
      <c r="N215" s="545">
        <v>10.3</v>
      </c>
      <c r="O215" s="538">
        <v>3890</v>
      </c>
      <c r="P215" s="545">
        <f t="shared" si="16"/>
        <v>11.947908348178634</v>
      </c>
      <c r="Q215" s="538">
        <v>3375</v>
      </c>
      <c r="R215" s="545">
        <f t="shared" si="17"/>
        <v>10.366115854782235</v>
      </c>
      <c r="S215" s="538">
        <v>1883</v>
      </c>
      <c r="T215" s="545">
        <f>S215/B215*100</f>
        <v>5.7835247865347998</v>
      </c>
      <c r="U215" s="538">
        <v>260</v>
      </c>
      <c r="V215" s="897">
        <f t="shared" si="18"/>
        <v>0.79857485103507586</v>
      </c>
    </row>
    <row r="216" spans="1:22" ht="14.5" customHeight="1">
      <c r="A216" s="124" t="s">
        <v>67</v>
      </c>
      <c r="B216" s="4">
        <v>17494</v>
      </c>
      <c r="C216" s="537">
        <v>1202</v>
      </c>
      <c r="D216" s="544">
        <f t="shared" si="11"/>
        <v>6.87092717503144</v>
      </c>
      <c r="E216" s="537">
        <v>2000</v>
      </c>
      <c r="F216" s="544">
        <f t="shared" si="12"/>
        <v>11.432491139819366</v>
      </c>
      <c r="G216" s="537">
        <v>2662</v>
      </c>
      <c r="H216" s="544">
        <f t="shared" si="13"/>
        <v>15.216645707099577</v>
      </c>
      <c r="I216" s="537">
        <v>2092</v>
      </c>
      <c r="J216" s="544">
        <f t="shared" si="14"/>
        <v>11.958385732251058</v>
      </c>
      <c r="K216" s="537">
        <v>1534</v>
      </c>
      <c r="L216" s="544">
        <f t="shared" si="15"/>
        <v>8.7687207042414546</v>
      </c>
      <c r="M216" s="537">
        <v>1972</v>
      </c>
      <c r="N216" s="544">
        <f t="shared" ref="N216:N231" si="19">M216/B216*100</f>
        <v>11.272436263861895</v>
      </c>
      <c r="O216" s="537">
        <v>2324</v>
      </c>
      <c r="P216" s="544">
        <f t="shared" si="16"/>
        <v>13.284554704470104</v>
      </c>
      <c r="Q216" s="537">
        <v>2180</v>
      </c>
      <c r="R216" s="544">
        <f t="shared" si="17"/>
        <v>12.461415342403109</v>
      </c>
      <c r="S216" s="537">
        <v>1425</v>
      </c>
      <c r="T216" s="544">
        <v>8</v>
      </c>
      <c r="U216" s="537">
        <v>103</v>
      </c>
      <c r="V216" s="896">
        <f t="shared" si="18"/>
        <v>0.58877329370069731</v>
      </c>
    </row>
    <row r="217" spans="1:22" ht="14.5" customHeight="1">
      <c r="A217" s="125" t="s">
        <v>68</v>
      </c>
      <c r="B217" s="5">
        <v>5314</v>
      </c>
      <c r="C217" s="538">
        <v>498</v>
      </c>
      <c r="D217" s="545">
        <f t="shared" si="11"/>
        <v>9.3714715844937899</v>
      </c>
      <c r="E217" s="538">
        <v>795</v>
      </c>
      <c r="F217" s="545">
        <f t="shared" si="12"/>
        <v>14.960481746330448</v>
      </c>
      <c r="G217" s="538">
        <v>773</v>
      </c>
      <c r="H217" s="545">
        <f t="shared" si="13"/>
        <v>14.546480993601808</v>
      </c>
      <c r="I217" s="538">
        <v>622</v>
      </c>
      <c r="J217" s="545">
        <f t="shared" si="14"/>
        <v>11.704930372600678</v>
      </c>
      <c r="K217" s="538">
        <v>578</v>
      </c>
      <c r="L217" s="545">
        <f t="shared" si="15"/>
        <v>10.876928867143395</v>
      </c>
      <c r="M217" s="538">
        <v>539</v>
      </c>
      <c r="N217" s="545">
        <f t="shared" si="19"/>
        <v>10.143018441851712</v>
      </c>
      <c r="O217" s="538">
        <v>620</v>
      </c>
      <c r="P217" s="545">
        <f t="shared" si="16"/>
        <v>11.667293940534437</v>
      </c>
      <c r="Q217" s="538">
        <v>470</v>
      </c>
      <c r="R217" s="545">
        <f t="shared" si="17"/>
        <v>8.8445615355664273</v>
      </c>
      <c r="S217" s="538">
        <v>376</v>
      </c>
      <c r="T217" s="545">
        <f t="shared" ref="T217:T231" si="20">S217/B217*100</f>
        <v>7.0756492284531429</v>
      </c>
      <c r="U217" s="538">
        <v>43</v>
      </c>
      <c r="V217" s="897">
        <f t="shared" si="18"/>
        <v>0.80918328942416251</v>
      </c>
    </row>
    <row r="218" spans="1:22" ht="14.5" customHeight="1">
      <c r="A218" s="124" t="s">
        <v>69</v>
      </c>
      <c r="B218" s="4">
        <v>16590</v>
      </c>
      <c r="C218" s="537">
        <v>1966</v>
      </c>
      <c r="D218" s="544">
        <f t="shared" si="11"/>
        <v>11.85051235684147</v>
      </c>
      <c r="E218" s="537">
        <v>2769</v>
      </c>
      <c r="F218" s="544">
        <f t="shared" si="12"/>
        <v>16.690777576853527</v>
      </c>
      <c r="G218" s="537">
        <v>2673</v>
      </c>
      <c r="H218" s="544">
        <f t="shared" si="13"/>
        <v>16.112115732368899</v>
      </c>
      <c r="I218" s="537">
        <v>2026</v>
      </c>
      <c r="J218" s="544">
        <f t="shared" si="14"/>
        <v>12.212176009644365</v>
      </c>
      <c r="K218" s="537">
        <v>1763</v>
      </c>
      <c r="L218" s="544">
        <f t="shared" si="15"/>
        <v>10.626883664858349</v>
      </c>
      <c r="M218" s="537">
        <v>1500</v>
      </c>
      <c r="N218" s="544">
        <f t="shared" si="19"/>
        <v>9.0415913200723335</v>
      </c>
      <c r="O218" s="537">
        <v>1481</v>
      </c>
      <c r="P218" s="544">
        <f t="shared" si="16"/>
        <v>8.9270644966847499</v>
      </c>
      <c r="Q218" s="537">
        <v>1368</v>
      </c>
      <c r="R218" s="544">
        <f t="shared" si="17"/>
        <v>8.2459312839059677</v>
      </c>
      <c r="S218" s="537">
        <v>880</v>
      </c>
      <c r="T218" s="544">
        <f t="shared" si="20"/>
        <v>5.3044002411091018</v>
      </c>
      <c r="U218" s="537">
        <v>164</v>
      </c>
      <c r="V218" s="896">
        <f t="shared" si="18"/>
        <v>0.98854731766124182</v>
      </c>
    </row>
    <row r="219" spans="1:22" ht="14.5" customHeight="1">
      <c r="A219" s="125" t="s">
        <v>70</v>
      </c>
      <c r="B219" s="5">
        <v>49481</v>
      </c>
      <c r="C219" s="538">
        <v>6475</v>
      </c>
      <c r="D219" s="545">
        <f t="shared" si="11"/>
        <v>13.085830925001515</v>
      </c>
      <c r="E219" s="538">
        <v>6408</v>
      </c>
      <c r="F219" s="545">
        <f t="shared" si="12"/>
        <v>12.950425415816172</v>
      </c>
      <c r="G219" s="538">
        <v>5603</v>
      </c>
      <c r="H219" s="545">
        <f t="shared" si="13"/>
        <v>11.323538327843011</v>
      </c>
      <c r="I219" s="538">
        <v>5825</v>
      </c>
      <c r="J219" s="545">
        <f t="shared" si="14"/>
        <v>11.772195388128777</v>
      </c>
      <c r="K219" s="538">
        <v>5798</v>
      </c>
      <c r="L219" s="545">
        <f t="shared" si="15"/>
        <v>11.717628988904833</v>
      </c>
      <c r="M219" s="538">
        <v>5030</v>
      </c>
      <c r="N219" s="545">
        <f t="shared" si="19"/>
        <v>10.165518077645965</v>
      </c>
      <c r="O219" s="538">
        <v>5627</v>
      </c>
      <c r="P219" s="545">
        <f t="shared" si="16"/>
        <v>11.37204179381985</v>
      </c>
      <c r="Q219" s="538">
        <v>5082</v>
      </c>
      <c r="R219" s="545">
        <f t="shared" si="17"/>
        <v>10.270608920595786</v>
      </c>
      <c r="S219" s="538">
        <v>3270</v>
      </c>
      <c r="T219" s="545">
        <f t="shared" si="20"/>
        <v>6.6085972393443955</v>
      </c>
      <c r="U219" s="538">
        <v>363</v>
      </c>
      <c r="V219" s="897">
        <f t="shared" si="18"/>
        <v>0.73361492289969887</v>
      </c>
    </row>
    <row r="220" spans="1:22" ht="14.5" customHeight="1">
      <c r="A220" s="124" t="s">
        <v>71</v>
      </c>
      <c r="B220" s="4">
        <v>10852</v>
      </c>
      <c r="C220" s="537">
        <v>828</v>
      </c>
      <c r="D220" s="544">
        <f t="shared" si="11"/>
        <v>7.629929966826392</v>
      </c>
      <c r="E220" s="537">
        <v>1145</v>
      </c>
      <c r="F220" s="544">
        <f t="shared" si="12"/>
        <v>10.551050497604129</v>
      </c>
      <c r="G220" s="537">
        <v>1571</v>
      </c>
      <c r="H220" s="544">
        <f t="shared" si="13"/>
        <v>14.476594176188721</v>
      </c>
      <c r="I220" s="537">
        <v>1167</v>
      </c>
      <c r="J220" s="544">
        <f t="shared" si="14"/>
        <v>10.753778105418355</v>
      </c>
      <c r="K220" s="537">
        <v>942</v>
      </c>
      <c r="L220" s="544">
        <f t="shared" si="15"/>
        <v>8.680427570954663</v>
      </c>
      <c r="M220" s="537">
        <v>1133</v>
      </c>
      <c r="N220" s="544">
        <f t="shared" si="19"/>
        <v>10.440471802432731</v>
      </c>
      <c r="O220" s="537">
        <v>1496</v>
      </c>
      <c r="P220" s="544">
        <f t="shared" si="16"/>
        <v>13.78547733136749</v>
      </c>
      <c r="Q220" s="537">
        <v>1428</v>
      </c>
      <c r="R220" s="544">
        <f t="shared" si="17"/>
        <v>13.15886472539624</v>
      </c>
      <c r="S220" s="537">
        <v>1036</v>
      </c>
      <c r="T220" s="544">
        <f t="shared" si="20"/>
        <v>9.5466273497972729</v>
      </c>
      <c r="U220" s="537">
        <v>106</v>
      </c>
      <c r="V220" s="896">
        <f t="shared" si="18"/>
        <v>0.97677847401400675</v>
      </c>
    </row>
    <row r="221" spans="1:22" ht="14.5" customHeight="1">
      <c r="A221" s="125" t="s">
        <v>72</v>
      </c>
      <c r="B221" s="5">
        <v>55097</v>
      </c>
      <c r="C221" s="538">
        <v>6902</v>
      </c>
      <c r="D221" s="545">
        <f t="shared" si="11"/>
        <v>12.526997840172784</v>
      </c>
      <c r="E221" s="538">
        <v>7521</v>
      </c>
      <c r="F221" s="545">
        <f t="shared" si="12"/>
        <v>13.650470987531083</v>
      </c>
      <c r="G221" s="538">
        <v>6094</v>
      </c>
      <c r="H221" s="545">
        <f t="shared" si="13"/>
        <v>11.060493311795561</v>
      </c>
      <c r="I221" s="538">
        <v>6082</v>
      </c>
      <c r="J221" s="545">
        <f t="shared" si="14"/>
        <v>11.038713541572136</v>
      </c>
      <c r="K221" s="538">
        <v>6319</v>
      </c>
      <c r="L221" s="545">
        <f t="shared" si="15"/>
        <v>11.468864003484763</v>
      </c>
      <c r="M221" s="538">
        <v>6187</v>
      </c>
      <c r="N221" s="545">
        <f t="shared" si="19"/>
        <v>11.229286531027098</v>
      </c>
      <c r="O221" s="538">
        <v>6609</v>
      </c>
      <c r="P221" s="545">
        <f t="shared" si="16"/>
        <v>11.995208450550846</v>
      </c>
      <c r="Q221" s="538">
        <v>5558</v>
      </c>
      <c r="R221" s="545">
        <f t="shared" si="17"/>
        <v>10.087663575149282</v>
      </c>
      <c r="S221" s="538">
        <v>3567</v>
      </c>
      <c r="T221" s="545">
        <f t="shared" si="20"/>
        <v>6.4740366989128262</v>
      </c>
      <c r="U221" s="538">
        <v>258</v>
      </c>
      <c r="V221" s="897">
        <f t="shared" si="18"/>
        <v>0.4682650598036191</v>
      </c>
    </row>
    <row r="222" spans="1:22" ht="14.5" customHeight="1">
      <c r="A222" s="124" t="s">
        <v>73</v>
      </c>
      <c r="B222" s="4">
        <v>119264</v>
      </c>
      <c r="C222" s="537">
        <v>15405</v>
      </c>
      <c r="D222" s="544">
        <f t="shared" si="11"/>
        <v>12.916722565065736</v>
      </c>
      <c r="E222" s="537">
        <v>16395</v>
      </c>
      <c r="F222" s="544">
        <v>13.8</v>
      </c>
      <c r="G222" s="537">
        <v>13176</v>
      </c>
      <c r="H222" s="544">
        <f t="shared" si="13"/>
        <v>11.047759592165281</v>
      </c>
      <c r="I222" s="537">
        <v>13157</v>
      </c>
      <c r="J222" s="544">
        <f t="shared" si="14"/>
        <v>11.031828548430372</v>
      </c>
      <c r="K222" s="537">
        <v>14778</v>
      </c>
      <c r="L222" s="544">
        <f t="shared" si="15"/>
        <v>12.390998121813791</v>
      </c>
      <c r="M222" s="537">
        <v>12536</v>
      </c>
      <c r="N222" s="544">
        <f t="shared" si="19"/>
        <v>10.511134961094715</v>
      </c>
      <c r="O222" s="537">
        <v>12889</v>
      </c>
      <c r="P222" s="544">
        <f t="shared" si="16"/>
        <v>10.807116984169573</v>
      </c>
      <c r="Q222" s="537">
        <v>12217</v>
      </c>
      <c r="R222" s="544">
        <v>10.3</v>
      </c>
      <c r="S222" s="537">
        <v>8216</v>
      </c>
      <c r="T222" s="544">
        <f t="shared" si="20"/>
        <v>6.888918701368393</v>
      </c>
      <c r="U222" s="537">
        <v>495</v>
      </c>
      <c r="V222" s="896">
        <f t="shared" si="18"/>
        <v>0.41504561309364096</v>
      </c>
    </row>
    <row r="223" spans="1:22" ht="14.5" customHeight="1">
      <c r="A223" s="125" t="s">
        <v>74</v>
      </c>
      <c r="B223" s="5">
        <v>31758</v>
      </c>
      <c r="C223" s="538">
        <v>3689</v>
      </c>
      <c r="D223" s="545">
        <f t="shared" si="11"/>
        <v>11.61597077901631</v>
      </c>
      <c r="E223" s="538">
        <v>4013</v>
      </c>
      <c r="F223" s="545">
        <f>E223/B223*100</f>
        <v>12.636186157818502</v>
      </c>
      <c r="G223" s="538">
        <v>3387</v>
      </c>
      <c r="H223" s="545">
        <f t="shared" si="13"/>
        <v>10.665029283959946</v>
      </c>
      <c r="I223" s="538">
        <v>3824</v>
      </c>
      <c r="J223" s="545">
        <f t="shared" si="14"/>
        <v>12.041060520183891</v>
      </c>
      <c r="K223" s="538">
        <v>4186</v>
      </c>
      <c r="L223" s="545">
        <f t="shared" si="15"/>
        <v>13.180930789092512</v>
      </c>
      <c r="M223" s="538">
        <v>3533</v>
      </c>
      <c r="N223" s="545">
        <f t="shared" si="19"/>
        <v>11.124755967000441</v>
      </c>
      <c r="O223" s="538">
        <v>3515</v>
      </c>
      <c r="P223" s="545">
        <f t="shared" si="16"/>
        <v>11.068077334844764</v>
      </c>
      <c r="Q223" s="538">
        <v>3343</v>
      </c>
      <c r="R223" s="545">
        <f>Q223/B223*100</f>
        <v>10.526481516468293</v>
      </c>
      <c r="S223" s="538">
        <v>2144</v>
      </c>
      <c r="T223" s="545">
        <f t="shared" si="20"/>
        <v>6.7510548523206744</v>
      </c>
      <c r="U223" s="538">
        <v>124</v>
      </c>
      <c r="V223" s="897">
        <f t="shared" si="18"/>
        <v>0.39045279929466592</v>
      </c>
    </row>
    <row r="224" spans="1:22" ht="14.5" customHeight="1">
      <c r="A224" s="124" t="s">
        <v>75</v>
      </c>
      <c r="B224" s="4">
        <v>6544</v>
      </c>
      <c r="C224" s="537">
        <v>904</v>
      </c>
      <c r="D224" s="544">
        <f t="shared" si="11"/>
        <v>13.814180929095354</v>
      </c>
      <c r="E224" s="537">
        <v>981</v>
      </c>
      <c r="F224" s="544">
        <f>E224/B224*100</f>
        <v>14.99083129584352</v>
      </c>
      <c r="G224" s="537">
        <v>739</v>
      </c>
      <c r="H224" s="544">
        <f t="shared" si="13"/>
        <v>11.29278728606357</v>
      </c>
      <c r="I224" s="537">
        <v>713</v>
      </c>
      <c r="J224" s="544">
        <f t="shared" si="14"/>
        <v>10.895476772616137</v>
      </c>
      <c r="K224" s="537">
        <v>789</v>
      </c>
      <c r="L224" s="544">
        <v>12</v>
      </c>
      <c r="M224" s="537">
        <v>679</v>
      </c>
      <c r="N224" s="544">
        <f t="shared" si="19"/>
        <v>10.375916870415649</v>
      </c>
      <c r="O224" s="537">
        <v>692</v>
      </c>
      <c r="P224" s="544">
        <f t="shared" si="16"/>
        <v>10.574572127139364</v>
      </c>
      <c r="Q224" s="537">
        <v>602</v>
      </c>
      <c r="R224" s="544">
        <f>Q224/B224*100</f>
        <v>9.1992665036674826</v>
      </c>
      <c r="S224" s="537">
        <v>421</v>
      </c>
      <c r="T224" s="544">
        <f t="shared" si="20"/>
        <v>6.4333740831295838</v>
      </c>
      <c r="U224" s="537">
        <v>24</v>
      </c>
      <c r="V224" s="896">
        <f t="shared" si="18"/>
        <v>0.36674816625916873</v>
      </c>
    </row>
    <row r="225" spans="1:22" ht="14.5" customHeight="1">
      <c r="A225" s="125" t="s">
        <v>76</v>
      </c>
      <c r="B225" s="5">
        <v>28820</v>
      </c>
      <c r="C225" s="538">
        <v>2019</v>
      </c>
      <c r="D225" s="545">
        <f t="shared" si="11"/>
        <v>7.0055517002081888</v>
      </c>
      <c r="E225" s="538">
        <v>3538</v>
      </c>
      <c r="F225" s="545">
        <f>E225/B225*100</f>
        <v>12.27619708535739</v>
      </c>
      <c r="G225" s="538">
        <v>4300</v>
      </c>
      <c r="H225" s="545">
        <f t="shared" si="13"/>
        <v>14.920194309507288</v>
      </c>
      <c r="I225" s="538">
        <v>3234</v>
      </c>
      <c r="J225" s="545">
        <f t="shared" si="14"/>
        <v>11.221374045801527</v>
      </c>
      <c r="K225" s="538">
        <v>2537</v>
      </c>
      <c r="L225" s="545">
        <f t="shared" ref="L225:L231" si="21">K225/B225*100</f>
        <v>8.8029146426093003</v>
      </c>
      <c r="M225" s="538">
        <v>3476</v>
      </c>
      <c r="N225" s="545">
        <f t="shared" si="19"/>
        <v>12.061068702290076</v>
      </c>
      <c r="O225" s="538">
        <v>3882</v>
      </c>
      <c r="P225" s="545">
        <f t="shared" si="16"/>
        <v>13.469812630117975</v>
      </c>
      <c r="Q225" s="538">
        <v>3352</v>
      </c>
      <c r="R225" s="545">
        <f>Q225/B225*100</f>
        <v>11.630811936155448</v>
      </c>
      <c r="S225" s="538">
        <v>2384</v>
      </c>
      <c r="T225" s="545">
        <f t="shared" si="20"/>
        <v>8.2720333102012482</v>
      </c>
      <c r="U225" s="538">
        <v>98</v>
      </c>
      <c r="V225" s="897">
        <f t="shared" si="18"/>
        <v>0.34004163775156143</v>
      </c>
    </row>
    <row r="226" spans="1:22" ht="14.5" customHeight="1">
      <c r="A226" s="124" t="s">
        <v>77</v>
      </c>
      <c r="B226" s="4">
        <v>15985</v>
      </c>
      <c r="C226" s="537">
        <v>1348</v>
      </c>
      <c r="D226" s="544">
        <f t="shared" si="11"/>
        <v>8.4329058492336557</v>
      </c>
      <c r="E226" s="537">
        <v>1943</v>
      </c>
      <c r="F226" s="544">
        <v>12.1</v>
      </c>
      <c r="G226" s="537">
        <v>2078</v>
      </c>
      <c r="H226" s="544">
        <f t="shared" si="13"/>
        <v>12.999687206756333</v>
      </c>
      <c r="I226" s="537">
        <v>1385</v>
      </c>
      <c r="J226" s="544">
        <f t="shared" si="14"/>
        <v>8.6643728495464494</v>
      </c>
      <c r="K226" s="537">
        <v>1017</v>
      </c>
      <c r="L226" s="544">
        <f t="shared" si="21"/>
        <v>6.3622145761651554</v>
      </c>
      <c r="M226" s="537">
        <v>1805</v>
      </c>
      <c r="N226" s="544">
        <f t="shared" si="19"/>
        <v>11.291836096340319</v>
      </c>
      <c r="O226" s="537">
        <v>2385</v>
      </c>
      <c r="P226" s="544">
        <f t="shared" si="16"/>
        <v>14.920237722865187</v>
      </c>
      <c r="Q226" s="537">
        <v>2247</v>
      </c>
      <c r="R226" s="544">
        <f>Q226/B226*100</f>
        <v>14.056928370347199</v>
      </c>
      <c r="S226" s="537">
        <v>1729</v>
      </c>
      <c r="T226" s="544">
        <f t="shared" si="20"/>
        <v>10.816390365968095</v>
      </c>
      <c r="U226" s="537">
        <v>48</v>
      </c>
      <c r="V226" s="896">
        <f t="shared" si="18"/>
        <v>0.30028151391929936</v>
      </c>
    </row>
    <row r="227" spans="1:22" ht="14.5" customHeight="1">
      <c r="A227" s="125" t="s">
        <v>78</v>
      </c>
      <c r="B227" s="5">
        <v>20289</v>
      </c>
      <c r="C227" s="539">
        <v>2158</v>
      </c>
      <c r="D227" s="545">
        <f t="shared" si="11"/>
        <v>10.636305387155602</v>
      </c>
      <c r="E227" s="539">
        <v>2611</v>
      </c>
      <c r="F227" s="545">
        <f>E227/B227*100</f>
        <v>12.869042338212825</v>
      </c>
      <c r="G227" s="539">
        <v>2320</v>
      </c>
      <c r="H227" s="545">
        <f t="shared" si="13"/>
        <v>11.434767608063483</v>
      </c>
      <c r="I227" s="539">
        <v>2273</v>
      </c>
      <c r="J227" s="545">
        <f t="shared" si="14"/>
        <v>11.203114988417369</v>
      </c>
      <c r="K227" s="539">
        <v>2568</v>
      </c>
      <c r="L227" s="545">
        <f t="shared" si="21"/>
        <v>12.657104835132337</v>
      </c>
      <c r="M227" s="539">
        <v>2461</v>
      </c>
      <c r="N227" s="545">
        <f t="shared" si="19"/>
        <v>12.129725467001824</v>
      </c>
      <c r="O227" s="539">
        <v>2502</v>
      </c>
      <c r="P227" s="545">
        <f t="shared" si="16"/>
        <v>12.331805411799497</v>
      </c>
      <c r="Q227" s="539">
        <v>2078</v>
      </c>
      <c r="R227" s="545">
        <f>Q227/B227*100</f>
        <v>10.242003055843067</v>
      </c>
      <c r="S227" s="539">
        <v>1198</v>
      </c>
      <c r="T227" s="545">
        <f t="shared" si="20"/>
        <v>5.9046774114051948</v>
      </c>
      <c r="U227" s="539">
        <v>120</v>
      </c>
      <c r="V227" s="897">
        <f t="shared" si="18"/>
        <v>0.5914534969688009</v>
      </c>
    </row>
    <row r="228" spans="1:22" ht="14.5" customHeight="1" thickBot="1">
      <c r="A228" s="126" t="s">
        <v>79</v>
      </c>
      <c r="B228" s="4">
        <v>15415</v>
      </c>
      <c r="C228" s="537">
        <v>1142</v>
      </c>
      <c r="D228" s="544">
        <f t="shared" si="11"/>
        <v>7.4083684722672727</v>
      </c>
      <c r="E228" s="537">
        <v>2060</v>
      </c>
      <c r="F228" s="544">
        <f>E228/B228*100</f>
        <v>13.363606876419073</v>
      </c>
      <c r="G228" s="537">
        <v>2290</v>
      </c>
      <c r="H228" s="544">
        <f t="shared" si="13"/>
        <v>14.855660071359067</v>
      </c>
      <c r="I228" s="537">
        <v>1548</v>
      </c>
      <c r="J228" s="544">
        <f t="shared" si="14"/>
        <v>10.042166720726566</v>
      </c>
      <c r="K228" s="537">
        <v>1057</v>
      </c>
      <c r="L228" s="544">
        <f t="shared" si="21"/>
        <v>6.8569575089198835</v>
      </c>
      <c r="M228" s="537">
        <v>1502</v>
      </c>
      <c r="N228" s="544">
        <f t="shared" si="19"/>
        <v>9.7437560817385673</v>
      </c>
      <c r="O228" s="537">
        <v>2216</v>
      </c>
      <c r="P228" s="544">
        <f t="shared" si="16"/>
        <v>14.375608173856632</v>
      </c>
      <c r="Q228" s="537">
        <v>2105</v>
      </c>
      <c r="R228" s="544">
        <v>13.6</v>
      </c>
      <c r="S228" s="537">
        <v>1418</v>
      </c>
      <c r="T228" s="544">
        <f t="shared" si="20"/>
        <v>9.1988323061952642</v>
      </c>
      <c r="U228" s="537">
        <v>77</v>
      </c>
      <c r="V228" s="896">
        <f t="shared" si="18"/>
        <v>0.49951346091469351</v>
      </c>
    </row>
    <row r="229" spans="1:22" ht="14.5" customHeight="1">
      <c r="A229" s="138" t="s">
        <v>80</v>
      </c>
      <c r="B229" s="7">
        <v>488576</v>
      </c>
      <c r="C229" s="540">
        <v>69472</v>
      </c>
      <c r="D229" s="547">
        <f t="shared" si="11"/>
        <v>14.219282158763427</v>
      </c>
      <c r="E229" s="540">
        <v>66345</v>
      </c>
      <c r="F229" s="547">
        <f>E229/B229*100</f>
        <v>13.579258907518993</v>
      </c>
      <c r="G229" s="540">
        <v>54910</v>
      </c>
      <c r="H229" s="547">
        <f t="shared" si="13"/>
        <v>11.238783730678543</v>
      </c>
      <c r="I229" s="540">
        <v>55567</v>
      </c>
      <c r="J229" s="547">
        <f t="shared" si="14"/>
        <v>11.373256156667539</v>
      </c>
      <c r="K229" s="540">
        <v>58772</v>
      </c>
      <c r="L229" s="547">
        <f t="shared" si="21"/>
        <v>12.029244170814776</v>
      </c>
      <c r="M229" s="540">
        <v>51740</v>
      </c>
      <c r="N229" s="547">
        <f t="shared" si="19"/>
        <v>10.589959392192821</v>
      </c>
      <c r="O229" s="540">
        <v>52671</v>
      </c>
      <c r="P229" s="547">
        <f t="shared" si="16"/>
        <v>10.780513164789102</v>
      </c>
      <c r="Q229" s="540">
        <v>46164</v>
      </c>
      <c r="R229" s="547">
        <f>Q229/B229*100</f>
        <v>9.4486835210898601</v>
      </c>
      <c r="S229" s="540">
        <v>30325</v>
      </c>
      <c r="T229" s="547">
        <f t="shared" si="20"/>
        <v>6.2068132695834421</v>
      </c>
      <c r="U229" s="540">
        <v>2610</v>
      </c>
      <c r="V229" s="898">
        <f t="shared" si="18"/>
        <v>0.53420552790149334</v>
      </c>
    </row>
    <row r="230" spans="1:22" ht="14.5" customHeight="1">
      <c r="A230" s="138" t="s">
        <v>81</v>
      </c>
      <c r="B230" s="8">
        <v>121124</v>
      </c>
      <c r="C230" s="541">
        <v>9446</v>
      </c>
      <c r="D230" s="548">
        <f t="shared" si="11"/>
        <v>7.798619596446617</v>
      </c>
      <c r="E230" s="541">
        <v>14942</v>
      </c>
      <c r="F230" s="548">
        <f>E230/B230*100</f>
        <v>12.336118358046299</v>
      </c>
      <c r="G230" s="541">
        <v>17845</v>
      </c>
      <c r="H230" s="548">
        <f t="shared" si="13"/>
        <v>14.732835771605956</v>
      </c>
      <c r="I230" s="541">
        <v>13812</v>
      </c>
      <c r="J230" s="548">
        <f t="shared" si="14"/>
        <v>11.403190119216671</v>
      </c>
      <c r="K230" s="541">
        <v>10374</v>
      </c>
      <c r="L230" s="548">
        <f t="shared" si="21"/>
        <v>8.5647765925828079</v>
      </c>
      <c r="M230" s="541">
        <v>13258</v>
      </c>
      <c r="N230" s="548">
        <f t="shared" si="19"/>
        <v>10.945807602126747</v>
      </c>
      <c r="O230" s="541">
        <v>16193</v>
      </c>
      <c r="P230" s="548">
        <f t="shared" si="16"/>
        <v>13.368944222449722</v>
      </c>
      <c r="Q230" s="541">
        <v>14687</v>
      </c>
      <c r="R230" s="548">
        <f>Q230/B230*100</f>
        <v>12.125590304151117</v>
      </c>
      <c r="S230" s="541">
        <v>9875</v>
      </c>
      <c r="T230" s="548">
        <f t="shared" si="20"/>
        <v>8.152802087117335</v>
      </c>
      <c r="U230" s="541">
        <v>692</v>
      </c>
      <c r="V230" s="899">
        <f t="shared" si="18"/>
        <v>0.57131534625672864</v>
      </c>
    </row>
    <row r="231" spans="1:22" ht="14.5" customHeight="1">
      <c r="A231" s="139" t="s">
        <v>82</v>
      </c>
      <c r="B231" s="130">
        <v>609700</v>
      </c>
      <c r="C231" s="542">
        <v>78918</v>
      </c>
      <c r="D231" s="549">
        <f t="shared" si="11"/>
        <v>12.943742824339841</v>
      </c>
      <c r="E231" s="542">
        <v>81287</v>
      </c>
      <c r="F231" s="549">
        <f>E231/B231*100</f>
        <v>13.332294571100542</v>
      </c>
      <c r="G231" s="542">
        <v>72755</v>
      </c>
      <c r="H231" s="549">
        <f t="shared" si="13"/>
        <v>11.932917828440216</v>
      </c>
      <c r="I231" s="542">
        <v>69379</v>
      </c>
      <c r="J231" s="549">
        <f t="shared" si="14"/>
        <v>11.379202886665574</v>
      </c>
      <c r="K231" s="542">
        <v>69146</v>
      </c>
      <c r="L231" s="549">
        <f t="shared" si="21"/>
        <v>11.340987370838116</v>
      </c>
      <c r="M231" s="542">
        <v>64998</v>
      </c>
      <c r="N231" s="549">
        <f t="shared" si="19"/>
        <v>10.660652780055765</v>
      </c>
      <c r="O231" s="542">
        <v>68864</v>
      </c>
      <c r="P231" s="549">
        <f t="shared" si="16"/>
        <v>11.294735115630639</v>
      </c>
      <c r="Q231" s="542">
        <v>60851</v>
      </c>
      <c r="R231" s="549">
        <f>Q231/B231*100</f>
        <v>9.9804822043628025</v>
      </c>
      <c r="S231" s="542">
        <v>40200</v>
      </c>
      <c r="T231" s="549">
        <f t="shared" si="20"/>
        <v>6.593406593406594</v>
      </c>
      <c r="U231" s="542">
        <v>3302</v>
      </c>
      <c r="V231" s="900">
        <f t="shared" si="18"/>
        <v>0.54157782515991471</v>
      </c>
    </row>
    <row r="232" spans="1:22" ht="14.5" customHeight="1">
      <c r="A232" s="1115" t="s">
        <v>519</v>
      </c>
      <c r="B232" s="1115"/>
      <c r="C232" s="1115"/>
      <c r="D232" s="1115"/>
      <c r="E232" s="1115"/>
      <c r="F232" s="1115"/>
      <c r="G232" s="1115"/>
      <c r="H232" s="1115"/>
      <c r="I232" s="1115"/>
      <c r="J232" s="1115"/>
      <c r="K232" s="1115"/>
      <c r="L232" s="1115"/>
      <c r="M232" s="1115"/>
    </row>
    <row r="233" spans="1:22" ht="22.5" customHeight="1">
      <c r="A233" s="1116" t="s">
        <v>654</v>
      </c>
      <c r="B233" s="1116"/>
      <c r="C233" s="1116"/>
      <c r="D233" s="1116"/>
      <c r="E233" s="1116"/>
      <c r="F233" s="1116"/>
      <c r="G233" s="1116"/>
      <c r="H233" s="1116"/>
      <c r="I233" s="1116"/>
      <c r="J233" s="1116"/>
      <c r="K233" s="1116"/>
      <c r="L233" s="1116"/>
      <c r="M233" s="1116"/>
    </row>
    <row r="234" spans="1:22" ht="14.5" customHeight="1">
      <c r="D234" s="784"/>
      <c r="F234" s="784"/>
      <c r="H234" s="784"/>
      <c r="J234" s="784"/>
      <c r="K234" s="784"/>
      <c r="L234" s="784"/>
      <c r="M234" s="784"/>
    </row>
    <row r="235" spans="1:22" ht="25" customHeight="1">
      <c r="A235" s="1120">
        <v>2018</v>
      </c>
      <c r="B235" s="1120"/>
      <c r="C235" s="1120"/>
      <c r="D235" s="1120"/>
      <c r="E235" s="1120"/>
      <c r="F235" s="1120"/>
      <c r="G235" s="1120"/>
      <c r="H235" s="1120"/>
      <c r="I235" s="1120"/>
      <c r="J235" s="1120"/>
      <c r="K235" s="1120"/>
      <c r="L235" s="1120"/>
      <c r="M235" s="1120"/>
      <c r="N235" s="907"/>
      <c r="O235" s="907"/>
      <c r="P235" s="907"/>
      <c r="Q235" s="907"/>
      <c r="R235" s="907"/>
      <c r="S235" s="907"/>
      <c r="T235" s="907"/>
      <c r="U235" s="907"/>
      <c r="V235" s="907"/>
    </row>
    <row r="236" spans="1:22" ht="14.5" customHeight="1">
      <c r="A236" s="759"/>
      <c r="B236" s="759"/>
      <c r="C236" s="783"/>
      <c r="D236" s="785"/>
      <c r="E236" s="784"/>
      <c r="F236" s="784"/>
      <c r="G236" s="784"/>
      <c r="H236" s="784"/>
      <c r="I236" s="784"/>
      <c r="J236" s="784"/>
      <c r="K236" s="784"/>
      <c r="L236" s="784"/>
      <c r="M236" s="784"/>
    </row>
    <row r="237" spans="1:22" ht="14.5" customHeight="1">
      <c r="A237" s="1133" t="s">
        <v>839</v>
      </c>
      <c r="B237" s="1133"/>
      <c r="C237" s="1133"/>
      <c r="D237" s="1133"/>
      <c r="E237" s="1133"/>
      <c r="F237" s="1133"/>
      <c r="G237" s="1133"/>
      <c r="H237" s="1133"/>
      <c r="I237" s="1133"/>
      <c r="J237" s="1133"/>
      <c r="K237" s="1133"/>
      <c r="L237" s="1133"/>
      <c r="M237" s="1133"/>
      <c r="N237" s="1133"/>
      <c r="O237" s="1133"/>
      <c r="P237" s="1133"/>
      <c r="Q237" s="1133"/>
      <c r="R237" s="1133"/>
      <c r="S237" s="1133"/>
      <c r="T237" s="1133"/>
      <c r="U237" s="1133"/>
      <c r="V237" s="1133"/>
    </row>
    <row r="238" spans="1:22" ht="14.5" customHeight="1">
      <c r="A238" s="1148" t="s">
        <v>273</v>
      </c>
      <c r="B238" s="1181" t="s">
        <v>274</v>
      </c>
      <c r="C238" s="1178" t="s">
        <v>276</v>
      </c>
      <c r="D238" s="1179"/>
      <c r="E238" s="1179"/>
      <c r="F238" s="1179"/>
      <c r="G238" s="1179"/>
      <c r="H238" s="1179"/>
      <c r="I238" s="1179"/>
      <c r="J238" s="1179"/>
      <c r="K238" s="1179"/>
      <c r="L238" s="1179"/>
      <c r="M238" s="1179"/>
      <c r="N238" s="1179"/>
      <c r="O238" s="1179"/>
      <c r="P238" s="1179"/>
      <c r="Q238" s="1179"/>
      <c r="R238" s="1179"/>
      <c r="S238" s="1179"/>
      <c r="T238" s="1179"/>
      <c r="U238" s="1179"/>
      <c r="V238" s="1180"/>
    </row>
    <row r="239" spans="1:22" ht="14.5" customHeight="1">
      <c r="A239" s="1149"/>
      <c r="B239" s="1182"/>
      <c r="C239" s="1174" t="s">
        <v>286</v>
      </c>
      <c r="D239" s="1175"/>
      <c r="E239" s="1174" t="s">
        <v>287</v>
      </c>
      <c r="F239" s="1175"/>
      <c r="G239" s="1174" t="s">
        <v>294</v>
      </c>
      <c r="H239" s="1175"/>
      <c r="I239" s="1174" t="s">
        <v>295</v>
      </c>
      <c r="J239" s="1175"/>
      <c r="K239" s="1174" t="s">
        <v>296</v>
      </c>
      <c r="L239" s="1175"/>
      <c r="M239" s="1174" t="s">
        <v>297</v>
      </c>
      <c r="N239" s="1175"/>
      <c r="O239" s="1174" t="s">
        <v>813</v>
      </c>
      <c r="P239" s="1175"/>
      <c r="Q239" s="1174" t="s">
        <v>814</v>
      </c>
      <c r="R239" s="1175"/>
      <c r="S239" s="1174" t="s">
        <v>815</v>
      </c>
      <c r="T239" s="1175"/>
      <c r="U239" s="1176" t="s">
        <v>816</v>
      </c>
      <c r="V239" s="1177"/>
    </row>
    <row r="240" spans="1:22" ht="14.5" customHeight="1" thickBot="1">
      <c r="A240" s="1150"/>
      <c r="B240" s="525" t="s">
        <v>275</v>
      </c>
      <c r="C240" s="583" t="s">
        <v>275</v>
      </c>
      <c r="D240" s="534" t="s">
        <v>279</v>
      </c>
      <c r="E240" s="753" t="s">
        <v>275</v>
      </c>
      <c r="F240" s="529" t="s">
        <v>279</v>
      </c>
      <c r="G240" s="753" t="s">
        <v>275</v>
      </c>
      <c r="H240" s="529" t="s">
        <v>279</v>
      </c>
      <c r="I240" s="751" t="s">
        <v>275</v>
      </c>
      <c r="J240" s="528" t="s">
        <v>279</v>
      </c>
      <c r="K240" s="753" t="s">
        <v>275</v>
      </c>
      <c r="L240" s="529" t="s">
        <v>279</v>
      </c>
      <c r="M240" s="750" t="s">
        <v>275</v>
      </c>
      <c r="N240" s="528" t="s">
        <v>279</v>
      </c>
      <c r="O240" s="753" t="s">
        <v>275</v>
      </c>
      <c r="P240" s="529" t="s">
        <v>279</v>
      </c>
      <c r="Q240" s="753" t="s">
        <v>275</v>
      </c>
      <c r="R240" s="529" t="s">
        <v>279</v>
      </c>
      <c r="S240" s="753" t="s">
        <v>275</v>
      </c>
      <c r="T240" s="529" t="s">
        <v>279</v>
      </c>
      <c r="U240" s="894" t="s">
        <v>275</v>
      </c>
      <c r="V240" s="531" t="s">
        <v>279</v>
      </c>
    </row>
    <row r="241" spans="1:22" ht="14.5" customHeight="1">
      <c r="A241" s="123" t="s">
        <v>64</v>
      </c>
      <c r="B241" s="3">
        <v>89453</v>
      </c>
      <c r="C241" s="551">
        <v>12490</v>
      </c>
      <c r="D241" s="558">
        <f t="shared" ref="D241:D259" si="22">C241/B241*100</f>
        <v>13.962639598448348</v>
      </c>
      <c r="E241" s="551">
        <v>12977</v>
      </c>
      <c r="F241" s="558">
        <f t="shared" ref="F241:F259" si="23">E241/B241*100</f>
        <v>14.507059573183684</v>
      </c>
      <c r="G241" s="551">
        <v>10491</v>
      </c>
      <c r="H241" s="558">
        <f t="shared" ref="H241:H259" si="24">G241/B241*100</f>
        <v>11.72794651940125</v>
      </c>
      <c r="I241" s="551">
        <v>10437</v>
      </c>
      <c r="J241" s="558">
        <f t="shared" ref="J241:J259" si="25">I241/B241*100</f>
        <v>11.667579622818687</v>
      </c>
      <c r="K241" s="551">
        <v>9925</v>
      </c>
      <c r="L241" s="558">
        <f t="shared" ref="L241:L259" si="26">K241/B241*100</f>
        <v>11.095212010776608</v>
      </c>
      <c r="M241" s="551">
        <v>9738</v>
      </c>
      <c r="N241" s="558">
        <f t="shared" ref="N241:N259" si="27">M241/B241*100</f>
        <v>10.886163683722177</v>
      </c>
      <c r="O241" s="551">
        <v>10062</v>
      </c>
      <c r="P241" s="558">
        <f t="shared" ref="P241:P259" si="28">O241/B241*100</f>
        <v>11.248365063217555</v>
      </c>
      <c r="Q241" s="551">
        <v>8087</v>
      </c>
      <c r="R241" s="558">
        <f t="shared" ref="R241:R259" si="29">Q241/B241*100</f>
        <v>9.0405017159849308</v>
      </c>
      <c r="S241" s="551">
        <v>4795</v>
      </c>
      <c r="T241" s="558">
        <f t="shared" ref="T241:T259" si="30">S241/B241*100</f>
        <v>5.3603568354331328</v>
      </c>
      <c r="U241" s="551">
        <v>451</v>
      </c>
      <c r="V241" s="901">
        <f t="shared" ref="V241:V259" si="31">U241/B241*100</f>
        <v>0.50417537701362725</v>
      </c>
    </row>
    <row r="242" spans="1:22" ht="14.5" customHeight="1">
      <c r="A242" s="124" t="s">
        <v>65</v>
      </c>
      <c r="B242" s="4">
        <v>87737</v>
      </c>
      <c r="C242" s="552">
        <v>15689</v>
      </c>
      <c r="D242" s="559">
        <f t="shared" si="22"/>
        <v>17.881851442378931</v>
      </c>
      <c r="E242" s="552">
        <v>11781</v>
      </c>
      <c r="F242" s="559">
        <f t="shared" si="23"/>
        <v>13.427630304204611</v>
      </c>
      <c r="G242" s="552">
        <v>9571</v>
      </c>
      <c r="H242" s="559">
        <f t="shared" si="24"/>
        <v>10.908738616547181</v>
      </c>
      <c r="I242" s="552">
        <v>10887</v>
      </c>
      <c r="J242" s="559">
        <f t="shared" si="25"/>
        <v>12.408675929197488</v>
      </c>
      <c r="K242" s="552">
        <v>10849</v>
      </c>
      <c r="L242" s="559">
        <f t="shared" si="26"/>
        <v>12.365364669409713</v>
      </c>
      <c r="M242" s="552">
        <v>8845</v>
      </c>
      <c r="N242" s="559">
        <f t="shared" si="27"/>
        <v>10.0812656006018</v>
      </c>
      <c r="O242" s="552">
        <v>8258</v>
      </c>
      <c r="P242" s="559">
        <f t="shared" si="28"/>
        <v>9.4122206138801197</v>
      </c>
      <c r="Q242" s="552">
        <v>7171</v>
      </c>
      <c r="R242" s="559">
        <f t="shared" si="29"/>
        <v>8.1732906299508752</v>
      </c>
      <c r="S242" s="552">
        <v>4293</v>
      </c>
      <c r="T242" s="559">
        <f t="shared" si="30"/>
        <v>4.8930325860241402</v>
      </c>
      <c r="U242" s="552">
        <v>393</v>
      </c>
      <c r="V242" s="902">
        <f t="shared" si="31"/>
        <v>0.44792960780514496</v>
      </c>
    </row>
    <row r="243" spans="1:22" ht="14.5" customHeight="1">
      <c r="A243" s="125" t="s">
        <v>66</v>
      </c>
      <c r="B243" s="5">
        <v>30545</v>
      </c>
      <c r="C243" s="553">
        <v>2471</v>
      </c>
      <c r="D243" s="560">
        <f t="shared" si="22"/>
        <v>8.0897037158291045</v>
      </c>
      <c r="E243" s="553">
        <v>4274</v>
      </c>
      <c r="F243" s="560">
        <f t="shared" si="23"/>
        <v>13.992470126043543</v>
      </c>
      <c r="G243" s="553">
        <v>4478</v>
      </c>
      <c r="H243" s="560">
        <f t="shared" si="24"/>
        <v>14.660337207398918</v>
      </c>
      <c r="I243" s="553">
        <v>3975</v>
      </c>
      <c r="J243" s="560">
        <f t="shared" si="25"/>
        <v>13.013586511704043</v>
      </c>
      <c r="K243" s="553">
        <v>3003</v>
      </c>
      <c r="L243" s="560">
        <f t="shared" si="26"/>
        <v>9.8313963005401863</v>
      </c>
      <c r="M243" s="553">
        <v>3354</v>
      </c>
      <c r="N243" s="560">
        <f t="shared" si="27"/>
        <v>10.980520543460468</v>
      </c>
      <c r="O243" s="553">
        <v>4053</v>
      </c>
      <c r="P243" s="560">
        <f t="shared" si="28"/>
        <v>13.268947454575217</v>
      </c>
      <c r="Q243" s="553">
        <v>2985</v>
      </c>
      <c r="R243" s="560">
        <f t="shared" si="29"/>
        <v>9.7724668521852998</v>
      </c>
      <c r="S243" s="553">
        <v>1729</v>
      </c>
      <c r="T243" s="560">
        <f t="shared" si="30"/>
        <v>5.6605009003110158</v>
      </c>
      <c r="U243" s="553">
        <v>223</v>
      </c>
      <c r="V243" s="903">
        <f t="shared" si="31"/>
        <v>0.73007038795220169</v>
      </c>
    </row>
    <row r="244" spans="1:22" ht="14.5" customHeight="1">
      <c r="A244" s="124" t="s">
        <v>67</v>
      </c>
      <c r="B244" s="4">
        <v>16761</v>
      </c>
      <c r="C244" s="552">
        <v>993</v>
      </c>
      <c r="D244" s="559">
        <f t="shared" si="22"/>
        <v>5.9244675138714875</v>
      </c>
      <c r="E244" s="552">
        <v>2139</v>
      </c>
      <c r="F244" s="559">
        <f t="shared" si="23"/>
        <v>12.761768390907463</v>
      </c>
      <c r="G244" s="552">
        <v>2345</v>
      </c>
      <c r="H244" s="559">
        <f t="shared" si="24"/>
        <v>13.990812004057037</v>
      </c>
      <c r="I244" s="552">
        <v>1856</v>
      </c>
      <c r="J244" s="559">
        <f t="shared" si="25"/>
        <v>11.073324980609749</v>
      </c>
      <c r="K244" s="552">
        <v>1410</v>
      </c>
      <c r="L244" s="559">
        <f t="shared" si="26"/>
        <v>8.4123858958296047</v>
      </c>
      <c r="M244" s="552">
        <v>2045</v>
      </c>
      <c r="N244" s="559">
        <f t="shared" si="27"/>
        <v>12.200942664518823</v>
      </c>
      <c r="O244" s="552">
        <v>2395</v>
      </c>
      <c r="P244" s="559">
        <f t="shared" si="28"/>
        <v>14.289123560646738</v>
      </c>
      <c r="Q244" s="552">
        <v>2137</v>
      </c>
      <c r="R244" s="559">
        <f t="shared" si="29"/>
        <v>12.749835928643877</v>
      </c>
      <c r="S244" s="552">
        <v>1359</v>
      </c>
      <c r="T244" s="559">
        <f t="shared" si="30"/>
        <v>8.1081081081081088</v>
      </c>
      <c r="U244" s="552">
        <v>82</v>
      </c>
      <c r="V244" s="902">
        <f t="shared" si="31"/>
        <v>0.48923095280711171</v>
      </c>
    </row>
    <row r="245" spans="1:22" ht="14.5" customHeight="1">
      <c r="A245" s="125" t="s">
        <v>68</v>
      </c>
      <c r="B245" s="5">
        <v>4757</v>
      </c>
      <c r="C245" s="553">
        <v>461</v>
      </c>
      <c r="D245" s="560">
        <f t="shared" si="22"/>
        <v>9.6909817111624967</v>
      </c>
      <c r="E245" s="553">
        <v>720</v>
      </c>
      <c r="F245" s="560">
        <f t="shared" si="23"/>
        <v>15.135589657347067</v>
      </c>
      <c r="G245" s="553">
        <v>656</v>
      </c>
      <c r="H245" s="560">
        <f t="shared" si="24"/>
        <v>13.79020391002733</v>
      </c>
      <c r="I245" s="553">
        <v>515</v>
      </c>
      <c r="J245" s="560">
        <f t="shared" si="25"/>
        <v>10.826150935463527</v>
      </c>
      <c r="K245" s="553">
        <v>521</v>
      </c>
      <c r="L245" s="560">
        <f t="shared" si="26"/>
        <v>10.952280849274754</v>
      </c>
      <c r="M245" s="553">
        <v>522</v>
      </c>
      <c r="N245" s="560">
        <f t="shared" si="27"/>
        <v>10.973302501576624</v>
      </c>
      <c r="O245" s="553">
        <v>575</v>
      </c>
      <c r="P245" s="560">
        <f t="shared" si="28"/>
        <v>12.087450073575782</v>
      </c>
      <c r="Q245" s="553">
        <v>414</v>
      </c>
      <c r="R245" s="560">
        <f t="shared" si="29"/>
        <v>8.7029640529745649</v>
      </c>
      <c r="S245" s="553">
        <v>347</v>
      </c>
      <c r="T245" s="560">
        <f t="shared" si="30"/>
        <v>7.2945133487492111</v>
      </c>
      <c r="U245" s="553">
        <v>26</v>
      </c>
      <c r="V245" s="903">
        <f t="shared" si="31"/>
        <v>0.54656295984864411</v>
      </c>
    </row>
    <row r="246" spans="1:22" ht="14.5" customHeight="1">
      <c r="A246" s="124" t="s">
        <v>69</v>
      </c>
      <c r="B246" s="4">
        <v>15217</v>
      </c>
      <c r="C246" s="552">
        <v>1755</v>
      </c>
      <c r="D246" s="559">
        <f t="shared" si="22"/>
        <v>11.53315370966682</v>
      </c>
      <c r="E246" s="552">
        <v>2581</v>
      </c>
      <c r="F246" s="559">
        <f t="shared" si="23"/>
        <v>16.961293290398896</v>
      </c>
      <c r="G246" s="552">
        <v>2279</v>
      </c>
      <c r="H246" s="559">
        <f t="shared" si="24"/>
        <v>14.976670828678451</v>
      </c>
      <c r="I246" s="552">
        <v>1836</v>
      </c>
      <c r="J246" s="559">
        <f t="shared" si="25"/>
        <v>12.065453111651442</v>
      </c>
      <c r="K246" s="552">
        <v>1573</v>
      </c>
      <c r="L246" s="559">
        <f t="shared" si="26"/>
        <v>10.33712295459026</v>
      </c>
      <c r="M246" s="552">
        <v>1419</v>
      </c>
      <c r="N246" s="559">
        <f t="shared" si="27"/>
        <v>9.3250969310639427</v>
      </c>
      <c r="O246" s="552">
        <v>1533</v>
      </c>
      <c r="P246" s="559">
        <f t="shared" si="28"/>
        <v>10.074259052375632</v>
      </c>
      <c r="Q246" s="552">
        <v>1308</v>
      </c>
      <c r="R246" s="559">
        <f t="shared" si="29"/>
        <v>8.595649602418348</v>
      </c>
      <c r="S246" s="552">
        <v>804</v>
      </c>
      <c r="T246" s="559">
        <f t="shared" si="30"/>
        <v>5.2835644345140302</v>
      </c>
      <c r="U246" s="552">
        <v>129</v>
      </c>
      <c r="V246" s="902">
        <f t="shared" si="31"/>
        <v>0.84773608464217654</v>
      </c>
    </row>
    <row r="247" spans="1:22" ht="14.5" customHeight="1">
      <c r="A247" s="125" t="s">
        <v>70</v>
      </c>
      <c r="B247" s="5">
        <v>47577</v>
      </c>
      <c r="C247" s="553">
        <v>6042</v>
      </c>
      <c r="D247" s="560">
        <f t="shared" si="22"/>
        <v>12.699413582193076</v>
      </c>
      <c r="E247" s="553">
        <v>6297</v>
      </c>
      <c r="F247" s="560">
        <f t="shared" si="23"/>
        <v>13.235386846585534</v>
      </c>
      <c r="G247" s="553">
        <v>5216</v>
      </c>
      <c r="H247" s="560">
        <f t="shared" si="24"/>
        <v>10.96328057674927</v>
      </c>
      <c r="I247" s="553">
        <v>5713</v>
      </c>
      <c r="J247" s="560">
        <f t="shared" si="25"/>
        <v>12.007902978329865</v>
      </c>
      <c r="K247" s="553">
        <v>5450</v>
      </c>
      <c r="L247" s="560">
        <f t="shared" si="26"/>
        <v>11.455114866427055</v>
      </c>
      <c r="M247" s="553">
        <v>4962</v>
      </c>
      <c r="N247" s="560">
        <f t="shared" si="27"/>
        <v>10.429409168295605</v>
      </c>
      <c r="O247" s="553">
        <v>5794</v>
      </c>
      <c r="P247" s="560">
        <f t="shared" si="28"/>
        <v>12.178153309372174</v>
      </c>
      <c r="Q247" s="553">
        <v>4993</v>
      </c>
      <c r="R247" s="560">
        <f t="shared" si="29"/>
        <v>10.494566702398217</v>
      </c>
      <c r="S247" s="553">
        <v>2799</v>
      </c>
      <c r="T247" s="560">
        <f t="shared" si="30"/>
        <v>5.8830947726842799</v>
      </c>
      <c r="U247" s="553">
        <v>311</v>
      </c>
      <c r="V247" s="903">
        <f t="shared" si="31"/>
        <v>0.6536771969649201</v>
      </c>
    </row>
    <row r="248" spans="1:22" ht="14.5" customHeight="1">
      <c r="A248" s="124" t="s">
        <v>71</v>
      </c>
      <c r="B248" s="4">
        <v>10582</v>
      </c>
      <c r="C248" s="552">
        <v>729</v>
      </c>
      <c r="D248" s="559">
        <f t="shared" si="22"/>
        <v>6.8890568890568895</v>
      </c>
      <c r="E248" s="552">
        <v>1262</v>
      </c>
      <c r="F248" s="559">
        <f t="shared" si="23"/>
        <v>11.925911925911926</v>
      </c>
      <c r="G248" s="552">
        <v>1398</v>
      </c>
      <c r="H248" s="559">
        <f t="shared" si="24"/>
        <v>13.211113211113211</v>
      </c>
      <c r="I248" s="552">
        <v>1057</v>
      </c>
      <c r="J248" s="559">
        <f t="shared" si="25"/>
        <v>9.9886599886599878</v>
      </c>
      <c r="K248" s="552">
        <v>883</v>
      </c>
      <c r="L248" s="559">
        <f t="shared" si="26"/>
        <v>8.3443583443583442</v>
      </c>
      <c r="M248" s="552">
        <v>1187</v>
      </c>
      <c r="N248" s="559">
        <f t="shared" si="27"/>
        <v>11.217161217161218</v>
      </c>
      <c r="O248" s="552">
        <v>1528</v>
      </c>
      <c r="P248" s="559">
        <f t="shared" si="28"/>
        <v>14.43961443961444</v>
      </c>
      <c r="Q248" s="552">
        <v>1435</v>
      </c>
      <c r="R248" s="559">
        <f t="shared" si="29"/>
        <v>13.560763560763561</v>
      </c>
      <c r="S248" s="552">
        <v>1004</v>
      </c>
      <c r="T248" s="559">
        <f t="shared" si="30"/>
        <v>9.4878094878094892</v>
      </c>
      <c r="U248" s="552">
        <v>99</v>
      </c>
      <c r="V248" s="902">
        <f t="shared" si="31"/>
        <v>0.9355509355509356</v>
      </c>
    </row>
    <row r="249" spans="1:22" ht="14.5" customHeight="1">
      <c r="A249" s="125" t="s">
        <v>72</v>
      </c>
      <c r="B249" s="5">
        <v>52425</v>
      </c>
      <c r="C249" s="553">
        <v>6708</v>
      </c>
      <c r="D249" s="560">
        <f t="shared" si="22"/>
        <v>12.795422031473533</v>
      </c>
      <c r="E249" s="553">
        <v>6873</v>
      </c>
      <c r="F249" s="560">
        <f t="shared" si="23"/>
        <v>13.110157367668096</v>
      </c>
      <c r="G249" s="553">
        <v>5462</v>
      </c>
      <c r="H249" s="560">
        <f t="shared" si="24"/>
        <v>10.418693371483071</v>
      </c>
      <c r="I249" s="553">
        <v>5936</v>
      </c>
      <c r="J249" s="560">
        <f t="shared" si="25"/>
        <v>11.322842155460181</v>
      </c>
      <c r="K249" s="553">
        <v>5954</v>
      </c>
      <c r="L249" s="560">
        <f t="shared" si="26"/>
        <v>11.35717691940868</v>
      </c>
      <c r="M249" s="553">
        <v>6141</v>
      </c>
      <c r="N249" s="560">
        <f t="shared" si="27"/>
        <v>11.713876967095851</v>
      </c>
      <c r="O249" s="553">
        <v>6566</v>
      </c>
      <c r="P249" s="560">
        <f t="shared" si="28"/>
        <v>12.524558893657606</v>
      </c>
      <c r="Q249" s="553">
        <v>5375</v>
      </c>
      <c r="R249" s="560">
        <f t="shared" si="29"/>
        <v>10.252742012398665</v>
      </c>
      <c r="S249" s="553">
        <v>3221</v>
      </c>
      <c r="T249" s="560">
        <f t="shared" si="30"/>
        <v>6.1440152598950881</v>
      </c>
      <c r="U249" s="553">
        <v>189</v>
      </c>
      <c r="V249" s="903">
        <f t="shared" si="31"/>
        <v>0.36051502145922748</v>
      </c>
    </row>
    <row r="250" spans="1:22" ht="14.5" customHeight="1">
      <c r="A250" s="124" t="s">
        <v>73</v>
      </c>
      <c r="B250" s="4">
        <v>114224</v>
      </c>
      <c r="C250" s="552">
        <v>14530</v>
      </c>
      <c r="D250" s="559">
        <f t="shared" si="22"/>
        <v>12.720619134332539</v>
      </c>
      <c r="E250" s="552">
        <v>15457</v>
      </c>
      <c r="F250" s="559">
        <f t="shared" si="23"/>
        <v>13.53218237848438</v>
      </c>
      <c r="G250" s="552">
        <v>12085</v>
      </c>
      <c r="H250" s="559">
        <f t="shared" si="24"/>
        <v>10.580088247653734</v>
      </c>
      <c r="I250" s="552">
        <v>13030</v>
      </c>
      <c r="J250" s="559">
        <f t="shared" si="25"/>
        <v>11.407410001400757</v>
      </c>
      <c r="K250" s="552">
        <v>13977</v>
      </c>
      <c r="L250" s="559">
        <f t="shared" si="26"/>
        <v>12.236482700658355</v>
      </c>
      <c r="M250" s="552">
        <v>12248</v>
      </c>
      <c r="N250" s="559">
        <f t="shared" si="27"/>
        <v>10.722790306765653</v>
      </c>
      <c r="O250" s="552">
        <v>13105</v>
      </c>
      <c r="P250" s="559">
        <f t="shared" si="28"/>
        <v>11.473070458047346</v>
      </c>
      <c r="Q250" s="552">
        <v>11999</v>
      </c>
      <c r="R250" s="559">
        <f t="shared" si="29"/>
        <v>10.504797590698978</v>
      </c>
      <c r="S250" s="552">
        <v>7421</v>
      </c>
      <c r="T250" s="559">
        <f t="shared" si="30"/>
        <v>6.4968833169911751</v>
      </c>
      <c r="U250" s="552">
        <v>372</v>
      </c>
      <c r="V250" s="902">
        <f t="shared" si="31"/>
        <v>0.32567586496708223</v>
      </c>
    </row>
    <row r="251" spans="1:22" ht="14.5" customHeight="1">
      <c r="A251" s="125" t="s">
        <v>74</v>
      </c>
      <c r="B251" s="5">
        <v>30674</v>
      </c>
      <c r="C251" s="553">
        <v>3533</v>
      </c>
      <c r="D251" s="560">
        <f t="shared" si="22"/>
        <v>11.517897893981873</v>
      </c>
      <c r="E251" s="553">
        <v>3922</v>
      </c>
      <c r="F251" s="560">
        <f t="shared" si="23"/>
        <v>12.78607289561192</v>
      </c>
      <c r="G251" s="553">
        <v>3235</v>
      </c>
      <c r="H251" s="560">
        <f t="shared" si="24"/>
        <v>10.546391080393819</v>
      </c>
      <c r="I251" s="553">
        <v>3820</v>
      </c>
      <c r="J251" s="560">
        <f t="shared" si="25"/>
        <v>12.453543717806612</v>
      </c>
      <c r="K251" s="553">
        <v>3874</v>
      </c>
      <c r="L251" s="560">
        <f t="shared" si="26"/>
        <v>12.629588576644716</v>
      </c>
      <c r="M251" s="553">
        <v>3379</v>
      </c>
      <c r="N251" s="560">
        <f t="shared" si="27"/>
        <v>11.015844037295428</v>
      </c>
      <c r="O251" s="553">
        <v>3587</v>
      </c>
      <c r="P251" s="560">
        <f t="shared" si="28"/>
        <v>11.693942752819977</v>
      </c>
      <c r="Q251" s="553">
        <v>3334</v>
      </c>
      <c r="R251" s="560">
        <f t="shared" si="29"/>
        <v>10.869139988263676</v>
      </c>
      <c r="S251" s="553">
        <v>1911</v>
      </c>
      <c r="T251" s="560">
        <f t="shared" si="30"/>
        <v>6.2300319488817886</v>
      </c>
      <c r="U251" s="553">
        <v>79</v>
      </c>
      <c r="V251" s="903">
        <f t="shared" si="31"/>
        <v>0.25754710830018906</v>
      </c>
    </row>
    <row r="252" spans="1:22" ht="14.5" customHeight="1">
      <c r="A252" s="124" t="s">
        <v>75</v>
      </c>
      <c r="B252" s="4">
        <v>6396</v>
      </c>
      <c r="C252" s="552">
        <v>956</v>
      </c>
      <c r="D252" s="559">
        <f t="shared" si="22"/>
        <v>14.946841776110068</v>
      </c>
      <c r="E252" s="552">
        <v>889</v>
      </c>
      <c r="F252" s="559">
        <f t="shared" si="23"/>
        <v>13.899312070043775</v>
      </c>
      <c r="G252" s="552">
        <v>680</v>
      </c>
      <c r="H252" s="559">
        <f t="shared" si="24"/>
        <v>10.631644777986242</v>
      </c>
      <c r="I252" s="552">
        <v>697</v>
      </c>
      <c r="J252" s="559">
        <f t="shared" si="25"/>
        <v>10.897435897435898</v>
      </c>
      <c r="K252" s="552">
        <v>770</v>
      </c>
      <c r="L252" s="559">
        <f t="shared" si="26"/>
        <v>12.038774233896184</v>
      </c>
      <c r="M252" s="552">
        <v>673</v>
      </c>
      <c r="N252" s="559">
        <f t="shared" si="27"/>
        <v>10.522201375859913</v>
      </c>
      <c r="O252" s="552">
        <v>705</v>
      </c>
      <c r="P252" s="559">
        <f t="shared" si="28"/>
        <v>11.022514071294559</v>
      </c>
      <c r="Q252" s="552">
        <v>607</v>
      </c>
      <c r="R252" s="559">
        <f t="shared" si="29"/>
        <v>9.4903064415259522</v>
      </c>
      <c r="S252" s="552">
        <v>402</v>
      </c>
      <c r="T252" s="559">
        <f t="shared" si="30"/>
        <v>6.2851782363977478</v>
      </c>
      <c r="U252" s="552">
        <v>17</v>
      </c>
      <c r="V252" s="902">
        <f t="shared" si="31"/>
        <v>0.26579111944965605</v>
      </c>
    </row>
    <row r="253" spans="1:22" ht="14.5" customHeight="1">
      <c r="A253" s="125" t="s">
        <v>76</v>
      </c>
      <c r="B253" s="5">
        <v>27455</v>
      </c>
      <c r="C253" s="553">
        <v>1794</v>
      </c>
      <c r="D253" s="560">
        <f t="shared" si="22"/>
        <v>6.5343289018393733</v>
      </c>
      <c r="E253" s="553">
        <v>3610</v>
      </c>
      <c r="F253" s="560">
        <f t="shared" si="23"/>
        <v>13.148788927335639</v>
      </c>
      <c r="G253" s="553">
        <v>3645</v>
      </c>
      <c r="H253" s="560">
        <f t="shared" si="24"/>
        <v>13.276270260426152</v>
      </c>
      <c r="I253" s="553">
        <v>2746</v>
      </c>
      <c r="J253" s="560">
        <f t="shared" si="25"/>
        <v>10.001821161901294</v>
      </c>
      <c r="K253" s="553">
        <v>2555</v>
      </c>
      <c r="L253" s="560">
        <f t="shared" si="26"/>
        <v>9.3061373156073568</v>
      </c>
      <c r="M253" s="553">
        <v>3551</v>
      </c>
      <c r="N253" s="560">
        <f t="shared" si="27"/>
        <v>12.933891822983062</v>
      </c>
      <c r="O253" s="553">
        <v>3793</v>
      </c>
      <c r="P253" s="560">
        <f t="shared" si="28"/>
        <v>13.815334183208888</v>
      </c>
      <c r="Q253" s="553">
        <v>3355</v>
      </c>
      <c r="R253" s="560">
        <f t="shared" si="29"/>
        <v>12.219996357676198</v>
      </c>
      <c r="S253" s="553">
        <v>2339</v>
      </c>
      <c r="T253" s="560">
        <f t="shared" si="30"/>
        <v>8.5193953742487718</v>
      </c>
      <c r="U253" s="553">
        <v>67</v>
      </c>
      <c r="V253" s="903">
        <f t="shared" si="31"/>
        <v>0.24403569477326534</v>
      </c>
    </row>
    <row r="254" spans="1:22" ht="14.5" customHeight="1">
      <c r="A254" s="124" t="s">
        <v>77</v>
      </c>
      <c r="B254" s="4">
        <v>15665</v>
      </c>
      <c r="C254" s="552">
        <v>1257</v>
      </c>
      <c r="D254" s="559">
        <f t="shared" si="22"/>
        <v>8.0242578997765719</v>
      </c>
      <c r="E254" s="552">
        <v>2010</v>
      </c>
      <c r="F254" s="559">
        <f t="shared" si="23"/>
        <v>12.831152250239386</v>
      </c>
      <c r="G254" s="552">
        <v>1805</v>
      </c>
      <c r="H254" s="559">
        <f t="shared" si="24"/>
        <v>11.522502393871688</v>
      </c>
      <c r="I254" s="552">
        <v>1128</v>
      </c>
      <c r="J254" s="559">
        <f t="shared" si="25"/>
        <v>7.2007660389403121</v>
      </c>
      <c r="K254" s="552">
        <v>1079</v>
      </c>
      <c r="L254" s="559">
        <f t="shared" si="26"/>
        <v>6.8879668049792535</v>
      </c>
      <c r="M254" s="552">
        <v>1968</v>
      </c>
      <c r="N254" s="559">
        <f t="shared" si="27"/>
        <v>12.563038621129907</v>
      </c>
      <c r="O254" s="552">
        <v>2392</v>
      </c>
      <c r="P254" s="559">
        <f t="shared" si="28"/>
        <v>15.269709543568466</v>
      </c>
      <c r="Q254" s="552">
        <v>2295</v>
      </c>
      <c r="R254" s="559">
        <f t="shared" si="29"/>
        <v>14.650494733482287</v>
      </c>
      <c r="S254" s="552">
        <v>1681</v>
      </c>
      <c r="T254" s="559">
        <f t="shared" si="30"/>
        <v>10.730928822215128</v>
      </c>
      <c r="U254" s="552">
        <v>50</v>
      </c>
      <c r="V254" s="902">
        <f t="shared" si="31"/>
        <v>0.31918289179699966</v>
      </c>
    </row>
    <row r="255" spans="1:22" ht="14.5" customHeight="1">
      <c r="A255" s="125" t="s">
        <v>78</v>
      </c>
      <c r="B255" s="5">
        <v>19310</v>
      </c>
      <c r="C255" s="554">
        <v>2043</v>
      </c>
      <c r="D255" s="560">
        <f t="shared" si="22"/>
        <v>10.58001035732781</v>
      </c>
      <c r="E255" s="554">
        <v>2480</v>
      </c>
      <c r="F255" s="560">
        <f t="shared" si="23"/>
        <v>12.843086483687207</v>
      </c>
      <c r="G255" s="554">
        <v>2088</v>
      </c>
      <c r="H255" s="560">
        <f t="shared" si="24"/>
        <v>10.813050233039876</v>
      </c>
      <c r="I255" s="554">
        <v>2183</v>
      </c>
      <c r="J255" s="560">
        <f t="shared" si="25"/>
        <v>11.305023303987571</v>
      </c>
      <c r="K255" s="554">
        <v>2473</v>
      </c>
      <c r="L255" s="560">
        <f t="shared" si="26"/>
        <v>12.806835836354221</v>
      </c>
      <c r="M255" s="554">
        <v>2417</v>
      </c>
      <c r="N255" s="560">
        <f t="shared" si="27"/>
        <v>12.516830657690317</v>
      </c>
      <c r="O255" s="554">
        <v>2500</v>
      </c>
      <c r="P255" s="560">
        <f t="shared" si="28"/>
        <v>12.94665976178146</v>
      </c>
      <c r="Q255" s="554">
        <v>1957</v>
      </c>
      <c r="R255" s="560">
        <f t="shared" si="29"/>
        <v>10.134645261522527</v>
      </c>
      <c r="S255" s="554">
        <v>1063</v>
      </c>
      <c r="T255" s="560">
        <f t="shared" si="30"/>
        <v>5.504919730709477</v>
      </c>
      <c r="U255" s="554">
        <v>106</v>
      </c>
      <c r="V255" s="903">
        <f t="shared" si="31"/>
        <v>0.54893837389953393</v>
      </c>
    </row>
    <row r="256" spans="1:22" ht="14.5" customHeight="1" thickBot="1">
      <c r="A256" s="126" t="s">
        <v>79</v>
      </c>
      <c r="B256" s="4">
        <v>15199</v>
      </c>
      <c r="C256" s="552">
        <v>1079</v>
      </c>
      <c r="D256" s="559">
        <f t="shared" si="22"/>
        <v>7.0991512599513129</v>
      </c>
      <c r="E256" s="552">
        <v>2229</v>
      </c>
      <c r="F256" s="559">
        <f t="shared" si="23"/>
        <v>14.665438515691823</v>
      </c>
      <c r="G256" s="552">
        <v>2026</v>
      </c>
      <c r="H256" s="559">
        <f t="shared" si="24"/>
        <v>13.329824330548062</v>
      </c>
      <c r="I256" s="552">
        <v>1344</v>
      </c>
      <c r="J256" s="559">
        <f t="shared" si="25"/>
        <v>8.8426870188828204</v>
      </c>
      <c r="K256" s="552">
        <v>1030</v>
      </c>
      <c r="L256" s="559">
        <f t="shared" si="26"/>
        <v>6.7767616290545423</v>
      </c>
      <c r="M256" s="552">
        <v>1652</v>
      </c>
      <c r="N256" s="559">
        <f t="shared" si="27"/>
        <v>10.869136127376802</v>
      </c>
      <c r="O256" s="552">
        <v>2313</v>
      </c>
      <c r="P256" s="559">
        <f t="shared" si="28"/>
        <v>15.218106454371998</v>
      </c>
      <c r="Q256" s="552">
        <v>2083</v>
      </c>
      <c r="R256" s="559">
        <f t="shared" si="29"/>
        <v>13.704849003223895</v>
      </c>
      <c r="S256" s="552">
        <v>1385</v>
      </c>
      <c r="T256" s="559">
        <f t="shared" si="30"/>
        <v>9.1124416080005268</v>
      </c>
      <c r="U256" s="552">
        <v>58</v>
      </c>
      <c r="V256" s="902">
        <f t="shared" si="31"/>
        <v>0.38160405289821697</v>
      </c>
    </row>
    <row r="257" spans="1:22" ht="14.5" customHeight="1">
      <c r="A257" s="127" t="s">
        <v>80</v>
      </c>
      <c r="B257" s="7">
        <v>467770</v>
      </c>
      <c r="C257" s="555">
        <v>64207</v>
      </c>
      <c r="D257" s="561">
        <f t="shared" si="22"/>
        <v>13.726190221690146</v>
      </c>
      <c r="E257" s="555">
        <v>63977</v>
      </c>
      <c r="F257" s="561">
        <f t="shared" si="23"/>
        <v>13.677020758064861</v>
      </c>
      <c r="G257" s="555">
        <v>51763</v>
      </c>
      <c r="H257" s="561">
        <f t="shared" si="24"/>
        <v>11.065908459285547</v>
      </c>
      <c r="I257" s="555">
        <v>55054</v>
      </c>
      <c r="J257" s="561">
        <f t="shared" si="25"/>
        <v>11.769459349680398</v>
      </c>
      <c r="K257" s="555">
        <v>55366</v>
      </c>
      <c r="L257" s="561">
        <f t="shared" si="26"/>
        <v>11.836158795989482</v>
      </c>
      <c r="M257" s="555">
        <v>50344</v>
      </c>
      <c r="N257" s="561">
        <f t="shared" si="27"/>
        <v>10.762554246745196</v>
      </c>
      <c r="O257" s="555">
        <v>52685</v>
      </c>
      <c r="P257" s="561">
        <f t="shared" si="28"/>
        <v>11.263013874339952</v>
      </c>
      <c r="Q257" s="555">
        <v>45245</v>
      </c>
      <c r="R257" s="561">
        <f t="shared" si="29"/>
        <v>9.672488616200269</v>
      </c>
      <c r="S257" s="555">
        <v>27056</v>
      </c>
      <c r="T257" s="561">
        <f t="shared" si="30"/>
        <v>5.7840391645466793</v>
      </c>
      <c r="U257" s="555">
        <v>2073</v>
      </c>
      <c r="V257" s="904">
        <f t="shared" si="31"/>
        <v>0.44316651345746844</v>
      </c>
    </row>
    <row r="258" spans="1:22" ht="14.5" customHeight="1">
      <c r="A258" s="128" t="s">
        <v>81</v>
      </c>
      <c r="B258" s="8">
        <v>116207</v>
      </c>
      <c r="C258" s="556">
        <v>8323</v>
      </c>
      <c r="D258" s="562">
        <f t="shared" si="22"/>
        <v>7.1622191434250944</v>
      </c>
      <c r="E258" s="556">
        <v>15524</v>
      </c>
      <c r="F258" s="562">
        <f t="shared" si="23"/>
        <v>13.358919858528315</v>
      </c>
      <c r="G258" s="556">
        <v>15697</v>
      </c>
      <c r="H258" s="562">
        <f t="shared" si="24"/>
        <v>13.507792129561903</v>
      </c>
      <c r="I258" s="556">
        <v>12106</v>
      </c>
      <c r="J258" s="562">
        <f t="shared" si="25"/>
        <v>10.417616838916761</v>
      </c>
      <c r="K258" s="556">
        <v>9960</v>
      </c>
      <c r="L258" s="562">
        <f t="shared" si="26"/>
        <v>8.5709122514134268</v>
      </c>
      <c r="M258" s="556">
        <v>13757</v>
      </c>
      <c r="N258" s="562">
        <f t="shared" si="27"/>
        <v>11.83835741392515</v>
      </c>
      <c r="O258" s="556">
        <v>16474</v>
      </c>
      <c r="P258" s="562">
        <f t="shared" si="28"/>
        <v>14.176426549175178</v>
      </c>
      <c r="Q258" s="556">
        <v>14290</v>
      </c>
      <c r="R258" s="562">
        <f t="shared" si="29"/>
        <v>12.29702169404597</v>
      </c>
      <c r="S258" s="556">
        <v>9497</v>
      </c>
      <c r="T258" s="562">
        <f t="shared" si="30"/>
        <v>8.1724853063929022</v>
      </c>
      <c r="U258" s="556">
        <v>579</v>
      </c>
      <c r="V258" s="905">
        <f t="shared" si="31"/>
        <v>0.49824881461529857</v>
      </c>
    </row>
    <row r="259" spans="1:22" ht="14.5" customHeight="1">
      <c r="A259" s="129" t="s">
        <v>82</v>
      </c>
      <c r="B259" s="130">
        <v>583977</v>
      </c>
      <c r="C259" s="557">
        <v>72530</v>
      </c>
      <c r="D259" s="563">
        <f t="shared" si="22"/>
        <v>12.420009692162534</v>
      </c>
      <c r="E259" s="557">
        <v>79501</v>
      </c>
      <c r="F259" s="563">
        <f t="shared" si="23"/>
        <v>13.613721088330532</v>
      </c>
      <c r="G259" s="557">
        <v>67460</v>
      </c>
      <c r="H259" s="563">
        <f t="shared" si="24"/>
        <v>11.551824815018399</v>
      </c>
      <c r="I259" s="557">
        <v>67160</v>
      </c>
      <c r="J259" s="563">
        <f t="shared" si="25"/>
        <v>11.500452928796854</v>
      </c>
      <c r="K259" s="557">
        <v>65326</v>
      </c>
      <c r="L259" s="563">
        <f t="shared" si="26"/>
        <v>11.186399464362466</v>
      </c>
      <c r="M259" s="557">
        <v>64101</v>
      </c>
      <c r="N259" s="563">
        <f t="shared" si="27"/>
        <v>10.976630928957819</v>
      </c>
      <c r="O259" s="557">
        <v>69159</v>
      </c>
      <c r="P259" s="563">
        <f t="shared" si="28"/>
        <v>11.842760930653091</v>
      </c>
      <c r="Q259" s="557">
        <v>59535</v>
      </c>
      <c r="R259" s="563">
        <f t="shared" si="29"/>
        <v>10.194750820665883</v>
      </c>
      <c r="S259" s="557">
        <v>36553</v>
      </c>
      <c r="T259" s="563">
        <f t="shared" si="30"/>
        <v>6.2593218568539513</v>
      </c>
      <c r="U259" s="557">
        <v>2652</v>
      </c>
      <c r="V259" s="906">
        <f t="shared" si="31"/>
        <v>0.45412747419847016</v>
      </c>
    </row>
    <row r="260" spans="1:22" ht="14.5" customHeight="1">
      <c r="A260" s="1173" t="s">
        <v>519</v>
      </c>
      <c r="B260" s="1173"/>
      <c r="C260" s="1173"/>
      <c r="D260" s="1173"/>
      <c r="E260" s="1173"/>
      <c r="F260" s="1173"/>
      <c r="G260" s="1173"/>
      <c r="H260" s="1173"/>
      <c r="I260" s="1173"/>
      <c r="J260" s="1173"/>
      <c r="K260" s="1173"/>
      <c r="L260" s="1173"/>
      <c r="M260" s="1173"/>
      <c r="N260" s="1173"/>
      <c r="O260" s="1173"/>
      <c r="P260" s="1173"/>
      <c r="Q260" s="1173"/>
      <c r="R260" s="1173"/>
      <c r="S260" s="1173"/>
      <c r="T260" s="1173"/>
      <c r="U260" s="1173"/>
      <c r="V260" s="1173"/>
    </row>
    <row r="261" spans="1:22" ht="14.5" customHeight="1">
      <c r="A261" s="685" t="s">
        <v>819</v>
      </c>
      <c r="B261" s="685"/>
      <c r="C261" s="685"/>
      <c r="D261" s="685"/>
      <c r="E261" s="685"/>
      <c r="F261" s="685"/>
      <c r="G261" s="685"/>
      <c r="H261" s="685"/>
      <c r="I261" s="685"/>
      <c r="J261" s="685"/>
      <c r="K261" s="685"/>
      <c r="L261" s="685"/>
      <c r="M261" s="685"/>
      <c r="N261" s="685"/>
      <c r="O261" s="685"/>
      <c r="P261" s="685"/>
      <c r="Q261" s="685"/>
      <c r="R261" s="685"/>
      <c r="S261" s="685"/>
      <c r="T261" s="685"/>
      <c r="U261" s="685"/>
      <c r="V261" s="685"/>
    </row>
  </sheetData>
  <mergeCells count="131">
    <mergeCell ref="A31:L31"/>
    <mergeCell ref="A33:L33"/>
    <mergeCell ref="A35:L35"/>
    <mergeCell ref="A36:A38"/>
    <mergeCell ref="B36:B37"/>
    <mergeCell ref="C36:L36"/>
    <mergeCell ref="C37:D37"/>
    <mergeCell ref="E37:F37"/>
    <mergeCell ref="G37:H37"/>
    <mergeCell ref="I37:J37"/>
    <mergeCell ref="K37:L37"/>
    <mergeCell ref="A151:L151"/>
    <mergeCell ref="A154:A156"/>
    <mergeCell ref="B154:B155"/>
    <mergeCell ref="E155:F155"/>
    <mergeCell ref="G155:H155"/>
    <mergeCell ref="I155:J155"/>
    <mergeCell ref="K155:L155"/>
    <mergeCell ref="A3:L3"/>
    <mergeCell ref="A5:L5"/>
    <mergeCell ref="A6:A8"/>
    <mergeCell ref="B6:B7"/>
    <mergeCell ref="C6:L6"/>
    <mergeCell ref="C7:D7"/>
    <mergeCell ref="E7:F7"/>
    <mergeCell ref="G7:H7"/>
    <mergeCell ref="I7:J7"/>
    <mergeCell ref="K7:L7"/>
    <mergeCell ref="A58:L58"/>
    <mergeCell ref="A59:L59"/>
    <mergeCell ref="A60:L60"/>
    <mergeCell ref="A61:L61"/>
    <mergeCell ref="A28:L28"/>
    <mergeCell ref="A29:L29"/>
    <mergeCell ref="A30:L30"/>
    <mergeCell ref="A123:L123"/>
    <mergeCell ref="A126:A128"/>
    <mergeCell ref="B126:B127"/>
    <mergeCell ref="C126:L126"/>
    <mergeCell ref="C127:D127"/>
    <mergeCell ref="A88:L88"/>
    <mergeCell ref="A95:L95"/>
    <mergeCell ref="A118:L118"/>
    <mergeCell ref="A125:L125"/>
    <mergeCell ref="A89:L89"/>
    <mergeCell ref="A91:L91"/>
    <mergeCell ref="A93:L93"/>
    <mergeCell ref="A96:A98"/>
    <mergeCell ref="B96:B97"/>
    <mergeCell ref="C96:L96"/>
    <mergeCell ref="C97:D97"/>
    <mergeCell ref="E97:F97"/>
    <mergeCell ref="G97:H97"/>
    <mergeCell ref="I97:J97"/>
    <mergeCell ref="K97:L97"/>
    <mergeCell ref="A90:L90"/>
    <mergeCell ref="A119:L119"/>
    <mergeCell ref="A121:L121"/>
    <mergeCell ref="A120:L120"/>
    <mergeCell ref="A63:L63"/>
    <mergeCell ref="A66:A68"/>
    <mergeCell ref="B66:B67"/>
    <mergeCell ref="C66:L66"/>
    <mergeCell ref="C67:D67"/>
    <mergeCell ref="E67:F67"/>
    <mergeCell ref="G67:H67"/>
    <mergeCell ref="I67:J67"/>
    <mergeCell ref="K67:L67"/>
    <mergeCell ref="A65:L65"/>
    <mergeCell ref="E127:F127"/>
    <mergeCell ref="G127:H127"/>
    <mergeCell ref="I127:J127"/>
    <mergeCell ref="K127:L127"/>
    <mergeCell ref="A238:A240"/>
    <mergeCell ref="B238:B239"/>
    <mergeCell ref="C239:D239"/>
    <mergeCell ref="E239:F239"/>
    <mergeCell ref="G239:H239"/>
    <mergeCell ref="I239:J239"/>
    <mergeCell ref="I211:J211"/>
    <mergeCell ref="K211:L211"/>
    <mergeCell ref="A210:A212"/>
    <mergeCell ref="C154:L154"/>
    <mergeCell ref="C155:D155"/>
    <mergeCell ref="A177:L177"/>
    <mergeCell ref="A182:A184"/>
    <mergeCell ref="B182:B183"/>
    <mergeCell ref="A148:L148"/>
    <mergeCell ref="A176:L176"/>
    <mergeCell ref="A153:L153"/>
    <mergeCell ref="C183:D183"/>
    <mergeCell ref="E183:F183"/>
    <mergeCell ref="A149:L149"/>
    <mergeCell ref="A179:M179"/>
    <mergeCell ref="A204:M204"/>
    <mergeCell ref="A205:M205"/>
    <mergeCell ref="A207:M207"/>
    <mergeCell ref="A232:M232"/>
    <mergeCell ref="B210:B211"/>
    <mergeCell ref="C211:D211"/>
    <mergeCell ref="E211:F211"/>
    <mergeCell ref="G211:H211"/>
    <mergeCell ref="A206:B206"/>
    <mergeCell ref="I183:J183"/>
    <mergeCell ref="K183:L183"/>
    <mergeCell ref="G183:H183"/>
    <mergeCell ref="A181:V181"/>
    <mergeCell ref="C182:V182"/>
    <mergeCell ref="M183:N183"/>
    <mergeCell ref="O183:P183"/>
    <mergeCell ref="Q183:R183"/>
    <mergeCell ref="S183:T183"/>
    <mergeCell ref="U183:V183"/>
    <mergeCell ref="A209:V209"/>
    <mergeCell ref="C210:V210"/>
    <mergeCell ref="A260:V260"/>
    <mergeCell ref="M211:N211"/>
    <mergeCell ref="O211:P211"/>
    <mergeCell ref="Q211:R211"/>
    <mergeCell ref="S211:T211"/>
    <mergeCell ref="U211:V211"/>
    <mergeCell ref="A237:V237"/>
    <mergeCell ref="C238:V238"/>
    <mergeCell ref="M239:N239"/>
    <mergeCell ref="O239:P239"/>
    <mergeCell ref="Q239:R239"/>
    <mergeCell ref="S239:T239"/>
    <mergeCell ref="U239:V239"/>
    <mergeCell ref="K239:L239"/>
    <mergeCell ref="A233:M233"/>
    <mergeCell ref="A235:M235"/>
  </mergeCells>
  <hyperlinks>
    <hyperlink ref="A1" location="Inhalt!A9" display="Zurück zum Inhalt" xr:uid="{00000000-0004-0000-0400-000000000000}"/>
  </hyperlink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dimension ref="A1:J145"/>
  <sheetViews>
    <sheetView showGridLines="0" zoomScale="80" zoomScaleNormal="80" workbookViewId="0">
      <pane xSplit="1" topLeftCell="B1" activePane="topRight" state="frozen"/>
      <selection pane="topRight"/>
    </sheetView>
  </sheetViews>
  <sheetFormatPr baseColWidth="10" defaultColWidth="11" defaultRowHeight="14.5" customHeight="1"/>
  <cols>
    <col min="1" max="1" width="23.5" style="779" customWidth="1"/>
    <col min="2" max="8" width="11.08203125" style="779" customWidth="1"/>
    <col min="9" max="16384" width="11" style="779"/>
  </cols>
  <sheetData>
    <row r="1" spans="1:10" ht="14.5" customHeight="1">
      <c r="A1" s="758" t="s">
        <v>512</v>
      </c>
      <c r="D1" s="786"/>
      <c r="F1" s="786"/>
      <c r="H1" s="786"/>
    </row>
    <row r="2" spans="1:10" ht="14.5" customHeight="1">
      <c r="A2" s="355"/>
      <c r="D2" s="786"/>
      <c r="F2" s="786"/>
      <c r="H2" s="786"/>
    </row>
    <row r="3" spans="1:10" s="780" customFormat="1" ht="25" customHeight="1">
      <c r="A3" s="1120">
        <v>2024</v>
      </c>
      <c r="B3" s="1120"/>
      <c r="C3" s="1120"/>
      <c r="D3" s="1120"/>
      <c r="E3" s="1120"/>
      <c r="F3" s="1120"/>
      <c r="G3" s="1120"/>
      <c r="H3" s="1120"/>
    </row>
    <row r="4" spans="1:10" s="780" customFormat="1" ht="14.5" customHeight="1">
      <c r="A4" s="764"/>
      <c r="D4" s="787"/>
      <c r="F4" s="787"/>
      <c r="H4" s="787"/>
    </row>
    <row r="5" spans="1:10" s="780" customFormat="1" ht="14.5" customHeight="1">
      <c r="A5" s="1189" t="s">
        <v>754</v>
      </c>
      <c r="B5" s="1189"/>
      <c r="C5" s="1189"/>
      <c r="D5" s="1189"/>
      <c r="E5" s="1189"/>
      <c r="F5" s="1189"/>
      <c r="G5" s="1189"/>
      <c r="H5" s="1189"/>
    </row>
    <row r="6" spans="1:10" s="780" customFormat="1" ht="14.5" customHeight="1" thickBot="1">
      <c r="A6" s="1190" t="s">
        <v>273</v>
      </c>
      <c r="B6" s="1124" t="s">
        <v>274</v>
      </c>
      <c r="C6" s="1126" t="s">
        <v>276</v>
      </c>
      <c r="D6" s="1126"/>
      <c r="E6" s="1126"/>
      <c r="F6" s="1126"/>
      <c r="G6" s="1126"/>
      <c r="H6" s="1127"/>
    </row>
    <row r="7" spans="1:10" s="780" customFormat="1" ht="14.5" customHeight="1">
      <c r="A7" s="1191"/>
      <c r="B7" s="1125"/>
      <c r="C7" s="1128" t="s">
        <v>298</v>
      </c>
      <c r="D7" s="1128"/>
      <c r="E7" s="1128" t="s">
        <v>299</v>
      </c>
      <c r="F7" s="1128"/>
      <c r="G7" s="1128" t="s">
        <v>300</v>
      </c>
      <c r="H7" s="1193"/>
    </row>
    <row r="8" spans="1:10" s="780" customFormat="1" ht="14.5" customHeight="1" thickBot="1">
      <c r="A8" s="1192"/>
      <c r="B8" s="967" t="s">
        <v>275</v>
      </c>
      <c r="C8" s="750" t="s">
        <v>275</v>
      </c>
      <c r="D8" s="564" t="s">
        <v>279</v>
      </c>
      <c r="E8" s="750" t="s">
        <v>275</v>
      </c>
      <c r="F8" s="564" t="s">
        <v>279</v>
      </c>
      <c r="G8" s="753" t="s">
        <v>275</v>
      </c>
      <c r="H8" s="565" t="s">
        <v>279</v>
      </c>
    </row>
    <row r="9" spans="1:10" s="780" customFormat="1" ht="14.5" customHeight="1">
      <c r="A9" s="158" t="s">
        <v>64</v>
      </c>
      <c r="B9" s="566">
        <v>112631</v>
      </c>
      <c r="C9" s="49">
        <v>12470</v>
      </c>
      <c r="D9" s="479">
        <v>11.071552236950751</v>
      </c>
      <c r="E9" s="573">
        <v>62920</v>
      </c>
      <c r="F9" s="479">
        <v>55.863838552441159</v>
      </c>
      <c r="G9" s="573">
        <v>37241</v>
      </c>
      <c r="H9" s="46">
        <v>33.06460921060809</v>
      </c>
      <c r="J9" s="788"/>
    </row>
    <row r="10" spans="1:10" s="780" customFormat="1" ht="14.5" customHeight="1">
      <c r="A10" s="159" t="s">
        <v>65</v>
      </c>
      <c r="B10" s="567">
        <v>113724</v>
      </c>
      <c r="C10" s="166">
        <v>9542</v>
      </c>
      <c r="D10" s="480">
        <v>8.390489254686786</v>
      </c>
      <c r="E10" s="574">
        <v>47923</v>
      </c>
      <c r="F10" s="480">
        <v>42.139741831099855</v>
      </c>
      <c r="G10" s="574">
        <v>56259</v>
      </c>
      <c r="H10" s="13">
        <v>49.469768914213361</v>
      </c>
      <c r="J10" s="788"/>
    </row>
    <row r="11" spans="1:10" s="780" customFormat="1" ht="14.5" customHeight="1">
      <c r="A11" s="160" t="s">
        <v>66</v>
      </c>
      <c r="B11" s="568">
        <v>36648</v>
      </c>
      <c r="C11" s="167">
        <v>4726</v>
      </c>
      <c r="D11" s="481">
        <v>12.895655970312159</v>
      </c>
      <c r="E11" s="575">
        <v>10744</v>
      </c>
      <c r="F11" s="481">
        <v>29.316743069198864</v>
      </c>
      <c r="G11" s="575">
        <v>21178</v>
      </c>
      <c r="H11" s="10">
        <v>57.787600960488973</v>
      </c>
      <c r="J11" s="788"/>
    </row>
    <row r="12" spans="1:10" s="780" customFormat="1" ht="14.5" customHeight="1">
      <c r="A12" s="159" t="s">
        <v>67</v>
      </c>
      <c r="B12" s="567">
        <v>20405</v>
      </c>
      <c r="C12" s="166">
        <v>670</v>
      </c>
      <c r="D12" s="480">
        <v>3.2835089438863023</v>
      </c>
      <c r="E12" s="574">
        <v>6513</v>
      </c>
      <c r="F12" s="480">
        <v>31.918647390345505</v>
      </c>
      <c r="G12" s="574">
        <v>13222</v>
      </c>
      <c r="H12" s="13">
        <v>64.797843665768198</v>
      </c>
      <c r="J12" s="788"/>
    </row>
    <row r="13" spans="1:10" s="780" customFormat="1" ht="14.5" customHeight="1">
      <c r="A13" s="160" t="s">
        <v>68</v>
      </c>
      <c r="B13" s="568">
        <v>6382</v>
      </c>
      <c r="C13" s="167">
        <v>556</v>
      </c>
      <c r="D13" s="481">
        <v>8.712002507051082</v>
      </c>
      <c r="E13" s="575">
        <v>2107</v>
      </c>
      <c r="F13" s="481">
        <v>33.014728925101849</v>
      </c>
      <c r="G13" s="575">
        <v>3719</v>
      </c>
      <c r="H13" s="10">
        <v>58.273268567847069</v>
      </c>
      <c r="J13" s="788"/>
    </row>
    <row r="14" spans="1:10" s="780" customFormat="1" ht="14.5" customHeight="1">
      <c r="A14" s="159" t="s">
        <v>69</v>
      </c>
      <c r="B14" s="567">
        <v>19019</v>
      </c>
      <c r="C14" s="168" t="s">
        <v>280</v>
      </c>
      <c r="D14" s="580" t="s">
        <v>280</v>
      </c>
      <c r="E14" s="14" t="s">
        <v>280</v>
      </c>
      <c r="F14" s="580" t="s">
        <v>280</v>
      </c>
      <c r="G14" s="14">
        <v>11608</v>
      </c>
      <c r="H14" s="13">
        <v>61.033703138966295</v>
      </c>
      <c r="J14" s="788"/>
    </row>
    <row r="15" spans="1:10" s="780" customFormat="1" ht="14.5" customHeight="1">
      <c r="A15" s="160" t="s">
        <v>70</v>
      </c>
      <c r="B15" s="568">
        <v>59522</v>
      </c>
      <c r="C15" s="167">
        <v>4325</v>
      </c>
      <c r="D15" s="481">
        <v>7.2662208931151504</v>
      </c>
      <c r="E15" s="575">
        <v>24754</v>
      </c>
      <c r="F15" s="481">
        <v>41.587984274721954</v>
      </c>
      <c r="G15" s="575">
        <v>30443</v>
      </c>
      <c r="H15" s="10">
        <v>51.145794832162899</v>
      </c>
      <c r="J15" s="788"/>
    </row>
    <row r="16" spans="1:10" s="780" customFormat="1" ht="14.5" customHeight="1">
      <c r="A16" s="159" t="s">
        <v>71</v>
      </c>
      <c r="B16" s="567">
        <v>11947</v>
      </c>
      <c r="C16" s="168" t="s">
        <v>280</v>
      </c>
      <c r="D16" s="580" t="s">
        <v>280</v>
      </c>
      <c r="E16" s="14" t="s">
        <v>280</v>
      </c>
      <c r="F16" s="580" t="s">
        <v>280</v>
      </c>
      <c r="G16" s="14">
        <v>8075</v>
      </c>
      <c r="H16" s="47">
        <v>67.590190005859213</v>
      </c>
      <c r="J16" s="788"/>
    </row>
    <row r="17" spans="1:10" s="780" customFormat="1" ht="14.5" customHeight="1">
      <c r="A17" s="160" t="s">
        <v>72</v>
      </c>
      <c r="B17" s="568">
        <v>69083</v>
      </c>
      <c r="C17" s="167">
        <v>5220</v>
      </c>
      <c r="D17" s="481">
        <v>7.5561281357207992</v>
      </c>
      <c r="E17" s="575">
        <v>25403</v>
      </c>
      <c r="F17" s="481">
        <v>36.771709393048944</v>
      </c>
      <c r="G17" s="575">
        <v>38460</v>
      </c>
      <c r="H17" s="10">
        <v>55.672162471230259</v>
      </c>
      <c r="J17" s="788"/>
    </row>
    <row r="18" spans="1:10" s="780" customFormat="1" ht="14.5" customHeight="1">
      <c r="A18" s="159" t="s">
        <v>73</v>
      </c>
      <c r="B18" s="567">
        <v>143135</v>
      </c>
      <c r="C18" s="166">
        <v>4746</v>
      </c>
      <c r="D18" s="480">
        <v>3.3157508645684146</v>
      </c>
      <c r="E18" s="574">
        <v>80822</v>
      </c>
      <c r="F18" s="480">
        <v>56.465574457679814</v>
      </c>
      <c r="G18" s="574">
        <v>57567</v>
      </c>
      <c r="H18" s="13">
        <v>40.218674677751771</v>
      </c>
      <c r="J18" s="788"/>
    </row>
    <row r="19" spans="1:10" s="780" customFormat="1" ht="14.5" customHeight="1">
      <c r="A19" s="160" t="s">
        <v>74</v>
      </c>
      <c r="B19" s="568">
        <v>37738</v>
      </c>
      <c r="C19" s="167">
        <v>1330</v>
      </c>
      <c r="D19" s="481">
        <v>3.5242991149504479</v>
      </c>
      <c r="E19" s="575">
        <v>17557</v>
      </c>
      <c r="F19" s="481">
        <v>46.523398166304524</v>
      </c>
      <c r="G19" s="575">
        <v>18851</v>
      </c>
      <c r="H19" s="10">
        <v>49.952302718745031</v>
      </c>
      <c r="J19" s="788"/>
    </row>
    <row r="20" spans="1:10" s="780" customFormat="1" ht="14.5" customHeight="1">
      <c r="A20" s="159" t="s">
        <v>75</v>
      </c>
      <c r="B20" s="567">
        <v>7918</v>
      </c>
      <c r="C20" s="168" t="s">
        <v>280</v>
      </c>
      <c r="D20" s="580" t="s">
        <v>280</v>
      </c>
      <c r="E20" s="14" t="s">
        <v>280</v>
      </c>
      <c r="F20" s="580" t="s">
        <v>280</v>
      </c>
      <c r="G20" s="14">
        <v>4775</v>
      </c>
      <c r="H20" s="13">
        <v>60.305632735539277</v>
      </c>
      <c r="J20" s="788"/>
    </row>
    <row r="21" spans="1:10" s="780" customFormat="1" ht="14.5" customHeight="1">
      <c r="A21" s="160" t="s">
        <v>76</v>
      </c>
      <c r="B21" s="568">
        <v>30651</v>
      </c>
      <c r="C21" s="167">
        <v>634</v>
      </c>
      <c r="D21" s="481">
        <v>2.0684480114841279</v>
      </c>
      <c r="E21" s="575">
        <v>9021</v>
      </c>
      <c r="F21" s="481">
        <v>29.431339923656651</v>
      </c>
      <c r="G21" s="575">
        <v>20996</v>
      </c>
      <c r="H21" s="10">
        <v>68.500212064859227</v>
      </c>
      <c r="J21" s="788"/>
    </row>
    <row r="22" spans="1:10" s="780" customFormat="1" ht="14.5" customHeight="1">
      <c r="A22" s="159" t="s">
        <v>77</v>
      </c>
      <c r="B22" s="567">
        <v>16277</v>
      </c>
      <c r="C22" s="166">
        <v>594</v>
      </c>
      <c r="D22" s="480">
        <v>3.649321127971985</v>
      </c>
      <c r="E22" s="574">
        <v>6161</v>
      </c>
      <c r="F22" s="480">
        <v>37.850955335749831</v>
      </c>
      <c r="G22" s="574">
        <v>9522</v>
      </c>
      <c r="H22" s="13">
        <v>58.499723536278182</v>
      </c>
      <c r="J22" s="788"/>
    </row>
    <row r="23" spans="1:10" s="780" customFormat="1" ht="14.5" customHeight="1">
      <c r="A23" s="160" t="s">
        <v>78</v>
      </c>
      <c r="B23" s="568">
        <v>24828</v>
      </c>
      <c r="C23" s="167">
        <v>1240</v>
      </c>
      <c r="D23" s="481">
        <v>4.9943612050910264</v>
      </c>
      <c r="E23" s="575">
        <v>9812</v>
      </c>
      <c r="F23" s="481">
        <v>39.519896890607377</v>
      </c>
      <c r="G23" s="575">
        <v>13776</v>
      </c>
      <c r="H23" s="10">
        <v>55.485741904301598</v>
      </c>
      <c r="J23" s="788"/>
    </row>
    <row r="24" spans="1:10" s="780" customFormat="1" ht="14.5" customHeight="1" thickBot="1">
      <c r="A24" s="159" t="s">
        <v>79</v>
      </c>
      <c r="B24" s="569">
        <v>15829</v>
      </c>
      <c r="C24" s="50" t="s">
        <v>280</v>
      </c>
      <c r="D24" s="580" t="s">
        <v>280</v>
      </c>
      <c r="E24" s="576" t="s">
        <v>280</v>
      </c>
      <c r="F24" s="580" t="s">
        <v>280</v>
      </c>
      <c r="G24" s="576">
        <v>8349</v>
      </c>
      <c r="H24" s="47">
        <v>52.744961779013202</v>
      </c>
      <c r="J24" s="788"/>
    </row>
    <row r="25" spans="1:10" s="780" customFormat="1" ht="14.5" customHeight="1">
      <c r="A25" s="161" t="s">
        <v>80</v>
      </c>
      <c r="B25" s="570">
        <v>593980</v>
      </c>
      <c r="C25" s="48">
        <v>40437</v>
      </c>
      <c r="D25" s="482">
        <v>6.8078049765985389</v>
      </c>
      <c r="E25" s="577">
        <v>280844</v>
      </c>
      <c r="F25" s="482">
        <v>47.281726657463217</v>
      </c>
      <c r="G25" s="577">
        <v>272699</v>
      </c>
      <c r="H25" s="16">
        <v>45.91046836593825</v>
      </c>
      <c r="J25" s="788"/>
    </row>
    <row r="26" spans="1:10" s="780" customFormat="1" ht="14.5" customHeight="1">
      <c r="A26" s="162" t="s">
        <v>81</v>
      </c>
      <c r="B26" s="571">
        <v>131757</v>
      </c>
      <c r="C26" s="163">
        <v>7595</v>
      </c>
      <c r="D26" s="483">
        <v>5.7643996144417375</v>
      </c>
      <c r="E26" s="578">
        <v>42820</v>
      </c>
      <c r="F26" s="483">
        <v>32.49922205271826</v>
      </c>
      <c r="G26" s="578">
        <v>81342</v>
      </c>
      <c r="H26" s="18">
        <v>61.736378332839998</v>
      </c>
      <c r="J26" s="788"/>
    </row>
    <row r="27" spans="1:10" s="780" customFormat="1" ht="14.5" customHeight="1">
      <c r="A27" s="164" t="s">
        <v>82</v>
      </c>
      <c r="B27" s="572">
        <v>725737</v>
      </c>
      <c r="C27" s="165">
        <v>48032</v>
      </c>
      <c r="D27" s="484">
        <v>6.6183755272226712</v>
      </c>
      <c r="E27" s="579">
        <v>323664</v>
      </c>
      <c r="F27" s="484">
        <v>44.5979741972643</v>
      </c>
      <c r="G27" s="579">
        <v>354041</v>
      </c>
      <c r="H27" s="157">
        <v>48.783650275513033</v>
      </c>
      <c r="J27" s="788"/>
    </row>
    <row r="28" spans="1:10" s="780" customFormat="1" ht="14.5" customHeight="1">
      <c r="A28" s="1195" t="s">
        <v>520</v>
      </c>
      <c r="B28" s="1195"/>
      <c r="C28" s="1195"/>
      <c r="D28" s="1195"/>
      <c r="E28" s="1195"/>
      <c r="F28" s="1195"/>
      <c r="G28" s="1195"/>
      <c r="H28" s="1195"/>
    </row>
    <row r="29" spans="1:10" s="780" customFormat="1" ht="14.5" customHeight="1">
      <c r="A29" s="1195" t="s">
        <v>521</v>
      </c>
      <c r="B29" s="1195"/>
      <c r="C29" s="1195"/>
      <c r="D29" s="1195"/>
      <c r="E29" s="1195"/>
      <c r="F29" s="1195"/>
      <c r="G29" s="1195"/>
      <c r="H29" s="1195"/>
    </row>
    <row r="30" spans="1:10" s="780" customFormat="1" ht="22" customHeight="1">
      <c r="A30" s="1131" t="s">
        <v>644</v>
      </c>
      <c r="B30" s="1131"/>
      <c r="C30" s="1131"/>
      <c r="D30" s="1131"/>
      <c r="E30" s="1131"/>
      <c r="F30" s="1131"/>
      <c r="G30" s="1131"/>
      <c r="H30" s="1131"/>
    </row>
    <row r="31" spans="1:10" ht="14.5" customHeight="1">
      <c r="A31" s="355"/>
      <c r="D31" s="786"/>
      <c r="F31" s="786"/>
      <c r="H31" s="786"/>
    </row>
    <row r="32" spans="1:10" s="780" customFormat="1" ht="25" customHeight="1">
      <c r="A32" s="1120">
        <v>2023</v>
      </c>
      <c r="B32" s="1120"/>
      <c r="C32" s="1120"/>
      <c r="D32" s="1120"/>
      <c r="E32" s="1120"/>
      <c r="F32" s="1120"/>
      <c r="G32" s="1120"/>
      <c r="H32" s="1120"/>
    </row>
    <row r="33" spans="1:10" s="780" customFormat="1" ht="14.5" customHeight="1">
      <c r="A33" s="764"/>
      <c r="D33" s="787"/>
      <c r="F33" s="787"/>
      <c r="H33" s="787"/>
    </row>
    <row r="34" spans="1:10" s="780" customFormat="1" ht="14.5" customHeight="1">
      <c r="A34" s="1189" t="s">
        <v>755</v>
      </c>
      <c r="B34" s="1189"/>
      <c r="C34" s="1189"/>
      <c r="D34" s="1189"/>
      <c r="E34" s="1189"/>
      <c r="F34" s="1189"/>
      <c r="G34" s="1189"/>
      <c r="H34" s="1189"/>
    </row>
    <row r="35" spans="1:10" s="780" customFormat="1" ht="14.5" customHeight="1" thickBot="1">
      <c r="A35" s="1190" t="s">
        <v>273</v>
      </c>
      <c r="B35" s="1124" t="s">
        <v>274</v>
      </c>
      <c r="C35" s="1126" t="s">
        <v>276</v>
      </c>
      <c r="D35" s="1126"/>
      <c r="E35" s="1126"/>
      <c r="F35" s="1126"/>
      <c r="G35" s="1126"/>
      <c r="H35" s="1127"/>
    </row>
    <row r="36" spans="1:10" s="780" customFormat="1" ht="14.5" customHeight="1">
      <c r="A36" s="1191"/>
      <c r="B36" s="1125"/>
      <c r="C36" s="1128" t="s">
        <v>298</v>
      </c>
      <c r="D36" s="1128"/>
      <c r="E36" s="1128" t="s">
        <v>299</v>
      </c>
      <c r="F36" s="1128"/>
      <c r="G36" s="1128" t="s">
        <v>300</v>
      </c>
      <c r="H36" s="1193"/>
    </row>
    <row r="37" spans="1:10" s="780" customFormat="1" ht="14.5" customHeight="1" thickBot="1">
      <c r="A37" s="1192"/>
      <c r="B37" s="967" t="s">
        <v>275</v>
      </c>
      <c r="C37" s="750" t="s">
        <v>275</v>
      </c>
      <c r="D37" s="564" t="s">
        <v>279</v>
      </c>
      <c r="E37" s="750" t="s">
        <v>275</v>
      </c>
      <c r="F37" s="564" t="s">
        <v>279</v>
      </c>
      <c r="G37" s="753" t="s">
        <v>275</v>
      </c>
      <c r="H37" s="565" t="s">
        <v>279</v>
      </c>
    </row>
    <row r="38" spans="1:10" s="780" customFormat="1" ht="14.5" customHeight="1">
      <c r="A38" s="158" t="s">
        <v>64</v>
      </c>
      <c r="B38" s="566">
        <v>107779</v>
      </c>
      <c r="C38" s="49">
        <v>11910</v>
      </c>
      <c r="D38" s="479">
        <v>11.05039015021479</v>
      </c>
      <c r="E38" s="573">
        <v>59595</v>
      </c>
      <c r="F38" s="479">
        <v>55.293702854916084</v>
      </c>
      <c r="G38" s="573">
        <v>36274</v>
      </c>
      <c r="H38" s="46">
        <v>33.655906994869127</v>
      </c>
      <c r="J38" s="788"/>
    </row>
    <row r="39" spans="1:10" s="780" customFormat="1" ht="14.5" customHeight="1">
      <c r="A39" s="159" t="s">
        <v>65</v>
      </c>
      <c r="B39" s="567">
        <v>109193</v>
      </c>
      <c r="C39" s="166">
        <v>8928</v>
      </c>
      <c r="D39" s="480">
        <v>8.1763483007152473</v>
      </c>
      <c r="E39" s="574">
        <v>45644</v>
      </c>
      <c r="F39" s="480">
        <v>41.801214363558103</v>
      </c>
      <c r="G39" s="574">
        <v>54621</v>
      </c>
      <c r="H39" s="13">
        <v>50.022437335726643</v>
      </c>
      <c r="J39" s="788"/>
    </row>
    <row r="40" spans="1:10" s="780" customFormat="1" ht="14.5" customHeight="1">
      <c r="A40" s="160" t="s">
        <v>66</v>
      </c>
      <c r="B40" s="568">
        <v>36204</v>
      </c>
      <c r="C40" s="167">
        <v>4576</v>
      </c>
      <c r="D40" s="481">
        <v>12.639487349464149</v>
      </c>
      <c r="E40" s="575">
        <v>10577</v>
      </c>
      <c r="F40" s="481">
        <v>29.215003866976026</v>
      </c>
      <c r="G40" s="575">
        <v>21051</v>
      </c>
      <c r="H40" s="10">
        <v>58.145508783559826</v>
      </c>
      <c r="J40" s="788"/>
    </row>
    <row r="41" spans="1:10" s="780" customFormat="1" ht="14.5" customHeight="1">
      <c r="A41" s="159" t="s">
        <v>67</v>
      </c>
      <c r="B41" s="567">
        <v>20150</v>
      </c>
      <c r="C41" s="166">
        <v>646</v>
      </c>
      <c r="D41" s="480">
        <v>3.2059553349875931</v>
      </c>
      <c r="E41" s="574">
        <v>6276</v>
      </c>
      <c r="F41" s="480">
        <v>31.146401985111659</v>
      </c>
      <c r="G41" s="574">
        <v>13228</v>
      </c>
      <c r="H41" s="13">
        <v>65.647642679900741</v>
      </c>
      <c r="J41" s="788"/>
    </row>
    <row r="42" spans="1:10" s="780" customFormat="1" ht="14.5" customHeight="1">
      <c r="A42" s="160" t="s">
        <v>68</v>
      </c>
      <c r="B42" s="568">
        <v>5932</v>
      </c>
      <c r="C42" s="167">
        <v>497</v>
      </c>
      <c r="D42" s="481">
        <v>8.3782872555630483</v>
      </c>
      <c r="E42" s="575">
        <v>1968</v>
      </c>
      <c r="F42" s="481">
        <v>33.175994605529333</v>
      </c>
      <c r="G42" s="575">
        <v>3467</v>
      </c>
      <c r="H42" s="10">
        <v>58.445718138907623</v>
      </c>
      <c r="J42" s="788"/>
    </row>
    <row r="43" spans="1:10" s="780" customFormat="1" ht="14.5" customHeight="1">
      <c r="A43" s="159" t="s">
        <v>69</v>
      </c>
      <c r="B43" s="567">
        <v>18200</v>
      </c>
      <c r="C43" s="168" t="s">
        <v>280</v>
      </c>
      <c r="D43" s="580" t="s">
        <v>280</v>
      </c>
      <c r="E43" s="14" t="s">
        <v>280</v>
      </c>
      <c r="F43" s="580" t="s">
        <v>280</v>
      </c>
      <c r="G43" s="14">
        <v>11333</v>
      </c>
      <c r="H43" s="13">
        <v>62.269230769230766</v>
      </c>
      <c r="J43" s="788"/>
    </row>
    <row r="44" spans="1:10" s="780" customFormat="1" ht="14.5" customHeight="1">
      <c r="A44" s="160" t="s">
        <v>70</v>
      </c>
      <c r="B44" s="568">
        <v>58111</v>
      </c>
      <c r="C44" s="167">
        <v>4341</v>
      </c>
      <c r="D44" s="481">
        <v>7.4701863674691529</v>
      </c>
      <c r="E44" s="575">
        <v>23592</v>
      </c>
      <c r="F44" s="481">
        <v>40.5981655796665</v>
      </c>
      <c r="G44" s="575">
        <v>30178</v>
      </c>
      <c r="H44" s="10">
        <v>51.931648052864347</v>
      </c>
      <c r="J44" s="788"/>
    </row>
    <row r="45" spans="1:10" s="780" customFormat="1" ht="14.5" customHeight="1">
      <c r="A45" s="159" t="s">
        <v>71</v>
      </c>
      <c r="B45" s="567">
        <v>11835</v>
      </c>
      <c r="C45" s="168" t="s">
        <v>280</v>
      </c>
      <c r="D45" s="580" t="s">
        <v>280</v>
      </c>
      <c r="E45" s="14" t="s">
        <v>280</v>
      </c>
      <c r="F45" s="580" t="s">
        <v>280</v>
      </c>
      <c r="G45" s="14" t="s">
        <v>280</v>
      </c>
      <c r="H45" s="47" t="s">
        <v>280</v>
      </c>
      <c r="J45" s="788"/>
    </row>
    <row r="46" spans="1:10" s="780" customFormat="1" ht="14.5" customHeight="1">
      <c r="A46" s="160" t="s">
        <v>72</v>
      </c>
      <c r="B46" s="568">
        <v>66744</v>
      </c>
      <c r="C46" s="167">
        <v>5015</v>
      </c>
      <c r="D46" s="481">
        <v>7.5137840105477656</v>
      </c>
      <c r="E46" s="575">
        <v>23934</v>
      </c>
      <c r="F46" s="481">
        <v>35.859403092412798</v>
      </c>
      <c r="G46" s="575">
        <v>37795</v>
      </c>
      <c r="H46" s="10">
        <v>56.626812897039436</v>
      </c>
      <c r="J46" s="788"/>
    </row>
    <row r="47" spans="1:10" s="780" customFormat="1" ht="14.5" customHeight="1">
      <c r="A47" s="159" t="s">
        <v>73</v>
      </c>
      <c r="B47" s="567">
        <v>139220</v>
      </c>
      <c r="C47" s="166">
        <v>4642</v>
      </c>
      <c r="D47" s="480">
        <v>3.3342910501364744</v>
      </c>
      <c r="E47" s="574">
        <v>77852</v>
      </c>
      <c r="F47" s="480">
        <v>55.920126418618011</v>
      </c>
      <c r="G47" s="574">
        <v>56726</v>
      </c>
      <c r="H47" s="13">
        <v>40.74558253124551</v>
      </c>
      <c r="J47" s="788"/>
    </row>
    <row r="48" spans="1:10" s="780" customFormat="1" ht="14.5" customHeight="1">
      <c r="A48" s="160" t="s">
        <v>74</v>
      </c>
      <c r="B48" s="568">
        <v>36505</v>
      </c>
      <c r="C48" s="167">
        <v>1011</v>
      </c>
      <c r="D48" s="481">
        <v>2.7694836323791261</v>
      </c>
      <c r="E48" s="575">
        <v>16742</v>
      </c>
      <c r="F48" s="481">
        <v>45.86221065607451</v>
      </c>
      <c r="G48" s="575">
        <v>18752</v>
      </c>
      <c r="H48" s="10">
        <v>51.368305711546355</v>
      </c>
      <c r="J48" s="788"/>
    </row>
    <row r="49" spans="1:10" s="780" customFormat="1" ht="14.5" customHeight="1">
      <c r="A49" s="159" t="s">
        <v>75</v>
      </c>
      <c r="B49" s="567">
        <v>7409</v>
      </c>
      <c r="C49" s="168" t="s">
        <v>280</v>
      </c>
      <c r="D49" s="580" t="s">
        <v>280</v>
      </c>
      <c r="E49" s="14" t="s">
        <v>280</v>
      </c>
      <c r="F49" s="580" t="s">
        <v>280</v>
      </c>
      <c r="G49" s="14">
        <v>4477</v>
      </c>
      <c r="H49" s="13">
        <v>60.426508300715341</v>
      </c>
      <c r="J49" s="788"/>
    </row>
    <row r="50" spans="1:10" s="780" customFormat="1" ht="14.5" customHeight="1">
      <c r="A50" s="160" t="s">
        <v>76</v>
      </c>
      <c r="B50" s="568">
        <v>30946</v>
      </c>
      <c r="C50" s="167">
        <v>520</v>
      </c>
      <c r="D50" s="481">
        <v>1.6803464098752667</v>
      </c>
      <c r="E50" s="575">
        <v>8514</v>
      </c>
      <c r="F50" s="481">
        <v>27.512441026303886</v>
      </c>
      <c r="G50" s="575">
        <v>21912</v>
      </c>
      <c r="H50" s="10">
        <v>70.807212563820855</v>
      </c>
      <c r="J50" s="788"/>
    </row>
    <row r="51" spans="1:10" s="780" customFormat="1" ht="14.5" customHeight="1">
      <c r="A51" s="159" t="s">
        <v>77</v>
      </c>
      <c r="B51" s="567">
        <v>16364</v>
      </c>
      <c r="C51" s="166">
        <v>511</v>
      </c>
      <c r="D51" s="480">
        <v>3.1227083842581274</v>
      </c>
      <c r="E51" s="574">
        <v>5952</v>
      </c>
      <c r="F51" s="480">
        <v>36.372525054998775</v>
      </c>
      <c r="G51" s="574">
        <v>9901</v>
      </c>
      <c r="H51" s="13">
        <v>60.504766560743093</v>
      </c>
      <c r="J51" s="788"/>
    </row>
    <row r="52" spans="1:10" s="780" customFormat="1" ht="14.5" customHeight="1">
      <c r="A52" s="160" t="s">
        <v>78</v>
      </c>
      <c r="B52" s="568">
        <v>23865</v>
      </c>
      <c r="C52" s="167">
        <v>1265</v>
      </c>
      <c r="D52" s="481">
        <v>5.3006494866959981</v>
      </c>
      <c r="E52" s="575">
        <v>9221</v>
      </c>
      <c r="F52" s="481">
        <v>38.63817305677771</v>
      </c>
      <c r="G52" s="575">
        <v>13379</v>
      </c>
      <c r="H52" s="10">
        <v>56.061177456526288</v>
      </c>
      <c r="J52" s="788"/>
    </row>
    <row r="53" spans="1:10" s="780" customFormat="1" ht="14.5" customHeight="1" thickBot="1">
      <c r="A53" s="159" t="s">
        <v>79</v>
      </c>
      <c r="B53" s="569">
        <v>16134</v>
      </c>
      <c r="C53" s="50" t="s">
        <v>280</v>
      </c>
      <c r="D53" s="580" t="s">
        <v>280</v>
      </c>
      <c r="E53" s="576" t="s">
        <v>280</v>
      </c>
      <c r="F53" s="580" t="s">
        <v>280</v>
      </c>
      <c r="G53" s="576" t="s">
        <v>280</v>
      </c>
      <c r="H53" s="47" t="s">
        <v>280</v>
      </c>
      <c r="J53" s="788"/>
    </row>
    <row r="54" spans="1:10" s="780" customFormat="1" ht="14.5" customHeight="1">
      <c r="A54" s="161" t="s">
        <v>80</v>
      </c>
      <c r="B54" s="570">
        <v>572958</v>
      </c>
      <c r="C54" s="48">
        <v>38568</v>
      </c>
      <c r="D54" s="482">
        <v>6.7313834521902134</v>
      </c>
      <c r="E54" s="577">
        <v>267388</v>
      </c>
      <c r="F54" s="482">
        <v>46.667993116423887</v>
      </c>
      <c r="G54" s="577">
        <v>267002</v>
      </c>
      <c r="H54" s="16">
        <v>46.600623431385898</v>
      </c>
      <c r="J54" s="788"/>
    </row>
    <row r="55" spans="1:10" s="780" customFormat="1" ht="14.5" customHeight="1">
      <c r="A55" s="162" t="s">
        <v>81</v>
      </c>
      <c r="B55" s="571">
        <v>131633</v>
      </c>
      <c r="C55" s="163">
        <v>7116</v>
      </c>
      <c r="D55" s="483">
        <v>5.4059392401601425</v>
      </c>
      <c r="E55" s="578">
        <v>41505</v>
      </c>
      <c r="F55" s="483">
        <v>31.530847127999817</v>
      </c>
      <c r="G55" s="578">
        <v>83012</v>
      </c>
      <c r="H55" s="18">
        <v>63.063213631840043</v>
      </c>
      <c r="J55" s="788"/>
    </row>
    <row r="56" spans="1:10" s="780" customFormat="1" ht="14.5" customHeight="1">
      <c r="A56" s="164" t="s">
        <v>82</v>
      </c>
      <c r="B56" s="572">
        <v>704591</v>
      </c>
      <c r="C56" s="165">
        <v>45684</v>
      </c>
      <c r="D56" s="484">
        <v>6.4837615013532677</v>
      </c>
      <c r="E56" s="579">
        <v>308893</v>
      </c>
      <c r="F56" s="484">
        <v>43.840043372680036</v>
      </c>
      <c r="G56" s="579">
        <v>350014</v>
      </c>
      <c r="H56" s="157">
        <v>49.676195125966693</v>
      </c>
      <c r="J56" s="788"/>
    </row>
    <row r="57" spans="1:10" s="780" customFormat="1" ht="14.5" customHeight="1">
      <c r="A57" s="1195" t="s">
        <v>520</v>
      </c>
      <c r="B57" s="1195"/>
      <c r="C57" s="1195"/>
      <c r="D57" s="1195"/>
      <c r="E57" s="1195"/>
      <c r="F57" s="1195"/>
      <c r="G57" s="1195"/>
      <c r="H57" s="1195"/>
    </row>
    <row r="58" spans="1:10" s="780" customFormat="1" ht="14.5" customHeight="1">
      <c r="A58" s="1195" t="s">
        <v>521</v>
      </c>
      <c r="B58" s="1195"/>
      <c r="C58" s="1195"/>
      <c r="D58" s="1195"/>
      <c r="E58" s="1195"/>
      <c r="F58" s="1195"/>
      <c r="G58" s="1195"/>
      <c r="H58" s="1195"/>
    </row>
    <row r="59" spans="1:10" s="780" customFormat="1" ht="22.5" customHeight="1">
      <c r="A59" s="1131" t="s">
        <v>646</v>
      </c>
      <c r="B59" s="1131"/>
      <c r="C59" s="1131"/>
      <c r="D59" s="1131"/>
      <c r="E59" s="1131"/>
      <c r="F59" s="1131"/>
      <c r="G59" s="1131"/>
      <c r="H59" s="1131"/>
    </row>
    <row r="61" spans="1:10" ht="25" customHeight="1">
      <c r="A61" s="1120">
        <v>2022</v>
      </c>
      <c r="B61" s="1120"/>
      <c r="C61" s="1120"/>
      <c r="D61" s="1120"/>
      <c r="E61" s="1120"/>
      <c r="F61" s="1120"/>
      <c r="G61" s="1120"/>
      <c r="H61" s="1120"/>
    </row>
    <row r="62" spans="1:10" ht="14.5" customHeight="1">
      <c r="A62" s="355"/>
      <c r="D62" s="786"/>
      <c r="F62" s="786"/>
      <c r="H62" s="786"/>
    </row>
    <row r="63" spans="1:10" ht="14.5" customHeight="1">
      <c r="A63" s="1189" t="s">
        <v>756</v>
      </c>
      <c r="B63" s="1189"/>
      <c r="C63" s="1189"/>
      <c r="D63" s="1189"/>
      <c r="E63" s="1189"/>
      <c r="F63" s="1189"/>
      <c r="G63" s="1189"/>
      <c r="H63" s="1189"/>
    </row>
    <row r="64" spans="1:10" ht="14.5" customHeight="1" thickBot="1">
      <c r="A64" s="1190" t="s">
        <v>273</v>
      </c>
      <c r="B64" s="1124" t="s">
        <v>274</v>
      </c>
      <c r="C64" s="1126" t="s">
        <v>276</v>
      </c>
      <c r="D64" s="1126"/>
      <c r="E64" s="1126"/>
      <c r="F64" s="1126"/>
      <c r="G64" s="1126"/>
      <c r="H64" s="1127"/>
    </row>
    <row r="65" spans="1:10" ht="14.5" customHeight="1">
      <c r="A65" s="1191"/>
      <c r="B65" s="1125"/>
      <c r="C65" s="1128" t="s">
        <v>298</v>
      </c>
      <c r="D65" s="1128"/>
      <c r="E65" s="1128" t="s">
        <v>299</v>
      </c>
      <c r="F65" s="1128"/>
      <c r="G65" s="1128" t="s">
        <v>300</v>
      </c>
      <c r="H65" s="1193"/>
    </row>
    <row r="66" spans="1:10" ht="14.5" customHeight="1" thickBot="1">
      <c r="A66" s="1192"/>
      <c r="B66" s="967" t="s">
        <v>275</v>
      </c>
      <c r="C66" s="750" t="s">
        <v>275</v>
      </c>
      <c r="D66" s="564" t="s">
        <v>279</v>
      </c>
      <c r="E66" s="750" t="s">
        <v>275</v>
      </c>
      <c r="F66" s="564" t="s">
        <v>279</v>
      </c>
      <c r="G66" s="753" t="s">
        <v>275</v>
      </c>
      <c r="H66" s="565" t="s">
        <v>279</v>
      </c>
    </row>
    <row r="67" spans="1:10" ht="14.5" customHeight="1">
      <c r="A67" s="158" t="s">
        <v>64</v>
      </c>
      <c r="B67" s="566">
        <v>103129</v>
      </c>
      <c r="C67" s="49">
        <v>11435</v>
      </c>
      <c r="D67" s="479">
        <f>C67/B67*100</f>
        <v>11.088054766360578</v>
      </c>
      <c r="E67" s="573">
        <v>58540</v>
      </c>
      <c r="F67" s="479">
        <f>E67/B67*100</f>
        <v>56.763858856383756</v>
      </c>
      <c r="G67" s="573">
        <v>33154</v>
      </c>
      <c r="H67" s="46">
        <f>G67/B67*100</f>
        <v>32.148086377255666</v>
      </c>
      <c r="J67" s="789"/>
    </row>
    <row r="68" spans="1:10" ht="14.5" customHeight="1">
      <c r="A68" s="159" t="s">
        <v>65</v>
      </c>
      <c r="B68" s="567">
        <v>105010</v>
      </c>
      <c r="C68" s="166">
        <v>8921</v>
      </c>
      <c r="D68" s="480">
        <f t="shared" ref="D68:D84" si="0">C68/B68*100</f>
        <v>8.4953813922483583</v>
      </c>
      <c r="E68" s="574">
        <v>43868</v>
      </c>
      <c r="F68" s="480">
        <f t="shared" ref="F68:F85" si="1">E68/B68*100</f>
        <v>41.775069041043707</v>
      </c>
      <c r="G68" s="574">
        <v>52221</v>
      </c>
      <c r="H68" s="13">
        <f t="shared" ref="H68:H85" si="2">G68/B68*100</f>
        <v>49.729549566707931</v>
      </c>
      <c r="J68" s="789"/>
    </row>
    <row r="69" spans="1:10" ht="14.5" customHeight="1">
      <c r="A69" s="160" t="s">
        <v>66</v>
      </c>
      <c r="B69" s="568">
        <v>35692</v>
      </c>
      <c r="C69" s="167">
        <v>4521</v>
      </c>
      <c r="D69" s="481">
        <f t="shared" si="0"/>
        <v>12.666704023310546</v>
      </c>
      <c r="E69" s="575">
        <v>10239</v>
      </c>
      <c r="F69" s="481">
        <f t="shared" si="1"/>
        <v>28.687100750868545</v>
      </c>
      <c r="G69" s="575">
        <v>20932</v>
      </c>
      <c r="H69" s="10">
        <f t="shared" si="2"/>
        <v>58.646195225820904</v>
      </c>
      <c r="J69" s="789"/>
    </row>
    <row r="70" spans="1:10" ht="14.5" customHeight="1">
      <c r="A70" s="159" t="s">
        <v>67</v>
      </c>
      <c r="B70" s="567">
        <v>19398</v>
      </c>
      <c r="C70" s="166">
        <v>577</v>
      </c>
      <c r="D70" s="480">
        <f t="shared" si="0"/>
        <v>2.9745334570574289</v>
      </c>
      <c r="E70" s="574">
        <v>6103</v>
      </c>
      <c r="F70" s="480">
        <f t="shared" si="1"/>
        <v>31.462006392411588</v>
      </c>
      <c r="G70" s="574">
        <v>12718</v>
      </c>
      <c r="H70" s="13">
        <f t="shared" si="2"/>
        <v>65.563460150530986</v>
      </c>
      <c r="J70" s="789"/>
    </row>
    <row r="71" spans="1:10" ht="14.5" customHeight="1">
      <c r="A71" s="160" t="s">
        <v>68</v>
      </c>
      <c r="B71" s="568">
        <v>5853</v>
      </c>
      <c r="C71" s="167">
        <v>511</v>
      </c>
      <c r="D71" s="481">
        <f t="shared" si="0"/>
        <v>8.7305655219545528</v>
      </c>
      <c r="E71" s="575">
        <v>1991</v>
      </c>
      <c r="F71" s="481">
        <f t="shared" si="1"/>
        <v>34.016743550316079</v>
      </c>
      <c r="G71" s="575">
        <v>3351</v>
      </c>
      <c r="H71" s="10">
        <f t="shared" si="2"/>
        <v>57.252690927729368</v>
      </c>
      <c r="J71" s="789"/>
    </row>
    <row r="72" spans="1:10" ht="14.5" customHeight="1">
      <c r="A72" s="159" t="s">
        <v>69</v>
      </c>
      <c r="B72" s="567">
        <v>18456</v>
      </c>
      <c r="C72" s="168" t="s">
        <v>280</v>
      </c>
      <c r="D72" s="580" t="s">
        <v>280</v>
      </c>
      <c r="E72" s="14" t="s">
        <v>280</v>
      </c>
      <c r="F72" s="580" t="s">
        <v>280</v>
      </c>
      <c r="G72" s="14">
        <v>11417</v>
      </c>
      <c r="H72" s="13">
        <f t="shared" si="2"/>
        <v>61.860641525791074</v>
      </c>
      <c r="J72" s="789"/>
    </row>
    <row r="73" spans="1:10" ht="14.5" customHeight="1">
      <c r="A73" s="160" t="s">
        <v>70</v>
      </c>
      <c r="B73" s="568">
        <v>55939</v>
      </c>
      <c r="C73" s="167">
        <v>4234</v>
      </c>
      <c r="D73" s="481">
        <f t="shared" si="0"/>
        <v>7.5689590446736617</v>
      </c>
      <c r="E73" s="575">
        <v>22299</v>
      </c>
      <c r="F73" s="481">
        <f t="shared" si="1"/>
        <v>39.863065124510626</v>
      </c>
      <c r="G73" s="575">
        <v>29406</v>
      </c>
      <c r="H73" s="10">
        <f t="shared" si="2"/>
        <v>52.567975830815705</v>
      </c>
      <c r="J73" s="789"/>
    </row>
    <row r="74" spans="1:10" ht="14.5" customHeight="1">
      <c r="A74" s="159" t="s">
        <v>71</v>
      </c>
      <c r="B74" s="567">
        <v>11599</v>
      </c>
      <c r="C74" s="168" t="s">
        <v>280</v>
      </c>
      <c r="D74" s="580" t="s">
        <v>280</v>
      </c>
      <c r="E74" s="14" t="s">
        <v>280</v>
      </c>
      <c r="F74" s="580" t="s">
        <v>280</v>
      </c>
      <c r="G74" s="14" t="s">
        <v>280</v>
      </c>
      <c r="H74" s="47" t="s">
        <v>280</v>
      </c>
      <c r="J74" s="789"/>
    </row>
    <row r="75" spans="1:10" ht="14.5" customHeight="1">
      <c r="A75" s="160" t="s">
        <v>72</v>
      </c>
      <c r="B75" s="568">
        <v>64329</v>
      </c>
      <c r="C75" s="167">
        <v>4937</v>
      </c>
      <c r="D75" s="481">
        <f t="shared" si="0"/>
        <v>7.674610206905129</v>
      </c>
      <c r="E75" s="575">
        <v>23111</v>
      </c>
      <c r="F75" s="481">
        <f t="shared" si="1"/>
        <v>35.926254100017104</v>
      </c>
      <c r="G75" s="575">
        <v>36281</v>
      </c>
      <c r="H75" s="10">
        <f t="shared" si="2"/>
        <v>56.399135693077774</v>
      </c>
      <c r="J75" s="789"/>
    </row>
    <row r="76" spans="1:10" ht="14.5" customHeight="1">
      <c r="A76" s="159" t="s">
        <v>73</v>
      </c>
      <c r="B76" s="567">
        <v>135114</v>
      </c>
      <c r="C76" s="166">
        <v>4648</v>
      </c>
      <c r="D76" s="480">
        <f t="shared" si="0"/>
        <v>3.440058025075122</v>
      </c>
      <c r="E76" s="574">
        <v>75649</v>
      </c>
      <c r="F76" s="480">
        <f t="shared" si="1"/>
        <v>55.989016682209105</v>
      </c>
      <c r="G76" s="574">
        <v>54817</v>
      </c>
      <c r="H76" s="13">
        <f t="shared" si="2"/>
        <v>40.570925292715785</v>
      </c>
      <c r="J76" s="789"/>
    </row>
    <row r="77" spans="1:10" ht="14.5" customHeight="1">
      <c r="A77" s="160" t="s">
        <v>74</v>
      </c>
      <c r="B77" s="568">
        <v>35121</v>
      </c>
      <c r="C77" s="167">
        <v>1052</v>
      </c>
      <c r="D77" s="481">
        <f t="shared" si="0"/>
        <v>2.9953589020813758</v>
      </c>
      <c r="E77" s="575">
        <v>15967</v>
      </c>
      <c r="F77" s="481">
        <f t="shared" si="1"/>
        <v>45.462828507160957</v>
      </c>
      <c r="G77" s="575">
        <v>18102</v>
      </c>
      <c r="H77" s="10">
        <f t="shared" si="2"/>
        <v>51.541812590757665</v>
      </c>
      <c r="J77" s="789"/>
    </row>
    <row r="78" spans="1:10" ht="14.5" customHeight="1">
      <c r="A78" s="159" t="s">
        <v>75</v>
      </c>
      <c r="B78" s="567">
        <v>7075</v>
      </c>
      <c r="C78" s="168" t="s">
        <v>280</v>
      </c>
      <c r="D78" s="580" t="s">
        <v>280</v>
      </c>
      <c r="E78" s="14" t="s">
        <v>280</v>
      </c>
      <c r="F78" s="580" t="s">
        <v>280</v>
      </c>
      <c r="G78" s="14">
        <v>4248</v>
      </c>
      <c r="H78" s="13">
        <f t="shared" si="2"/>
        <v>60.042402826855124</v>
      </c>
      <c r="J78" s="789"/>
    </row>
    <row r="79" spans="1:10" ht="14.5" customHeight="1">
      <c r="A79" s="160" t="s">
        <v>76</v>
      </c>
      <c r="B79" s="568">
        <v>30886</v>
      </c>
      <c r="C79" s="167">
        <v>530</v>
      </c>
      <c r="D79" s="481">
        <f t="shared" si="0"/>
        <v>1.7159878261995727</v>
      </c>
      <c r="E79" s="575">
        <v>8511</v>
      </c>
      <c r="F79" s="481">
        <f t="shared" si="1"/>
        <v>27.556174318461441</v>
      </c>
      <c r="G79" s="575">
        <v>21845</v>
      </c>
      <c r="H79" s="10">
        <f t="shared" si="2"/>
        <v>70.72783785533899</v>
      </c>
      <c r="J79" s="789"/>
    </row>
    <row r="80" spans="1:10" ht="14.5" customHeight="1">
      <c r="A80" s="159" t="s">
        <v>77</v>
      </c>
      <c r="B80" s="567">
        <v>16279</v>
      </c>
      <c r="C80" s="166">
        <v>496</v>
      </c>
      <c r="D80" s="480">
        <f t="shared" si="0"/>
        <v>3.0468702008722892</v>
      </c>
      <c r="E80" s="574">
        <v>6078</v>
      </c>
      <c r="F80" s="480">
        <f t="shared" si="1"/>
        <v>37.336445727624543</v>
      </c>
      <c r="G80" s="574">
        <v>9705</v>
      </c>
      <c r="H80" s="13">
        <f t="shared" si="2"/>
        <v>59.616684071503165</v>
      </c>
      <c r="J80" s="789"/>
    </row>
    <row r="81" spans="1:10" ht="14.5" customHeight="1">
      <c r="A81" s="160" t="s">
        <v>78</v>
      </c>
      <c r="B81" s="568">
        <v>23230</v>
      </c>
      <c r="C81" s="167">
        <v>1241</v>
      </c>
      <c r="D81" s="481">
        <f t="shared" si="0"/>
        <v>5.3422298751614292</v>
      </c>
      <c r="E81" s="575">
        <v>9111</v>
      </c>
      <c r="F81" s="481">
        <f t="shared" si="1"/>
        <v>39.220835126990963</v>
      </c>
      <c r="G81" s="575">
        <v>12878</v>
      </c>
      <c r="H81" s="10">
        <f t="shared" si="2"/>
        <v>55.436934997847608</v>
      </c>
      <c r="J81" s="789"/>
    </row>
    <row r="82" spans="1:10" ht="14.5" customHeight="1" thickBot="1">
      <c r="A82" s="159" t="s">
        <v>79</v>
      </c>
      <c r="B82" s="569">
        <v>16001</v>
      </c>
      <c r="C82" s="50" t="s">
        <v>280</v>
      </c>
      <c r="D82" s="580" t="s">
        <v>280</v>
      </c>
      <c r="E82" s="576" t="s">
        <v>280</v>
      </c>
      <c r="F82" s="580" t="s">
        <v>280</v>
      </c>
      <c r="G82" s="576" t="s">
        <v>280</v>
      </c>
      <c r="H82" s="47" t="s">
        <v>280</v>
      </c>
      <c r="J82" s="789"/>
    </row>
    <row r="83" spans="1:10" ht="14.5" customHeight="1">
      <c r="A83" s="161" t="s">
        <v>80</v>
      </c>
      <c r="B83" s="570">
        <v>553256</v>
      </c>
      <c r="C83" s="48">
        <v>37864</v>
      </c>
      <c r="D83" s="482">
        <f t="shared" si="0"/>
        <v>6.8438480558728685</v>
      </c>
      <c r="E83" s="577">
        <v>259517</v>
      </c>
      <c r="F83" s="482">
        <f t="shared" si="1"/>
        <v>46.907218358228384</v>
      </c>
      <c r="G83" s="577">
        <v>255875</v>
      </c>
      <c r="H83" s="16">
        <f t="shared" si="2"/>
        <v>46.248933585898747</v>
      </c>
      <c r="J83" s="789"/>
    </row>
    <row r="84" spans="1:10" ht="14.5" customHeight="1">
      <c r="A84" s="162" t="s">
        <v>81</v>
      </c>
      <c r="B84" s="571">
        <v>129855</v>
      </c>
      <c r="C84" s="163">
        <v>6929</v>
      </c>
      <c r="D84" s="483">
        <f t="shared" si="0"/>
        <v>5.3359516383658701</v>
      </c>
      <c r="E84" s="578">
        <v>41100</v>
      </c>
      <c r="F84" s="483">
        <f t="shared" si="1"/>
        <v>31.650687305071042</v>
      </c>
      <c r="G84" s="578">
        <v>81826</v>
      </c>
      <c r="H84" s="18">
        <f t="shared" si="2"/>
        <v>63.013361056563092</v>
      </c>
      <c r="J84" s="789"/>
    </row>
    <row r="85" spans="1:10" ht="14.5" customHeight="1">
      <c r="A85" s="164" t="s">
        <v>82</v>
      </c>
      <c r="B85" s="572">
        <v>683111</v>
      </c>
      <c r="C85" s="165">
        <v>44793</v>
      </c>
      <c r="D85" s="484">
        <f>C85/B85*100</f>
        <v>6.5572066618748632</v>
      </c>
      <c r="E85" s="579">
        <v>300617</v>
      </c>
      <c r="F85" s="484">
        <f t="shared" si="1"/>
        <v>44.007050098739441</v>
      </c>
      <c r="G85" s="579">
        <v>337701</v>
      </c>
      <c r="H85" s="157">
        <f t="shared" si="2"/>
        <v>49.435743239385694</v>
      </c>
      <c r="J85" s="789"/>
    </row>
    <row r="86" spans="1:10" ht="14.5" customHeight="1">
      <c r="A86" s="1194" t="s">
        <v>520</v>
      </c>
      <c r="B86" s="1194"/>
      <c r="C86" s="1194"/>
      <c r="D86" s="1194"/>
      <c r="E86" s="1194"/>
      <c r="F86" s="1194"/>
      <c r="G86" s="1194"/>
      <c r="H86" s="1194"/>
    </row>
    <row r="87" spans="1:10" ht="14.5" customHeight="1">
      <c r="A87" s="1131" t="s">
        <v>521</v>
      </c>
      <c r="B87" s="1131"/>
      <c r="C87" s="1131"/>
      <c r="D87" s="1131"/>
      <c r="E87" s="1131"/>
      <c r="F87" s="1131"/>
      <c r="G87" s="1131"/>
      <c r="H87" s="1131"/>
    </row>
    <row r="88" spans="1:10" ht="24.65" customHeight="1">
      <c r="A88" s="1131" t="s">
        <v>648</v>
      </c>
      <c r="B88" s="1131"/>
      <c r="C88" s="1131"/>
      <c r="D88" s="1131"/>
      <c r="E88" s="1131"/>
      <c r="F88" s="1131"/>
      <c r="G88" s="1131"/>
      <c r="H88" s="1131"/>
    </row>
    <row r="90" spans="1:10" ht="25" customHeight="1">
      <c r="A90" s="1120">
        <v>2021</v>
      </c>
      <c r="B90" s="1120"/>
      <c r="C90" s="1120"/>
      <c r="D90" s="1120"/>
      <c r="E90" s="1120"/>
      <c r="F90" s="1120"/>
      <c r="G90" s="1120"/>
      <c r="H90" s="1120"/>
    </row>
    <row r="91" spans="1:10" ht="14.5" customHeight="1">
      <c r="A91" s="119"/>
      <c r="D91" s="786"/>
      <c r="F91" s="786"/>
      <c r="H91" s="786"/>
    </row>
    <row r="92" spans="1:10" ht="14.5" customHeight="1">
      <c r="A92" s="1189" t="s">
        <v>757</v>
      </c>
      <c r="B92" s="1189"/>
      <c r="C92" s="1189"/>
      <c r="D92" s="1189"/>
      <c r="E92" s="1189"/>
      <c r="F92" s="1189"/>
      <c r="G92" s="1189"/>
      <c r="H92" s="1189"/>
    </row>
    <row r="93" spans="1:10" ht="14.5" customHeight="1" thickBot="1">
      <c r="A93" s="1190" t="s">
        <v>273</v>
      </c>
      <c r="B93" s="1124" t="s">
        <v>274</v>
      </c>
      <c r="C93" s="1126" t="s">
        <v>276</v>
      </c>
      <c r="D93" s="1126"/>
      <c r="E93" s="1126"/>
      <c r="F93" s="1126"/>
      <c r="G93" s="1126"/>
      <c r="H93" s="1127"/>
    </row>
    <row r="94" spans="1:10" ht="14.5" customHeight="1">
      <c r="A94" s="1191"/>
      <c r="B94" s="1125"/>
      <c r="C94" s="1128" t="s">
        <v>298</v>
      </c>
      <c r="D94" s="1128"/>
      <c r="E94" s="1128" t="s">
        <v>299</v>
      </c>
      <c r="F94" s="1128"/>
      <c r="G94" s="1128" t="s">
        <v>300</v>
      </c>
      <c r="H94" s="1193"/>
    </row>
    <row r="95" spans="1:10" ht="14.5" customHeight="1" thickBot="1">
      <c r="A95" s="1192"/>
      <c r="B95" s="967" t="s">
        <v>275</v>
      </c>
      <c r="C95" s="750" t="s">
        <v>275</v>
      </c>
      <c r="D95" s="564" t="s">
        <v>279</v>
      </c>
      <c r="E95" s="750" t="s">
        <v>275</v>
      </c>
      <c r="F95" s="564" t="s">
        <v>279</v>
      </c>
      <c r="G95" s="753" t="s">
        <v>275</v>
      </c>
      <c r="H95" s="565" t="s">
        <v>279</v>
      </c>
    </row>
    <row r="96" spans="1:10" ht="14.5" customHeight="1">
      <c r="A96" s="158" t="s">
        <v>64</v>
      </c>
      <c r="B96" s="566">
        <v>99803</v>
      </c>
      <c r="C96" s="49">
        <v>11232</v>
      </c>
      <c r="D96" s="790">
        <v>11.2541707163111</v>
      </c>
      <c r="E96" s="791">
        <v>56986</v>
      </c>
      <c r="F96" s="479">
        <v>57.098484013506614</v>
      </c>
      <c r="G96" s="49">
        <v>31585</v>
      </c>
      <c r="H96" s="46">
        <v>31.64734527018226</v>
      </c>
    </row>
    <row r="97" spans="1:8" ht="14.5" customHeight="1">
      <c r="A97" s="159" t="s">
        <v>65</v>
      </c>
      <c r="B97" s="567">
        <v>100886</v>
      </c>
      <c r="C97" s="166">
        <v>8659</v>
      </c>
      <c r="D97" s="480">
        <v>8.5829550185357739</v>
      </c>
      <c r="E97" s="166">
        <v>42709</v>
      </c>
      <c r="F97" s="480">
        <v>42.333921455900722</v>
      </c>
      <c r="G97" s="166">
        <v>49518</v>
      </c>
      <c r="H97" s="13">
        <v>49.083123525563508</v>
      </c>
    </row>
    <row r="98" spans="1:8" ht="14.5" customHeight="1">
      <c r="A98" s="160" t="s">
        <v>66</v>
      </c>
      <c r="B98" s="568">
        <v>35076</v>
      </c>
      <c r="C98" s="167">
        <v>4207</v>
      </c>
      <c r="D98" s="481">
        <v>11.993955981297754</v>
      </c>
      <c r="E98" s="167">
        <v>10362</v>
      </c>
      <c r="F98" s="481">
        <v>29.541566883339037</v>
      </c>
      <c r="G98" s="167">
        <v>20507</v>
      </c>
      <c r="H98" s="10">
        <v>58.464477135363211</v>
      </c>
    </row>
    <row r="99" spans="1:8" ht="14.5" customHeight="1">
      <c r="A99" s="159" t="s">
        <v>67</v>
      </c>
      <c r="B99" s="567">
        <v>19178</v>
      </c>
      <c r="C99" s="166">
        <v>548</v>
      </c>
      <c r="D99" s="480">
        <v>2.8574408176035</v>
      </c>
      <c r="E99" s="166">
        <v>5889</v>
      </c>
      <c r="F99" s="480">
        <v>30.707060173115025</v>
      </c>
      <c r="G99" s="166">
        <v>12741</v>
      </c>
      <c r="H99" s="13">
        <v>66.435499009281472</v>
      </c>
    </row>
    <row r="100" spans="1:8" ht="14.5" customHeight="1">
      <c r="A100" s="160" t="s">
        <v>68</v>
      </c>
      <c r="B100" s="568">
        <v>5843</v>
      </c>
      <c r="C100" s="167">
        <v>572</v>
      </c>
      <c r="D100" s="481">
        <v>9.7894916994694512</v>
      </c>
      <c r="E100" s="167">
        <v>2110</v>
      </c>
      <c r="F100" s="481">
        <v>36.111586513777169</v>
      </c>
      <c r="G100" s="167">
        <v>3161</v>
      </c>
      <c r="H100" s="10">
        <v>54.098921786753387</v>
      </c>
    </row>
    <row r="101" spans="1:8" ht="14.5" customHeight="1">
      <c r="A101" s="159" t="s">
        <v>69</v>
      </c>
      <c r="B101" s="567">
        <v>17982</v>
      </c>
      <c r="C101" s="168" t="s">
        <v>280</v>
      </c>
      <c r="D101" s="480" t="s">
        <v>280</v>
      </c>
      <c r="E101" s="168" t="s">
        <v>280</v>
      </c>
      <c r="F101" s="480" t="s">
        <v>280</v>
      </c>
      <c r="G101" s="168" t="s">
        <v>280</v>
      </c>
      <c r="H101" s="13" t="s">
        <v>280</v>
      </c>
    </row>
    <row r="102" spans="1:8" ht="14.5" customHeight="1">
      <c r="A102" s="160" t="s">
        <v>70</v>
      </c>
      <c r="B102" s="568">
        <v>53738</v>
      </c>
      <c r="C102" s="167">
        <v>4241</v>
      </c>
      <c r="D102" s="481">
        <v>7.8919944917935165</v>
      </c>
      <c r="E102" s="167">
        <v>21434</v>
      </c>
      <c r="F102" s="481">
        <v>39.886114109196477</v>
      </c>
      <c r="G102" s="167">
        <v>28063</v>
      </c>
      <c r="H102" s="10">
        <v>52.221891399010012</v>
      </c>
    </row>
    <row r="103" spans="1:8" ht="14.5" customHeight="1">
      <c r="A103" s="159" t="s">
        <v>71</v>
      </c>
      <c r="B103" s="567">
        <v>11288</v>
      </c>
      <c r="C103" s="168" t="s">
        <v>280</v>
      </c>
      <c r="D103" s="480" t="s">
        <v>280</v>
      </c>
      <c r="E103" s="168" t="s">
        <v>280</v>
      </c>
      <c r="F103" s="480" t="s">
        <v>280</v>
      </c>
      <c r="G103" s="168" t="s">
        <v>280</v>
      </c>
      <c r="H103" s="13" t="s">
        <v>280</v>
      </c>
    </row>
    <row r="104" spans="1:8" ht="14.5" customHeight="1">
      <c r="A104" s="160" t="s">
        <v>72</v>
      </c>
      <c r="B104" s="568">
        <v>61661</v>
      </c>
      <c r="C104" s="167">
        <v>5057</v>
      </c>
      <c r="D104" s="481">
        <v>8.2012941729780575</v>
      </c>
      <c r="E104" s="167">
        <v>22521</v>
      </c>
      <c r="F104" s="481">
        <v>36.523896790515884</v>
      </c>
      <c r="G104" s="167">
        <v>34083</v>
      </c>
      <c r="H104" s="10">
        <v>55.274809036506056</v>
      </c>
    </row>
    <row r="105" spans="1:8" ht="14.5" customHeight="1">
      <c r="A105" s="159" t="s">
        <v>73</v>
      </c>
      <c r="B105" s="567">
        <v>130477</v>
      </c>
      <c r="C105" s="166">
        <v>4833</v>
      </c>
      <c r="D105" s="480">
        <v>3.7041011059420432</v>
      </c>
      <c r="E105" s="166">
        <v>72604</v>
      </c>
      <c r="F105" s="480">
        <v>55.645056216804491</v>
      </c>
      <c r="G105" s="166">
        <v>53040</v>
      </c>
      <c r="H105" s="13">
        <v>40.650842677253465</v>
      </c>
    </row>
    <row r="106" spans="1:8" ht="14.5" customHeight="1">
      <c r="A106" s="160" t="s">
        <v>74</v>
      </c>
      <c r="B106" s="568">
        <v>33813</v>
      </c>
      <c r="C106" s="167">
        <v>1082</v>
      </c>
      <c r="D106" s="481">
        <v>3.1999526809215388</v>
      </c>
      <c r="E106" s="167">
        <v>15740</v>
      </c>
      <c r="F106" s="481">
        <v>46.550143435956585</v>
      </c>
      <c r="G106" s="167">
        <v>16991</v>
      </c>
      <c r="H106" s="10">
        <v>50.249903883121874</v>
      </c>
    </row>
    <row r="107" spans="1:8" ht="14.5" customHeight="1">
      <c r="A107" s="159" t="s">
        <v>75</v>
      </c>
      <c r="B107" s="567">
        <v>6927</v>
      </c>
      <c r="C107" s="168" t="s">
        <v>280</v>
      </c>
      <c r="D107" s="480" t="s">
        <v>280</v>
      </c>
      <c r="E107" s="168" t="s">
        <v>280</v>
      </c>
      <c r="F107" s="480" t="s">
        <v>280</v>
      </c>
      <c r="G107" s="168" t="s">
        <v>280</v>
      </c>
      <c r="H107" s="13" t="s">
        <v>280</v>
      </c>
    </row>
    <row r="108" spans="1:8" ht="14.5" customHeight="1">
      <c r="A108" s="160" t="s">
        <v>76</v>
      </c>
      <c r="B108" s="568">
        <v>30774</v>
      </c>
      <c r="C108" s="167">
        <v>498</v>
      </c>
      <c r="D108" s="481">
        <v>1.6182491713784362</v>
      </c>
      <c r="E108" s="167">
        <v>8396</v>
      </c>
      <c r="F108" s="481">
        <v>27.282771170468578</v>
      </c>
      <c r="G108" s="167">
        <v>21880</v>
      </c>
      <c r="H108" s="10">
        <v>71.098979658152984</v>
      </c>
    </row>
    <row r="109" spans="1:8" ht="14.5" customHeight="1">
      <c r="A109" s="159" t="s">
        <v>77</v>
      </c>
      <c r="B109" s="567">
        <v>16136</v>
      </c>
      <c r="C109" s="166">
        <v>473</v>
      </c>
      <c r="D109" s="480">
        <v>2.9313336638572141</v>
      </c>
      <c r="E109" s="166">
        <v>5933</v>
      </c>
      <c r="F109" s="480">
        <v>36.768715914724837</v>
      </c>
      <c r="G109" s="166">
        <v>9730</v>
      </c>
      <c r="H109" s="13">
        <v>60.299950421417947</v>
      </c>
    </row>
    <row r="110" spans="1:8" ht="14.5" customHeight="1">
      <c r="A110" s="160" t="s">
        <v>78</v>
      </c>
      <c r="B110" s="568">
        <v>22071</v>
      </c>
      <c r="C110" s="167">
        <v>1198</v>
      </c>
      <c r="D110" s="481">
        <v>5.4279371120474833</v>
      </c>
      <c r="E110" s="167">
        <v>8827</v>
      </c>
      <c r="F110" s="481">
        <v>39.993656834760543</v>
      </c>
      <c r="G110" s="167">
        <v>12046</v>
      </c>
      <c r="H110" s="10">
        <v>54.578406053191976</v>
      </c>
    </row>
    <row r="111" spans="1:8" ht="14.5" customHeight="1" thickBot="1">
      <c r="A111" s="159" t="s">
        <v>79</v>
      </c>
      <c r="B111" s="569">
        <v>15895</v>
      </c>
      <c r="C111" s="50" t="s">
        <v>280</v>
      </c>
      <c r="D111" s="480" t="s">
        <v>280</v>
      </c>
      <c r="E111" s="50" t="s">
        <v>280</v>
      </c>
      <c r="F111" s="480" t="s">
        <v>280</v>
      </c>
      <c r="G111" s="50" t="s">
        <v>280</v>
      </c>
      <c r="H111" s="13" t="s">
        <v>280</v>
      </c>
    </row>
    <row r="112" spans="1:8" ht="14.5" customHeight="1">
      <c r="A112" s="161" t="s">
        <v>80</v>
      </c>
      <c r="B112" s="570">
        <v>533201</v>
      </c>
      <c r="C112" s="48">
        <v>37774</v>
      </c>
      <c r="D112" s="482">
        <v>7.0843828124853472</v>
      </c>
      <c r="E112" s="48">
        <v>251633</v>
      </c>
      <c r="F112" s="482">
        <v>47.192897237627086</v>
      </c>
      <c r="G112" s="48">
        <v>243794</v>
      </c>
      <c r="H112" s="16">
        <v>45.722719949887562</v>
      </c>
    </row>
    <row r="113" spans="1:8" ht="14.5" customHeight="1">
      <c r="A113" s="162" t="s">
        <v>81</v>
      </c>
      <c r="B113" s="571">
        <v>128347</v>
      </c>
      <c r="C113" s="163">
        <v>6474</v>
      </c>
      <c r="D113" s="483">
        <v>5.0441381567157784</v>
      </c>
      <c r="E113" s="163">
        <v>40449</v>
      </c>
      <c r="F113" s="483">
        <v>31.515345119091215</v>
      </c>
      <c r="G113" s="163">
        <v>81424</v>
      </c>
      <c r="H113" s="18">
        <v>63.44051672419301</v>
      </c>
    </row>
    <row r="114" spans="1:8" ht="14.5" customHeight="1">
      <c r="A114" s="164" t="s">
        <v>82</v>
      </c>
      <c r="B114" s="572">
        <v>661548</v>
      </c>
      <c r="C114" s="165">
        <v>44248</v>
      </c>
      <c r="D114" s="484">
        <v>6.6885547231644571</v>
      </c>
      <c r="E114" s="165">
        <v>292082</v>
      </c>
      <c r="F114" s="484">
        <v>44.151293632510416</v>
      </c>
      <c r="G114" s="165">
        <v>325218</v>
      </c>
      <c r="H114" s="157">
        <v>49.160151644325126</v>
      </c>
    </row>
    <row r="115" spans="1:8" ht="14.5" customHeight="1">
      <c r="A115" s="1194" t="s">
        <v>658</v>
      </c>
      <c r="B115" s="1194"/>
      <c r="C115" s="1194"/>
      <c r="D115" s="1194"/>
      <c r="E115" s="1194"/>
      <c r="F115" s="1194"/>
      <c r="G115" s="1194"/>
      <c r="H115" s="1194"/>
    </row>
    <row r="116" spans="1:8" ht="14.5" customHeight="1">
      <c r="A116" s="1131" t="s">
        <v>521</v>
      </c>
      <c r="B116" s="1131"/>
      <c r="C116" s="1131"/>
      <c r="D116" s="1131"/>
      <c r="E116" s="1131"/>
      <c r="F116" s="1131"/>
      <c r="G116" s="1131"/>
      <c r="H116" s="1131"/>
    </row>
    <row r="117" spans="1:8" ht="26.15" customHeight="1">
      <c r="A117" s="1131" t="s">
        <v>650</v>
      </c>
      <c r="B117" s="1131"/>
      <c r="C117" s="1131"/>
      <c r="D117" s="1131"/>
      <c r="E117" s="1131"/>
      <c r="F117" s="1131"/>
      <c r="G117" s="1131"/>
      <c r="H117" s="1131"/>
    </row>
    <row r="119" spans="1:8" ht="25" customHeight="1">
      <c r="A119" s="1120">
        <v>2020</v>
      </c>
      <c r="B119" s="1120"/>
      <c r="C119" s="1120"/>
      <c r="D119" s="1120"/>
      <c r="E119" s="1120"/>
      <c r="F119" s="1120"/>
      <c r="G119" s="1120"/>
      <c r="H119" s="1120"/>
    </row>
    <row r="120" spans="1:8" ht="14.5" customHeight="1">
      <c r="A120" s="119"/>
      <c r="D120" s="786"/>
      <c r="F120" s="786"/>
      <c r="H120" s="786"/>
    </row>
    <row r="121" spans="1:8" ht="14.5" customHeight="1">
      <c r="A121" s="1189" t="s">
        <v>758</v>
      </c>
      <c r="B121" s="1189"/>
      <c r="C121" s="1189"/>
      <c r="D121" s="1189"/>
      <c r="E121" s="1189"/>
      <c r="F121" s="1189"/>
      <c r="G121" s="1189"/>
      <c r="H121" s="1189"/>
    </row>
    <row r="122" spans="1:8" ht="14.5" customHeight="1" thickBot="1">
      <c r="A122" s="1190" t="s">
        <v>273</v>
      </c>
      <c r="B122" s="1124" t="s">
        <v>274</v>
      </c>
      <c r="C122" s="1126" t="s">
        <v>276</v>
      </c>
      <c r="D122" s="1126"/>
      <c r="E122" s="1126"/>
      <c r="F122" s="1126"/>
      <c r="G122" s="1126"/>
      <c r="H122" s="1127"/>
    </row>
    <row r="123" spans="1:8" ht="14.5" customHeight="1">
      <c r="A123" s="1191"/>
      <c r="B123" s="1125"/>
      <c r="C123" s="1128" t="s">
        <v>298</v>
      </c>
      <c r="D123" s="1128"/>
      <c r="E123" s="1128" t="s">
        <v>299</v>
      </c>
      <c r="F123" s="1128"/>
      <c r="G123" s="1128" t="s">
        <v>300</v>
      </c>
      <c r="H123" s="1193"/>
    </row>
    <row r="124" spans="1:8" ht="14.5" customHeight="1" thickBot="1">
      <c r="A124" s="1192"/>
      <c r="B124" s="967" t="s">
        <v>275</v>
      </c>
      <c r="C124" s="750" t="s">
        <v>275</v>
      </c>
      <c r="D124" s="564" t="s">
        <v>279</v>
      </c>
      <c r="E124" s="750" t="s">
        <v>275</v>
      </c>
      <c r="F124" s="564" t="s">
        <v>279</v>
      </c>
      <c r="G124" s="753" t="s">
        <v>275</v>
      </c>
      <c r="H124" s="565" t="s">
        <v>279</v>
      </c>
    </row>
    <row r="125" spans="1:8" ht="14.5" customHeight="1">
      <c r="A125" s="158" t="s">
        <v>64</v>
      </c>
      <c r="B125" s="566">
        <v>96434</v>
      </c>
      <c r="C125" s="49">
        <v>10440</v>
      </c>
      <c r="D125" s="479">
        <v>10.8</v>
      </c>
      <c r="E125" s="49">
        <v>54858</v>
      </c>
      <c r="F125" s="479">
        <v>56.899999999999991</v>
      </c>
      <c r="G125" s="49">
        <v>31136</v>
      </c>
      <c r="H125" s="46">
        <v>32.300000000000004</v>
      </c>
    </row>
    <row r="126" spans="1:8" ht="14.5" customHeight="1">
      <c r="A126" s="159" t="s">
        <v>65</v>
      </c>
      <c r="B126" s="567">
        <v>97317</v>
      </c>
      <c r="C126" s="166">
        <v>8392</v>
      </c>
      <c r="D126" s="480">
        <v>8.6</v>
      </c>
      <c r="E126" s="166">
        <v>40977</v>
      </c>
      <c r="F126" s="480">
        <v>42.1</v>
      </c>
      <c r="G126" s="166">
        <v>47948</v>
      </c>
      <c r="H126" s="13">
        <v>49.3</v>
      </c>
    </row>
    <row r="127" spans="1:8" ht="14.5" customHeight="1">
      <c r="A127" s="160" t="s">
        <v>66</v>
      </c>
      <c r="B127" s="568">
        <v>34098</v>
      </c>
      <c r="C127" s="167">
        <v>3879</v>
      </c>
      <c r="D127" s="481">
        <v>11.4</v>
      </c>
      <c r="E127" s="167">
        <v>10060</v>
      </c>
      <c r="F127" s="481">
        <v>29.5</v>
      </c>
      <c r="G127" s="167">
        <v>20159</v>
      </c>
      <c r="H127" s="10">
        <v>59.099999999999994</v>
      </c>
    </row>
    <row r="128" spans="1:8" ht="14.5" customHeight="1">
      <c r="A128" s="159" t="s">
        <v>67</v>
      </c>
      <c r="B128" s="567">
        <v>18500</v>
      </c>
      <c r="C128" s="166">
        <v>529</v>
      </c>
      <c r="D128" s="480">
        <v>2.9000000000000004</v>
      </c>
      <c r="E128" s="166">
        <v>5589</v>
      </c>
      <c r="F128" s="480">
        <v>30.2</v>
      </c>
      <c r="G128" s="166">
        <v>12382</v>
      </c>
      <c r="H128" s="13">
        <v>66.900000000000006</v>
      </c>
    </row>
    <row r="129" spans="1:8" ht="14.5" customHeight="1">
      <c r="A129" s="160" t="s">
        <v>68</v>
      </c>
      <c r="B129" s="568">
        <v>5714</v>
      </c>
      <c r="C129" s="167">
        <v>544</v>
      </c>
      <c r="D129" s="481">
        <v>9.5</v>
      </c>
      <c r="E129" s="167">
        <v>2014</v>
      </c>
      <c r="F129" s="481">
        <v>35.199999999999996</v>
      </c>
      <c r="G129" s="167">
        <v>3156</v>
      </c>
      <c r="H129" s="10">
        <v>55.2</v>
      </c>
    </row>
    <row r="130" spans="1:8" ht="14.5" customHeight="1">
      <c r="A130" s="159" t="s">
        <v>69</v>
      </c>
      <c r="B130" s="567">
        <v>17629</v>
      </c>
      <c r="C130" s="166">
        <v>666</v>
      </c>
      <c r="D130" s="480">
        <v>3.8</v>
      </c>
      <c r="E130" s="166">
        <v>5720</v>
      </c>
      <c r="F130" s="480">
        <v>32.4</v>
      </c>
      <c r="G130" s="166">
        <v>11243</v>
      </c>
      <c r="H130" s="13">
        <v>63.800000000000004</v>
      </c>
    </row>
    <row r="131" spans="1:8" ht="14.5" customHeight="1">
      <c r="A131" s="160" t="s">
        <v>70</v>
      </c>
      <c r="B131" s="568">
        <v>51302</v>
      </c>
      <c r="C131" s="167">
        <v>3838</v>
      </c>
      <c r="D131" s="481">
        <v>7.5</v>
      </c>
      <c r="E131" s="167">
        <v>20221</v>
      </c>
      <c r="F131" s="481">
        <v>39.4</v>
      </c>
      <c r="G131" s="167">
        <v>27243</v>
      </c>
      <c r="H131" s="10">
        <v>53.1</v>
      </c>
    </row>
    <row r="132" spans="1:8" ht="14.5" customHeight="1">
      <c r="A132" s="159" t="s">
        <v>71</v>
      </c>
      <c r="B132" s="567">
        <v>11206</v>
      </c>
      <c r="C132" s="166">
        <v>335</v>
      </c>
      <c r="D132" s="480">
        <v>3</v>
      </c>
      <c r="E132" s="166">
        <v>3246</v>
      </c>
      <c r="F132" s="480">
        <v>28.999999999999996</v>
      </c>
      <c r="G132" s="166">
        <v>7625</v>
      </c>
      <c r="H132" s="13">
        <v>68</v>
      </c>
    </row>
    <row r="133" spans="1:8" ht="14.5" customHeight="1">
      <c r="A133" s="160" t="s">
        <v>72</v>
      </c>
      <c r="B133" s="568">
        <v>58547</v>
      </c>
      <c r="C133" s="167">
        <v>4790</v>
      </c>
      <c r="D133" s="481">
        <v>8.2000000000000011</v>
      </c>
      <c r="E133" s="167">
        <v>20966</v>
      </c>
      <c r="F133" s="481">
        <v>35.799999999999997</v>
      </c>
      <c r="G133" s="167">
        <v>32791</v>
      </c>
      <c r="H133" s="10">
        <v>56.000000000000007</v>
      </c>
    </row>
    <row r="134" spans="1:8" ht="14.5" customHeight="1">
      <c r="A134" s="159" t="s">
        <v>73</v>
      </c>
      <c r="B134" s="567">
        <v>124265</v>
      </c>
      <c r="C134" s="166">
        <v>4779</v>
      </c>
      <c r="D134" s="480">
        <v>3.8</v>
      </c>
      <c r="E134" s="166">
        <v>68980</v>
      </c>
      <c r="F134" s="480">
        <v>55.500000000000007</v>
      </c>
      <c r="G134" s="166">
        <v>50506</v>
      </c>
      <c r="H134" s="13">
        <v>40.6</v>
      </c>
    </row>
    <row r="135" spans="1:8" ht="14.5" customHeight="1">
      <c r="A135" s="160" t="s">
        <v>74</v>
      </c>
      <c r="B135" s="568">
        <v>32960</v>
      </c>
      <c r="C135" s="167">
        <v>1050</v>
      </c>
      <c r="D135" s="481">
        <v>3.2</v>
      </c>
      <c r="E135" s="167">
        <v>15165</v>
      </c>
      <c r="F135" s="481">
        <v>46</v>
      </c>
      <c r="G135" s="167">
        <v>16745</v>
      </c>
      <c r="H135" s="10">
        <v>50.8</v>
      </c>
    </row>
    <row r="136" spans="1:8" ht="14.5" customHeight="1">
      <c r="A136" s="159" t="s">
        <v>75</v>
      </c>
      <c r="B136" s="567">
        <v>6708</v>
      </c>
      <c r="C136" s="166">
        <v>164</v>
      </c>
      <c r="D136" s="480">
        <v>2.4</v>
      </c>
      <c r="E136" s="166">
        <v>2744</v>
      </c>
      <c r="F136" s="480">
        <v>40.9</v>
      </c>
      <c r="G136" s="166">
        <v>3800</v>
      </c>
      <c r="H136" s="13">
        <v>56.599999999999994</v>
      </c>
    </row>
    <row r="137" spans="1:8" ht="14.5" customHeight="1">
      <c r="A137" s="160" t="s">
        <v>76</v>
      </c>
      <c r="B137" s="568">
        <v>30191</v>
      </c>
      <c r="C137" s="167">
        <v>495</v>
      </c>
      <c r="D137" s="481">
        <v>1.6</v>
      </c>
      <c r="E137" s="167">
        <v>7997</v>
      </c>
      <c r="F137" s="481">
        <v>26.5</v>
      </c>
      <c r="G137" s="167">
        <v>21699</v>
      </c>
      <c r="H137" s="10">
        <v>71.899999999999991</v>
      </c>
    </row>
    <row r="138" spans="1:8" ht="14.5" customHeight="1">
      <c r="A138" s="159" t="s">
        <v>77</v>
      </c>
      <c r="B138" s="567">
        <v>16111</v>
      </c>
      <c r="C138" s="166">
        <v>463</v>
      </c>
      <c r="D138" s="480">
        <v>2.9000000000000004</v>
      </c>
      <c r="E138" s="166">
        <v>5795</v>
      </c>
      <c r="F138" s="480">
        <v>36</v>
      </c>
      <c r="G138" s="166">
        <v>9853</v>
      </c>
      <c r="H138" s="13">
        <v>61.199999999999996</v>
      </c>
    </row>
    <row r="139" spans="1:8" ht="14.5" customHeight="1">
      <c r="A139" s="160" t="s">
        <v>78</v>
      </c>
      <c r="B139" s="568">
        <v>21039</v>
      </c>
      <c r="C139" s="167">
        <v>1204</v>
      </c>
      <c r="D139" s="481">
        <v>5.7</v>
      </c>
      <c r="E139" s="167">
        <v>8406</v>
      </c>
      <c r="F139" s="481">
        <v>40</v>
      </c>
      <c r="G139" s="167">
        <v>11429</v>
      </c>
      <c r="H139" s="10">
        <v>54.300000000000004</v>
      </c>
    </row>
    <row r="140" spans="1:8" ht="14.5" customHeight="1" thickBot="1">
      <c r="A140" s="159" t="s">
        <v>79</v>
      </c>
      <c r="B140" s="569">
        <v>15609</v>
      </c>
      <c r="C140" s="51">
        <v>366</v>
      </c>
      <c r="D140" s="480">
        <v>2.2999999999999998</v>
      </c>
      <c r="E140" s="51">
        <v>6251</v>
      </c>
      <c r="F140" s="480">
        <v>40</v>
      </c>
      <c r="G140" s="51">
        <v>8992</v>
      </c>
      <c r="H140" s="13">
        <v>57.599999999999994</v>
      </c>
    </row>
    <row r="141" spans="1:8" ht="14.5" customHeight="1">
      <c r="A141" s="161" t="s">
        <v>80</v>
      </c>
      <c r="B141" s="570">
        <v>511915</v>
      </c>
      <c r="C141" s="48">
        <v>35867</v>
      </c>
      <c r="D141" s="482">
        <v>7.0000000000000009</v>
      </c>
      <c r="E141" s="48">
        <v>240051</v>
      </c>
      <c r="F141" s="482">
        <v>46.9</v>
      </c>
      <c r="G141" s="48">
        <v>235997</v>
      </c>
      <c r="H141" s="16">
        <v>46.1</v>
      </c>
    </row>
    <row r="142" spans="1:8" ht="14.5" customHeight="1">
      <c r="A142" s="162" t="s">
        <v>81</v>
      </c>
      <c r="B142" s="571">
        <v>125715</v>
      </c>
      <c r="C142" s="163">
        <v>6067</v>
      </c>
      <c r="D142" s="483">
        <v>4.8</v>
      </c>
      <c r="E142" s="163">
        <v>38938</v>
      </c>
      <c r="F142" s="483">
        <v>31</v>
      </c>
      <c r="G142" s="163">
        <v>80710</v>
      </c>
      <c r="H142" s="18">
        <v>64.2</v>
      </c>
    </row>
    <row r="143" spans="1:8" ht="14.5" customHeight="1">
      <c r="A143" s="164" t="s">
        <v>82</v>
      </c>
      <c r="B143" s="572">
        <v>637630</v>
      </c>
      <c r="C143" s="165">
        <v>41934</v>
      </c>
      <c r="D143" s="484">
        <v>6.6000000000000005</v>
      </c>
      <c r="E143" s="165">
        <v>278989</v>
      </c>
      <c r="F143" s="484">
        <v>43.8</v>
      </c>
      <c r="G143" s="165">
        <v>316707</v>
      </c>
      <c r="H143" s="157">
        <v>49.7</v>
      </c>
    </row>
    <row r="144" spans="1:8" ht="14.5" customHeight="1">
      <c r="A144" s="1194" t="s">
        <v>658</v>
      </c>
      <c r="B144" s="1194"/>
      <c r="C144" s="1194"/>
      <c r="D144" s="1194"/>
      <c r="E144" s="1194"/>
      <c r="F144" s="1194"/>
      <c r="G144" s="1194"/>
      <c r="H144" s="1194"/>
    </row>
    <row r="145" spans="1:8" ht="24" customHeight="1">
      <c r="A145" s="1131" t="s">
        <v>652</v>
      </c>
      <c r="B145" s="1131"/>
      <c r="C145" s="1131"/>
      <c r="D145" s="1131"/>
      <c r="E145" s="1131"/>
      <c r="F145" s="1131"/>
      <c r="G145" s="1131"/>
      <c r="H145" s="1131"/>
    </row>
  </sheetData>
  <mergeCells count="54">
    <mergeCell ref="A57:H57"/>
    <mergeCell ref="A58:H58"/>
    <mergeCell ref="A59:H59"/>
    <mergeCell ref="A35:A37"/>
    <mergeCell ref="B35:B36"/>
    <mergeCell ref="C35:H35"/>
    <mergeCell ref="C36:D36"/>
    <mergeCell ref="E36:F36"/>
    <mergeCell ref="G36:H36"/>
    <mergeCell ref="A28:H28"/>
    <mergeCell ref="A29:H29"/>
    <mergeCell ref="A30:H30"/>
    <mergeCell ref="A32:H32"/>
    <mergeCell ref="A34:H34"/>
    <mergeCell ref="A3:H3"/>
    <mergeCell ref="A5:H5"/>
    <mergeCell ref="A6:A8"/>
    <mergeCell ref="B6:B7"/>
    <mergeCell ref="C6:H6"/>
    <mergeCell ref="C7:D7"/>
    <mergeCell ref="E7:F7"/>
    <mergeCell ref="G7:H7"/>
    <mergeCell ref="A86:H86"/>
    <mergeCell ref="A115:H115"/>
    <mergeCell ref="A144:H144"/>
    <mergeCell ref="A87:H87"/>
    <mergeCell ref="A116:H116"/>
    <mergeCell ref="A88:H88"/>
    <mergeCell ref="A90:H90"/>
    <mergeCell ref="A92:H92"/>
    <mergeCell ref="A93:A95"/>
    <mergeCell ref="B93:B94"/>
    <mergeCell ref="C93:H93"/>
    <mergeCell ref="C94:D94"/>
    <mergeCell ref="E94:F94"/>
    <mergeCell ref="G94:H94"/>
    <mergeCell ref="A145:H145"/>
    <mergeCell ref="A117:H117"/>
    <mergeCell ref="A119:H119"/>
    <mergeCell ref="A121:H121"/>
    <mergeCell ref="A122:A124"/>
    <mergeCell ref="B122:B123"/>
    <mergeCell ref="C122:H122"/>
    <mergeCell ref="C123:D123"/>
    <mergeCell ref="E123:F123"/>
    <mergeCell ref="G123:H123"/>
    <mergeCell ref="A61:H61"/>
    <mergeCell ref="A63:H63"/>
    <mergeCell ref="A64:A66"/>
    <mergeCell ref="B64:B65"/>
    <mergeCell ref="C64:H64"/>
    <mergeCell ref="C65:D65"/>
    <mergeCell ref="E65:F65"/>
    <mergeCell ref="G65:H65"/>
  </mergeCells>
  <hyperlinks>
    <hyperlink ref="A1" location="Inhalt!A9" display="Zurück zum Inhalt" xr:uid="{00000000-0004-0000-0500-000000000000}"/>
  </hyperlinks>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dimension ref="A1:U196"/>
  <sheetViews>
    <sheetView showGridLines="0" zoomScale="80" zoomScaleNormal="80" workbookViewId="0">
      <pane xSplit="1" topLeftCell="B1" activePane="topRight" state="frozen"/>
      <selection pane="topRight"/>
    </sheetView>
  </sheetViews>
  <sheetFormatPr baseColWidth="10" defaultColWidth="11" defaultRowHeight="14.5" customHeight="1"/>
  <cols>
    <col min="1" max="1" width="23.5" style="779" customWidth="1"/>
    <col min="2" max="18" width="11.08203125" style="779" customWidth="1"/>
    <col min="19" max="16384" width="11" style="779"/>
  </cols>
  <sheetData>
    <row r="1" spans="1:6" ht="14.5" customHeight="1">
      <c r="A1" s="758" t="s">
        <v>512</v>
      </c>
      <c r="B1" s="759"/>
      <c r="C1" s="759"/>
      <c r="D1" s="759"/>
      <c r="E1" s="763"/>
      <c r="F1" s="759"/>
    </row>
    <row r="2" spans="1:6" ht="14.5" customHeight="1">
      <c r="A2" s="355"/>
      <c r="B2" s="759"/>
      <c r="C2" s="759"/>
      <c r="D2" s="759"/>
      <c r="E2" s="763"/>
      <c r="F2" s="759"/>
    </row>
    <row r="3" spans="1:6" s="780" customFormat="1" ht="25" customHeight="1">
      <c r="A3" s="1120">
        <v>2024</v>
      </c>
      <c r="B3" s="1120"/>
      <c r="C3" s="1120"/>
      <c r="D3" s="1120"/>
      <c r="E3" s="1120"/>
      <c r="F3" s="1120"/>
    </row>
    <row r="4" spans="1:6" s="780" customFormat="1" ht="14.5" customHeight="1">
      <c r="A4" s="764"/>
      <c r="B4" s="760"/>
      <c r="C4" s="760"/>
      <c r="D4" s="760"/>
      <c r="E4" s="765"/>
      <c r="F4" s="760"/>
    </row>
    <row r="5" spans="1:6" s="780" customFormat="1" ht="29.15" customHeight="1">
      <c r="A5" s="1196" t="s">
        <v>759</v>
      </c>
      <c r="B5" s="1196"/>
      <c r="C5" s="1196"/>
      <c r="D5" s="1196"/>
      <c r="E5" s="1196"/>
      <c r="F5" s="1196"/>
    </row>
    <row r="6" spans="1:6" s="780" customFormat="1" ht="14.5" customHeight="1">
      <c r="A6" s="1197" t="s">
        <v>273</v>
      </c>
      <c r="B6" s="1200" t="s">
        <v>513</v>
      </c>
      <c r="C6" s="1201"/>
      <c r="D6" s="1201"/>
      <c r="E6" s="1201"/>
      <c r="F6" s="1202"/>
    </row>
    <row r="7" spans="1:6" s="780" customFormat="1" ht="14.5" customHeight="1" thickBot="1">
      <c r="A7" s="1198"/>
      <c r="B7" s="1124" t="s">
        <v>274</v>
      </c>
      <c r="C7" s="1126" t="s">
        <v>276</v>
      </c>
      <c r="D7" s="1126"/>
      <c r="E7" s="1126"/>
      <c r="F7" s="1127"/>
    </row>
    <row r="8" spans="1:6" s="780" customFormat="1" ht="14.5" customHeight="1" thickBot="1">
      <c r="A8" s="1198"/>
      <c r="B8" s="1203"/>
      <c r="C8" s="1204" t="s">
        <v>103</v>
      </c>
      <c r="D8" s="1204"/>
      <c r="E8" s="1205" t="s">
        <v>301</v>
      </c>
      <c r="F8" s="1206"/>
    </row>
    <row r="9" spans="1:6" s="780" customFormat="1" ht="14.5" customHeight="1" thickBot="1">
      <c r="A9" s="1198"/>
      <c r="B9" s="1203"/>
      <c r="C9" s="1203"/>
      <c r="D9" s="1203"/>
      <c r="E9" s="1205"/>
      <c r="F9" s="1206"/>
    </row>
    <row r="10" spans="1:6" s="780" customFormat="1" ht="14.5" customHeight="1">
      <c r="A10" s="1198"/>
      <c r="B10" s="1125"/>
      <c r="C10" s="1125"/>
      <c r="D10" s="1125"/>
      <c r="E10" s="1184"/>
      <c r="F10" s="1207"/>
    </row>
    <row r="11" spans="1:6" s="780" customFormat="1" ht="14.5" customHeight="1" thickBot="1">
      <c r="A11" s="1199"/>
      <c r="B11" s="967" t="s">
        <v>275</v>
      </c>
      <c r="C11" s="750" t="s">
        <v>275</v>
      </c>
      <c r="D11" s="528" t="s">
        <v>279</v>
      </c>
      <c r="E11" s="526" t="s">
        <v>275</v>
      </c>
      <c r="F11" s="582" t="s">
        <v>279</v>
      </c>
    </row>
    <row r="12" spans="1:6" s="780" customFormat="1" ht="14.5" customHeight="1">
      <c r="A12" s="153" t="s">
        <v>64</v>
      </c>
      <c r="B12" s="3">
        <v>112631</v>
      </c>
      <c r="C12" s="56">
        <v>50884</v>
      </c>
      <c r="D12" s="479">
        <v>45.177615398957656</v>
      </c>
      <c r="E12" s="56">
        <v>61747</v>
      </c>
      <c r="F12" s="46">
        <v>54.822384601042344</v>
      </c>
    </row>
    <row r="13" spans="1:6" s="780" customFormat="1" ht="14.5" customHeight="1">
      <c r="A13" s="154" t="s">
        <v>65</v>
      </c>
      <c r="B13" s="4">
        <v>113724</v>
      </c>
      <c r="C13" s="14">
        <v>34468</v>
      </c>
      <c r="D13" s="480">
        <v>30.308466110935246</v>
      </c>
      <c r="E13" s="14">
        <v>79256</v>
      </c>
      <c r="F13" s="13">
        <v>69.691533889064758</v>
      </c>
    </row>
    <row r="14" spans="1:6" s="780" customFormat="1" ht="14.5" customHeight="1">
      <c r="A14" s="155" t="s">
        <v>66</v>
      </c>
      <c r="B14" s="5">
        <v>36648</v>
      </c>
      <c r="C14" s="11">
        <v>7314</v>
      </c>
      <c r="D14" s="481">
        <v>19.95743287491814</v>
      </c>
      <c r="E14" s="11">
        <v>29334</v>
      </c>
      <c r="F14" s="10">
        <v>80.04256712508186</v>
      </c>
    </row>
    <row r="15" spans="1:6" s="780" customFormat="1" ht="14.5" customHeight="1">
      <c r="A15" s="154" t="s">
        <v>67</v>
      </c>
      <c r="B15" s="4">
        <v>20405</v>
      </c>
      <c r="C15" s="14">
        <v>10362</v>
      </c>
      <c r="D15" s="480">
        <v>50.781671159029649</v>
      </c>
      <c r="E15" s="14">
        <v>10043</v>
      </c>
      <c r="F15" s="13">
        <v>49.218328840970351</v>
      </c>
    </row>
    <row r="16" spans="1:6" s="780" customFormat="1" ht="14.5" customHeight="1">
      <c r="A16" s="155" t="s">
        <v>68</v>
      </c>
      <c r="B16" s="5">
        <v>6382</v>
      </c>
      <c r="C16" s="11">
        <v>2108</v>
      </c>
      <c r="D16" s="481">
        <v>33.030397994359134</v>
      </c>
      <c r="E16" s="11">
        <v>4274</v>
      </c>
      <c r="F16" s="10">
        <v>66.969602005640866</v>
      </c>
    </row>
    <row r="17" spans="1:6" s="780" customFormat="1" ht="14.5" customHeight="1">
      <c r="A17" s="154" t="s">
        <v>69</v>
      </c>
      <c r="B17" s="4">
        <v>19019</v>
      </c>
      <c r="C17" s="14" t="s">
        <v>280</v>
      </c>
      <c r="D17" s="480" t="s">
        <v>280</v>
      </c>
      <c r="E17" s="14" t="s">
        <v>280</v>
      </c>
      <c r="F17" s="13" t="s">
        <v>280</v>
      </c>
    </row>
    <row r="18" spans="1:6" s="780" customFormat="1" ht="14.5" customHeight="1">
      <c r="A18" s="155" t="s">
        <v>70</v>
      </c>
      <c r="B18" s="5">
        <v>59522</v>
      </c>
      <c r="C18" s="11">
        <v>26697</v>
      </c>
      <c r="D18" s="481">
        <v>44.852323510634726</v>
      </c>
      <c r="E18" s="11">
        <v>32825</v>
      </c>
      <c r="F18" s="10">
        <v>55.147676489365274</v>
      </c>
    </row>
    <row r="19" spans="1:6" s="780" customFormat="1" ht="14.5" customHeight="1">
      <c r="A19" s="154" t="s">
        <v>71</v>
      </c>
      <c r="B19" s="4">
        <v>11947</v>
      </c>
      <c r="C19" s="14">
        <v>1401</v>
      </c>
      <c r="D19" s="480">
        <v>11.726793337239474</v>
      </c>
      <c r="E19" s="14">
        <v>10546</v>
      </c>
      <c r="F19" s="13">
        <v>88.273206662760529</v>
      </c>
    </row>
    <row r="20" spans="1:6" s="780" customFormat="1" ht="14.5" customHeight="1">
      <c r="A20" s="155" t="s">
        <v>72</v>
      </c>
      <c r="B20" s="5">
        <v>69083</v>
      </c>
      <c r="C20" s="11">
        <v>22145</v>
      </c>
      <c r="D20" s="481">
        <v>32.05564321178872</v>
      </c>
      <c r="E20" s="11">
        <v>46938</v>
      </c>
      <c r="F20" s="10">
        <v>67.94435678821128</v>
      </c>
    </row>
    <row r="21" spans="1:6" s="780" customFormat="1" ht="14.5" customHeight="1">
      <c r="A21" s="154" t="s">
        <v>73</v>
      </c>
      <c r="B21" s="4">
        <v>143135</v>
      </c>
      <c r="C21" s="14">
        <v>37795</v>
      </c>
      <c r="D21" s="480">
        <v>26.405141998812311</v>
      </c>
      <c r="E21" s="14">
        <v>105340</v>
      </c>
      <c r="F21" s="13">
        <v>73.594858001187689</v>
      </c>
    </row>
    <row r="22" spans="1:6" s="780" customFormat="1" ht="14.5" customHeight="1">
      <c r="A22" s="155" t="s">
        <v>74</v>
      </c>
      <c r="B22" s="5">
        <v>37738</v>
      </c>
      <c r="C22" s="11">
        <v>19663</v>
      </c>
      <c r="D22" s="481">
        <v>52.10398007313583</v>
      </c>
      <c r="E22" s="11">
        <v>18075</v>
      </c>
      <c r="F22" s="10">
        <v>47.89601992686417</v>
      </c>
    </row>
    <row r="23" spans="1:6" s="780" customFormat="1" ht="14.5" customHeight="1">
      <c r="A23" s="154" t="s">
        <v>75</v>
      </c>
      <c r="B23" s="4">
        <v>7918</v>
      </c>
      <c r="C23" s="14" t="s">
        <v>280</v>
      </c>
      <c r="D23" s="480" t="s">
        <v>280</v>
      </c>
      <c r="E23" s="14" t="s">
        <v>280</v>
      </c>
      <c r="F23" s="13" t="s">
        <v>280</v>
      </c>
    </row>
    <row r="24" spans="1:6" s="780" customFormat="1" ht="14.5" customHeight="1">
      <c r="A24" s="155" t="s">
        <v>76</v>
      </c>
      <c r="B24" s="5">
        <v>30651</v>
      </c>
      <c r="C24" s="11">
        <v>11227</v>
      </c>
      <c r="D24" s="481">
        <v>36.628494992006786</v>
      </c>
      <c r="E24" s="11">
        <v>19424</v>
      </c>
      <c r="F24" s="10">
        <v>63.371505007993214</v>
      </c>
    </row>
    <row r="25" spans="1:6" s="780" customFormat="1" ht="14.5" customHeight="1">
      <c r="A25" s="154" t="s">
        <v>77</v>
      </c>
      <c r="B25" s="4">
        <v>16277</v>
      </c>
      <c r="C25" s="14">
        <v>8431</v>
      </c>
      <c r="D25" s="480">
        <v>51.797014191804386</v>
      </c>
      <c r="E25" s="14">
        <v>7846</v>
      </c>
      <c r="F25" s="13">
        <v>48.202985808195614</v>
      </c>
    </row>
    <row r="26" spans="1:6" s="780" customFormat="1" ht="14.5" customHeight="1">
      <c r="A26" s="155" t="s">
        <v>78</v>
      </c>
      <c r="B26" s="5">
        <v>24828</v>
      </c>
      <c r="C26" s="11">
        <v>6209</v>
      </c>
      <c r="D26" s="481">
        <v>25.008055421298533</v>
      </c>
      <c r="E26" s="11">
        <v>18619</v>
      </c>
      <c r="F26" s="10">
        <v>74.991944578701464</v>
      </c>
    </row>
    <row r="27" spans="1:6" s="780" customFormat="1" ht="14.5" customHeight="1" thickBot="1">
      <c r="A27" s="156" t="s">
        <v>79</v>
      </c>
      <c r="B27" s="4">
        <v>15829</v>
      </c>
      <c r="C27" s="14">
        <v>5628</v>
      </c>
      <c r="D27" s="480">
        <v>35.554993998357446</v>
      </c>
      <c r="E27" s="14">
        <v>10201</v>
      </c>
      <c r="F27" s="13">
        <v>64.445006001642554</v>
      </c>
    </row>
    <row r="28" spans="1:6" s="780" customFormat="1" ht="14.5" customHeight="1">
      <c r="A28" s="138" t="s">
        <v>80</v>
      </c>
      <c r="B28" s="7">
        <v>593980</v>
      </c>
      <c r="C28" s="57">
        <v>202799</v>
      </c>
      <c r="D28" s="482">
        <v>34.142395366847367</v>
      </c>
      <c r="E28" s="57">
        <v>391181</v>
      </c>
      <c r="F28" s="16">
        <v>65.857604633152633</v>
      </c>
    </row>
    <row r="29" spans="1:6" s="780" customFormat="1" ht="14.5" customHeight="1">
      <c r="A29" s="138" t="s">
        <v>81</v>
      </c>
      <c r="B29" s="8">
        <v>131757</v>
      </c>
      <c r="C29" s="19">
        <v>44363</v>
      </c>
      <c r="D29" s="483">
        <v>33.670317326593654</v>
      </c>
      <c r="E29" s="19">
        <v>87394</v>
      </c>
      <c r="F29" s="18">
        <v>66.329682673406353</v>
      </c>
    </row>
    <row r="30" spans="1:6" s="780" customFormat="1" ht="14.5" customHeight="1">
      <c r="A30" s="139" t="s">
        <v>82</v>
      </c>
      <c r="B30" s="130">
        <v>725737</v>
      </c>
      <c r="C30" s="584">
        <v>247162</v>
      </c>
      <c r="D30" s="484">
        <v>34.05668995793242</v>
      </c>
      <c r="E30" s="169">
        <v>478575</v>
      </c>
      <c r="F30" s="157">
        <v>65.94331004206758</v>
      </c>
    </row>
    <row r="31" spans="1:6" s="780" customFormat="1" ht="14.5" customHeight="1">
      <c r="A31" s="1194" t="s">
        <v>520</v>
      </c>
      <c r="B31" s="1194"/>
      <c r="C31" s="1194"/>
      <c r="D31" s="1194"/>
      <c r="E31" s="1194"/>
      <c r="F31" s="1194"/>
    </row>
    <row r="32" spans="1:6" s="780" customFormat="1" ht="24.65" customHeight="1">
      <c r="A32" s="1216" t="s">
        <v>482</v>
      </c>
      <c r="B32" s="1216"/>
      <c r="C32" s="1216"/>
      <c r="D32" s="1216"/>
      <c r="E32" s="1216"/>
      <c r="F32" s="1216"/>
    </row>
    <row r="33" spans="1:6" s="780" customFormat="1" ht="14.5" customHeight="1">
      <c r="A33" s="1116" t="s">
        <v>521</v>
      </c>
      <c r="B33" s="1116"/>
      <c r="C33" s="1116"/>
      <c r="D33" s="1116"/>
      <c r="E33" s="1116"/>
      <c r="F33" s="1116"/>
    </row>
    <row r="34" spans="1:6" s="780" customFormat="1" ht="33.65" customHeight="1">
      <c r="A34" s="1131" t="s">
        <v>644</v>
      </c>
      <c r="B34" s="1131"/>
      <c r="C34" s="1131"/>
      <c r="D34" s="1131"/>
      <c r="E34" s="1131"/>
      <c r="F34" s="1131"/>
    </row>
    <row r="35" spans="1:6" ht="14.5" customHeight="1">
      <c r="A35" s="355"/>
      <c r="B35" s="759"/>
      <c r="C35" s="759"/>
      <c r="D35" s="759"/>
      <c r="E35" s="763"/>
      <c r="F35" s="759"/>
    </row>
    <row r="36" spans="1:6" s="780" customFormat="1" ht="25" customHeight="1">
      <c r="A36" s="1120">
        <v>2023</v>
      </c>
      <c r="B36" s="1120"/>
      <c r="C36" s="1120"/>
      <c r="D36" s="1120"/>
      <c r="E36" s="1120"/>
      <c r="F36" s="1120"/>
    </row>
    <row r="37" spans="1:6" s="780" customFormat="1" ht="14.5" customHeight="1">
      <c r="A37" s="764"/>
      <c r="B37" s="760"/>
      <c r="C37" s="760"/>
      <c r="D37" s="760"/>
      <c r="E37" s="765"/>
      <c r="F37" s="760"/>
    </row>
    <row r="38" spans="1:6" s="780" customFormat="1" ht="31" customHeight="1">
      <c r="A38" s="1196" t="s">
        <v>760</v>
      </c>
      <c r="B38" s="1196"/>
      <c r="C38" s="1196"/>
      <c r="D38" s="1196"/>
      <c r="E38" s="1196"/>
      <c r="F38" s="1196"/>
    </row>
    <row r="39" spans="1:6" s="780" customFormat="1" ht="14.5" customHeight="1">
      <c r="A39" s="1197" t="s">
        <v>273</v>
      </c>
      <c r="B39" s="1200" t="s">
        <v>513</v>
      </c>
      <c r="C39" s="1201"/>
      <c r="D39" s="1201"/>
      <c r="E39" s="1201"/>
      <c r="F39" s="1202"/>
    </row>
    <row r="40" spans="1:6" s="780" customFormat="1" ht="14.5" customHeight="1" thickBot="1">
      <c r="A40" s="1198"/>
      <c r="B40" s="1124" t="s">
        <v>274</v>
      </c>
      <c r="C40" s="1126" t="s">
        <v>276</v>
      </c>
      <c r="D40" s="1126"/>
      <c r="E40" s="1126"/>
      <c r="F40" s="1127"/>
    </row>
    <row r="41" spans="1:6" s="780" customFormat="1" ht="14.5" customHeight="1" thickBot="1">
      <c r="A41" s="1198"/>
      <c r="B41" s="1203"/>
      <c r="C41" s="1204" t="s">
        <v>103</v>
      </c>
      <c r="D41" s="1204"/>
      <c r="E41" s="1205" t="s">
        <v>301</v>
      </c>
      <c r="F41" s="1206"/>
    </row>
    <row r="42" spans="1:6" s="780" customFormat="1" ht="14.5" customHeight="1" thickBot="1">
      <c r="A42" s="1198"/>
      <c r="B42" s="1203"/>
      <c r="C42" s="1203"/>
      <c r="D42" s="1203"/>
      <c r="E42" s="1205"/>
      <c r="F42" s="1206"/>
    </row>
    <row r="43" spans="1:6" s="780" customFormat="1" ht="14.5" customHeight="1">
      <c r="A43" s="1198"/>
      <c r="B43" s="1125"/>
      <c r="C43" s="1125"/>
      <c r="D43" s="1125"/>
      <c r="E43" s="1184"/>
      <c r="F43" s="1207"/>
    </row>
    <row r="44" spans="1:6" s="780" customFormat="1" ht="14.5" customHeight="1" thickBot="1">
      <c r="A44" s="1199"/>
      <c r="B44" s="967" t="s">
        <v>275</v>
      </c>
      <c r="C44" s="750" t="s">
        <v>275</v>
      </c>
      <c r="D44" s="528" t="s">
        <v>279</v>
      </c>
      <c r="E44" s="526" t="s">
        <v>275</v>
      </c>
      <c r="F44" s="582" t="s">
        <v>279</v>
      </c>
    </row>
    <row r="45" spans="1:6" s="780" customFormat="1" ht="14.5" customHeight="1">
      <c r="A45" s="153" t="s">
        <v>64</v>
      </c>
      <c r="B45" s="3">
        <v>107779</v>
      </c>
      <c r="C45" s="56">
        <v>47986</v>
      </c>
      <c r="D45" s="479">
        <v>44.522587888178592</v>
      </c>
      <c r="E45" s="56">
        <v>59793</v>
      </c>
      <c r="F45" s="46">
        <v>55.477412111821408</v>
      </c>
    </row>
    <row r="46" spans="1:6" s="780" customFormat="1" ht="14.5" customHeight="1">
      <c r="A46" s="154" t="s">
        <v>65</v>
      </c>
      <c r="B46" s="4">
        <v>109193</v>
      </c>
      <c r="C46" s="14">
        <v>32650</v>
      </c>
      <c r="D46" s="480">
        <v>29.901184141840591</v>
      </c>
      <c r="E46" s="14">
        <v>76543</v>
      </c>
      <c r="F46" s="13">
        <v>70.098815858159398</v>
      </c>
    </row>
    <row r="47" spans="1:6" s="780" customFormat="1" ht="14.5" customHeight="1">
      <c r="A47" s="155" t="s">
        <v>66</v>
      </c>
      <c r="B47" s="5">
        <v>36204</v>
      </c>
      <c r="C47" s="11">
        <v>7139</v>
      </c>
      <c r="D47" s="481">
        <v>19.718815600486135</v>
      </c>
      <c r="E47" s="11">
        <v>29065</v>
      </c>
      <c r="F47" s="10">
        <v>80.281184399513862</v>
      </c>
    </row>
    <row r="48" spans="1:6" s="780" customFormat="1" ht="14.5" customHeight="1">
      <c r="A48" s="154" t="s">
        <v>67</v>
      </c>
      <c r="B48" s="4">
        <v>20150</v>
      </c>
      <c r="C48" s="14">
        <v>10232</v>
      </c>
      <c r="D48" s="480">
        <v>50.779156327543426</v>
      </c>
      <c r="E48" s="14">
        <v>9918</v>
      </c>
      <c r="F48" s="13">
        <v>49.220843672456574</v>
      </c>
    </row>
    <row r="49" spans="1:6" s="780" customFormat="1" ht="14.5" customHeight="1">
      <c r="A49" s="155" t="s">
        <v>68</v>
      </c>
      <c r="B49" s="5">
        <v>5932</v>
      </c>
      <c r="C49" s="11">
        <v>1951</v>
      </c>
      <c r="D49" s="481">
        <v>32.8894133513149</v>
      </c>
      <c r="E49" s="11">
        <v>3981</v>
      </c>
      <c r="F49" s="10">
        <v>67.1105866486851</v>
      </c>
    </row>
    <row r="50" spans="1:6" s="780" customFormat="1" ht="14.5" customHeight="1">
      <c r="A50" s="154" t="s">
        <v>69</v>
      </c>
      <c r="B50" s="4">
        <v>18200</v>
      </c>
      <c r="C50" s="14" t="s">
        <v>280</v>
      </c>
      <c r="D50" s="480" t="s">
        <v>280</v>
      </c>
      <c r="E50" s="14" t="s">
        <v>280</v>
      </c>
      <c r="F50" s="13" t="s">
        <v>280</v>
      </c>
    </row>
    <row r="51" spans="1:6" s="780" customFormat="1" ht="14.5" customHeight="1">
      <c r="A51" s="155" t="s">
        <v>70</v>
      </c>
      <c r="B51" s="5">
        <v>58111</v>
      </c>
      <c r="C51" s="11">
        <v>25701</v>
      </c>
      <c r="D51" s="481">
        <v>44.227426821083789</v>
      </c>
      <c r="E51" s="11">
        <v>32410</v>
      </c>
      <c r="F51" s="10">
        <v>55.772573178916204</v>
      </c>
    </row>
    <row r="52" spans="1:6" s="780" customFormat="1" ht="14.5" customHeight="1">
      <c r="A52" s="154" t="s">
        <v>71</v>
      </c>
      <c r="B52" s="4">
        <v>11835</v>
      </c>
      <c r="C52" s="14">
        <v>1392</v>
      </c>
      <c r="D52" s="480">
        <v>11.761723700887199</v>
      </c>
      <c r="E52" s="14">
        <v>10443</v>
      </c>
      <c r="F52" s="13">
        <v>88.238276299112812</v>
      </c>
    </row>
    <row r="53" spans="1:6" s="780" customFormat="1" ht="14.5" customHeight="1">
      <c r="A53" s="155" t="s">
        <v>72</v>
      </c>
      <c r="B53" s="5">
        <v>66744</v>
      </c>
      <c r="C53" s="11">
        <v>21179</v>
      </c>
      <c r="D53" s="481">
        <v>31.731691238163727</v>
      </c>
      <c r="E53" s="11">
        <v>45565</v>
      </c>
      <c r="F53" s="10">
        <v>68.268308761836266</v>
      </c>
    </row>
    <row r="54" spans="1:6" s="780" customFormat="1" ht="14.5" customHeight="1">
      <c r="A54" s="154" t="s">
        <v>73</v>
      </c>
      <c r="B54" s="4">
        <v>139220</v>
      </c>
      <c r="C54" s="14">
        <v>36892</v>
      </c>
      <c r="D54" s="480">
        <v>26.499066226116934</v>
      </c>
      <c r="E54" s="14">
        <v>102328</v>
      </c>
      <c r="F54" s="13">
        <v>73.500933773883062</v>
      </c>
    </row>
    <row r="55" spans="1:6" s="780" customFormat="1" ht="14.5" customHeight="1">
      <c r="A55" s="155" t="s">
        <v>74</v>
      </c>
      <c r="B55" s="5">
        <v>36505</v>
      </c>
      <c r="C55" s="11">
        <v>18622</v>
      </c>
      <c r="D55" s="481">
        <v>51.012190110943713</v>
      </c>
      <c r="E55" s="11">
        <v>17883</v>
      </c>
      <c r="F55" s="10">
        <v>48.987809889056294</v>
      </c>
    </row>
    <row r="56" spans="1:6" s="780" customFormat="1" ht="14.5" customHeight="1">
      <c r="A56" s="154" t="s">
        <v>75</v>
      </c>
      <c r="B56" s="4">
        <v>7409</v>
      </c>
      <c r="C56" s="14" t="s">
        <v>280</v>
      </c>
      <c r="D56" s="480" t="s">
        <v>280</v>
      </c>
      <c r="E56" s="14" t="s">
        <v>280</v>
      </c>
      <c r="F56" s="13" t="s">
        <v>280</v>
      </c>
    </row>
    <row r="57" spans="1:6" s="780" customFormat="1" ht="14.5" customHeight="1">
      <c r="A57" s="155" t="s">
        <v>76</v>
      </c>
      <c r="B57" s="5">
        <v>30946</v>
      </c>
      <c r="C57" s="11">
        <v>11468</v>
      </c>
      <c r="D57" s="481">
        <v>37.058101208556842</v>
      </c>
      <c r="E57" s="11">
        <v>19478</v>
      </c>
      <c r="F57" s="10">
        <v>62.941898791443165</v>
      </c>
    </row>
    <row r="58" spans="1:6" s="780" customFormat="1" ht="14.5" customHeight="1">
      <c r="A58" s="154" t="s">
        <v>77</v>
      </c>
      <c r="B58" s="4">
        <v>16364</v>
      </c>
      <c r="C58" s="14">
        <v>8428</v>
      </c>
      <c r="D58" s="480">
        <v>51.503299926668298</v>
      </c>
      <c r="E58" s="14">
        <v>7936</v>
      </c>
      <c r="F58" s="13">
        <v>48.496700073331702</v>
      </c>
    </row>
    <row r="59" spans="1:6" s="780" customFormat="1" ht="14.5" customHeight="1">
      <c r="A59" s="155" t="s">
        <v>78</v>
      </c>
      <c r="B59" s="5">
        <v>23865</v>
      </c>
      <c r="C59" s="11">
        <v>5955</v>
      </c>
      <c r="D59" s="481">
        <v>24.952859836580767</v>
      </c>
      <c r="E59" s="11">
        <v>17910</v>
      </c>
      <c r="F59" s="10">
        <v>75.047140163419229</v>
      </c>
    </row>
    <row r="60" spans="1:6" s="780" customFormat="1" ht="14.5" customHeight="1" thickBot="1">
      <c r="A60" s="156" t="s">
        <v>79</v>
      </c>
      <c r="B60" s="4">
        <v>16134</v>
      </c>
      <c r="C60" s="14">
        <v>5683</v>
      </c>
      <c r="D60" s="480">
        <v>35.223751084665921</v>
      </c>
      <c r="E60" s="14">
        <v>10451</v>
      </c>
      <c r="F60" s="13">
        <v>64.776248915334079</v>
      </c>
    </row>
    <row r="61" spans="1:6" s="780" customFormat="1" ht="14.5" customHeight="1">
      <c r="A61" s="138" t="s">
        <v>80</v>
      </c>
      <c r="B61" s="7">
        <v>572958</v>
      </c>
      <c r="C61" s="57">
        <v>193551</v>
      </c>
      <c r="D61" s="482">
        <v>33.781010126396701</v>
      </c>
      <c r="E61" s="57">
        <v>379407</v>
      </c>
      <c r="F61" s="16">
        <v>66.218989873603292</v>
      </c>
    </row>
    <row r="62" spans="1:6" s="780" customFormat="1" ht="14.5" customHeight="1">
      <c r="A62" s="138" t="s">
        <v>81</v>
      </c>
      <c r="B62" s="8">
        <v>131633</v>
      </c>
      <c r="C62" s="19">
        <v>44342</v>
      </c>
      <c r="D62" s="483">
        <v>33.68608175761397</v>
      </c>
      <c r="E62" s="19">
        <v>87291</v>
      </c>
      <c r="F62" s="18">
        <v>66.313918242386023</v>
      </c>
    </row>
    <row r="63" spans="1:6" s="780" customFormat="1" ht="14.5" customHeight="1">
      <c r="A63" s="139" t="s">
        <v>82</v>
      </c>
      <c r="B63" s="130">
        <v>704591</v>
      </c>
      <c r="C63" s="584">
        <v>237893</v>
      </c>
      <c r="D63" s="484">
        <v>33.763275432130129</v>
      </c>
      <c r="E63" s="169">
        <v>466698</v>
      </c>
      <c r="F63" s="157">
        <v>66.236724567869871</v>
      </c>
    </row>
    <row r="64" spans="1:6" s="780" customFormat="1" ht="14.5" customHeight="1">
      <c r="A64" s="1194" t="s">
        <v>520</v>
      </c>
      <c r="B64" s="1194"/>
      <c r="C64" s="1194"/>
      <c r="D64" s="1194"/>
      <c r="E64" s="1194"/>
      <c r="F64" s="1194"/>
    </row>
    <row r="65" spans="1:21" s="780" customFormat="1" ht="24.65" customHeight="1">
      <c r="A65" s="1116" t="s">
        <v>482</v>
      </c>
      <c r="B65" s="1116"/>
      <c r="C65" s="1116"/>
      <c r="D65" s="1116"/>
      <c r="E65" s="1116"/>
      <c r="F65" s="1116"/>
    </row>
    <row r="66" spans="1:21" s="780" customFormat="1" ht="14.5" customHeight="1">
      <c r="A66" s="1116" t="s">
        <v>521</v>
      </c>
      <c r="B66" s="1116"/>
      <c r="C66" s="1116"/>
      <c r="D66" s="1116"/>
      <c r="E66" s="1116"/>
      <c r="F66" s="1116"/>
    </row>
    <row r="67" spans="1:21" s="780" customFormat="1" ht="22" customHeight="1">
      <c r="A67" s="1131" t="s">
        <v>646</v>
      </c>
      <c r="B67" s="1131"/>
      <c r="C67" s="1131"/>
      <c r="D67" s="1131"/>
      <c r="E67" s="1131"/>
      <c r="F67" s="1131"/>
    </row>
    <row r="69" spans="1:21" ht="25" customHeight="1">
      <c r="A69" s="1120">
        <v>2022</v>
      </c>
      <c r="B69" s="1120"/>
      <c r="C69" s="1120"/>
      <c r="D69" s="1120"/>
      <c r="E69" s="1120"/>
      <c r="F69" s="1120"/>
      <c r="G69" s="789"/>
      <c r="H69" s="789"/>
      <c r="I69" s="789"/>
      <c r="J69" s="789"/>
      <c r="K69" s="789"/>
      <c r="L69" s="789"/>
      <c r="M69" s="789"/>
      <c r="N69" s="789"/>
      <c r="O69" s="789"/>
      <c r="P69" s="789"/>
      <c r="Q69" s="789"/>
      <c r="R69" s="789"/>
    </row>
    <row r="70" spans="1:21" ht="14.5" customHeight="1">
      <c r="A70" s="119"/>
      <c r="B70" s="759"/>
      <c r="C70" s="759"/>
      <c r="D70" s="759"/>
      <c r="E70" s="763"/>
      <c r="F70" s="759"/>
    </row>
    <row r="71" spans="1:21" ht="30" customHeight="1">
      <c r="A71" s="1196" t="s">
        <v>761</v>
      </c>
      <c r="B71" s="1196"/>
      <c r="C71" s="1196"/>
      <c r="D71" s="1196"/>
      <c r="E71" s="1196"/>
      <c r="F71" s="1196"/>
      <c r="G71" s="789"/>
      <c r="H71" s="789"/>
      <c r="I71" s="789"/>
      <c r="J71" s="789"/>
      <c r="K71" s="789"/>
      <c r="L71" s="789"/>
      <c r="M71" s="789"/>
      <c r="N71" s="789"/>
      <c r="O71" s="789"/>
      <c r="P71" s="789"/>
      <c r="Q71" s="789"/>
      <c r="R71" s="789"/>
    </row>
    <row r="72" spans="1:21" ht="14.5" customHeight="1">
      <c r="A72" s="1197" t="s">
        <v>273</v>
      </c>
      <c r="B72" s="1200" t="s">
        <v>513</v>
      </c>
      <c r="C72" s="1201"/>
      <c r="D72" s="1201"/>
      <c r="E72" s="1201"/>
      <c r="F72" s="1202"/>
      <c r="G72" s="789"/>
      <c r="H72" s="789"/>
      <c r="I72" s="789"/>
      <c r="J72" s="789"/>
      <c r="K72" s="789"/>
      <c r="L72" s="789"/>
      <c r="M72" s="789"/>
      <c r="N72" s="789"/>
      <c r="O72" s="789"/>
      <c r="P72" s="789"/>
      <c r="Q72" s="789"/>
      <c r="R72" s="789"/>
      <c r="U72" s="152"/>
    </row>
    <row r="73" spans="1:21" ht="14.5" customHeight="1" thickBot="1">
      <c r="A73" s="1198"/>
      <c r="B73" s="1124" t="s">
        <v>274</v>
      </c>
      <c r="C73" s="1126" t="s">
        <v>276</v>
      </c>
      <c r="D73" s="1126"/>
      <c r="E73" s="1126"/>
      <c r="F73" s="1127"/>
      <c r="G73" s="789"/>
      <c r="H73" s="789"/>
      <c r="I73" s="789"/>
      <c r="J73" s="789"/>
      <c r="K73" s="789"/>
      <c r="L73" s="789"/>
      <c r="M73" s="789"/>
      <c r="N73" s="789"/>
      <c r="O73" s="789"/>
      <c r="P73" s="789"/>
      <c r="Q73" s="789"/>
      <c r="R73" s="789"/>
      <c r="U73" s="152"/>
    </row>
    <row r="74" spans="1:21" ht="14.5" customHeight="1" thickBot="1">
      <c r="A74" s="1198"/>
      <c r="B74" s="1203"/>
      <c r="C74" s="1204" t="s">
        <v>103</v>
      </c>
      <c r="D74" s="1204"/>
      <c r="E74" s="1205" t="s">
        <v>301</v>
      </c>
      <c r="F74" s="1206"/>
      <c r="G74" s="789"/>
      <c r="H74" s="789"/>
      <c r="I74" s="789"/>
      <c r="J74" s="789"/>
      <c r="K74" s="789"/>
      <c r="L74" s="789"/>
      <c r="M74" s="789"/>
      <c r="N74" s="789"/>
      <c r="O74" s="789"/>
      <c r="P74" s="789"/>
      <c r="Q74" s="789"/>
      <c r="R74" s="789"/>
      <c r="U74" s="152"/>
    </row>
    <row r="75" spans="1:21" ht="14.5" customHeight="1" thickBot="1">
      <c r="A75" s="1198"/>
      <c r="B75" s="1203"/>
      <c r="C75" s="1203"/>
      <c r="D75" s="1203"/>
      <c r="E75" s="1205"/>
      <c r="F75" s="1206"/>
      <c r="G75" s="789"/>
      <c r="H75" s="789"/>
      <c r="I75" s="789"/>
      <c r="J75" s="789"/>
      <c r="K75" s="789"/>
      <c r="L75" s="789"/>
      <c r="M75" s="789"/>
      <c r="N75" s="789"/>
      <c r="O75" s="789"/>
      <c r="P75" s="789"/>
      <c r="Q75" s="789"/>
      <c r="R75" s="789"/>
    </row>
    <row r="76" spans="1:21" ht="14.5" customHeight="1">
      <c r="A76" s="1198"/>
      <c r="B76" s="1125"/>
      <c r="C76" s="1125"/>
      <c r="D76" s="1125"/>
      <c r="E76" s="1184"/>
      <c r="F76" s="1207"/>
      <c r="G76" s="789"/>
      <c r="H76" s="789"/>
      <c r="I76" s="789"/>
      <c r="J76" s="789"/>
      <c r="K76" s="789"/>
      <c r="L76" s="789"/>
      <c r="M76" s="789"/>
      <c r="N76" s="789"/>
      <c r="O76" s="789"/>
      <c r="P76" s="789"/>
      <c r="Q76" s="789"/>
      <c r="R76" s="789"/>
      <c r="S76" s="789"/>
    </row>
    <row r="77" spans="1:21" ht="14.5" customHeight="1" thickBot="1">
      <c r="A77" s="1199"/>
      <c r="B77" s="967" t="s">
        <v>275</v>
      </c>
      <c r="C77" s="750" t="s">
        <v>275</v>
      </c>
      <c r="D77" s="528" t="s">
        <v>279</v>
      </c>
      <c r="E77" s="526" t="s">
        <v>275</v>
      </c>
      <c r="F77" s="582" t="s">
        <v>279</v>
      </c>
      <c r="G77" s="789"/>
      <c r="H77" s="789"/>
      <c r="I77" s="789"/>
      <c r="J77" s="789"/>
      <c r="K77" s="789"/>
      <c r="L77" s="789"/>
      <c r="M77" s="789"/>
      <c r="N77" s="789"/>
      <c r="O77" s="789"/>
      <c r="P77" s="789"/>
      <c r="Q77" s="789"/>
      <c r="R77" s="789"/>
      <c r="S77" s="789"/>
    </row>
    <row r="78" spans="1:21" ht="14.5" customHeight="1">
      <c r="A78" s="153" t="s">
        <v>64</v>
      </c>
      <c r="B78" s="3">
        <v>103129</v>
      </c>
      <c r="C78" s="56">
        <v>45498</v>
      </c>
      <c r="D78" s="479">
        <v>44.117561500644825</v>
      </c>
      <c r="E78" s="56">
        <v>57631</v>
      </c>
      <c r="F78" s="46">
        <v>55.882438499355167</v>
      </c>
      <c r="G78" s="789"/>
      <c r="H78" s="789"/>
      <c r="I78" s="789"/>
      <c r="J78" s="789"/>
      <c r="K78" s="789"/>
      <c r="L78" s="789"/>
      <c r="M78" s="789"/>
      <c r="N78" s="789"/>
      <c r="O78" s="789"/>
      <c r="P78" s="789"/>
      <c r="Q78" s="789"/>
      <c r="R78" s="789"/>
      <c r="S78" s="789"/>
    </row>
    <row r="79" spans="1:21" ht="14.5" customHeight="1">
      <c r="A79" s="154" t="s">
        <v>65</v>
      </c>
      <c r="B79" s="4">
        <v>105010</v>
      </c>
      <c r="C79" s="14">
        <v>31146</v>
      </c>
      <c r="D79" s="480">
        <v>29.660032377868774</v>
      </c>
      <c r="E79" s="14">
        <v>73864</v>
      </c>
      <c r="F79" s="13">
        <v>70.339967622131226</v>
      </c>
      <c r="G79" s="789"/>
      <c r="H79" s="789"/>
      <c r="I79" s="789"/>
      <c r="J79" s="789"/>
      <c r="K79" s="789"/>
      <c r="L79" s="789"/>
      <c r="M79" s="789"/>
      <c r="N79" s="789"/>
      <c r="O79" s="789"/>
      <c r="P79" s="789"/>
      <c r="Q79" s="789"/>
      <c r="R79" s="789"/>
      <c r="S79" s="789"/>
    </row>
    <row r="80" spans="1:21" ht="14.5" customHeight="1">
      <c r="A80" s="155" t="s">
        <v>66</v>
      </c>
      <c r="B80" s="5">
        <v>35692</v>
      </c>
      <c r="C80" s="11">
        <v>7077</v>
      </c>
      <c r="D80" s="481">
        <v>19.82797265493668</v>
      </c>
      <c r="E80" s="11">
        <v>28615</v>
      </c>
      <c r="F80" s="10">
        <v>80.172027345063313</v>
      </c>
      <c r="G80" s="789"/>
      <c r="H80" s="789"/>
      <c r="I80" s="789"/>
      <c r="J80" s="789"/>
      <c r="K80" s="789"/>
      <c r="L80" s="789"/>
      <c r="M80" s="789"/>
      <c r="N80" s="789"/>
      <c r="O80" s="789"/>
      <c r="P80" s="789"/>
      <c r="Q80" s="789"/>
      <c r="R80" s="789"/>
      <c r="S80" s="789"/>
    </row>
    <row r="81" spans="1:19" ht="14.5" customHeight="1">
      <c r="A81" s="154" t="s">
        <v>67</v>
      </c>
      <c r="B81" s="4">
        <v>19398</v>
      </c>
      <c r="C81" s="14">
        <v>9831</v>
      </c>
      <c r="D81" s="480">
        <v>50.680482523971534</v>
      </c>
      <c r="E81" s="14">
        <v>9567</v>
      </c>
      <c r="F81" s="13">
        <v>49.319517476028459</v>
      </c>
      <c r="G81" s="789"/>
      <c r="H81" s="789"/>
      <c r="I81" s="789"/>
      <c r="J81" s="789"/>
      <c r="K81" s="789"/>
      <c r="L81" s="789"/>
      <c r="M81" s="789"/>
      <c r="N81" s="789"/>
      <c r="O81" s="789"/>
      <c r="P81" s="789"/>
      <c r="Q81" s="789"/>
      <c r="R81" s="789"/>
      <c r="S81" s="789"/>
    </row>
    <row r="82" spans="1:19" ht="14.5" customHeight="1">
      <c r="A82" s="155" t="s">
        <v>68</v>
      </c>
      <c r="B82" s="5">
        <v>5853</v>
      </c>
      <c r="C82" s="11">
        <v>1888</v>
      </c>
      <c r="D82" s="481">
        <v>32.256962241585512</v>
      </c>
      <c r="E82" s="11">
        <v>3965</v>
      </c>
      <c r="F82" s="10">
        <v>67.743037758414488</v>
      </c>
      <c r="G82" s="789"/>
      <c r="H82" s="789"/>
      <c r="I82" s="789"/>
      <c r="J82" s="789"/>
      <c r="K82" s="789"/>
      <c r="L82" s="789"/>
      <c r="M82" s="789"/>
      <c r="N82" s="789"/>
      <c r="O82" s="789"/>
      <c r="P82" s="789"/>
      <c r="Q82" s="789"/>
      <c r="R82" s="789"/>
      <c r="S82" s="789"/>
    </row>
    <row r="83" spans="1:19" ht="14.5" customHeight="1">
      <c r="A83" s="154" t="s">
        <v>69</v>
      </c>
      <c r="B83" s="4">
        <v>18456</v>
      </c>
      <c r="C83" s="14" t="s">
        <v>280</v>
      </c>
      <c r="D83" s="480" t="s">
        <v>280</v>
      </c>
      <c r="E83" s="14" t="s">
        <v>280</v>
      </c>
      <c r="F83" s="13" t="s">
        <v>280</v>
      </c>
      <c r="G83" s="789"/>
      <c r="H83" s="789"/>
      <c r="I83" s="789"/>
      <c r="J83" s="789"/>
      <c r="K83" s="789"/>
      <c r="L83" s="789"/>
      <c r="M83" s="789"/>
      <c r="N83" s="789"/>
      <c r="O83" s="789"/>
      <c r="P83" s="789"/>
      <c r="Q83" s="789"/>
      <c r="R83" s="789"/>
      <c r="S83" s="789"/>
    </row>
    <row r="84" spans="1:19" ht="14.5" customHeight="1">
      <c r="A84" s="155" t="s">
        <v>70</v>
      </c>
      <c r="B84" s="5">
        <v>55939</v>
      </c>
      <c r="C84" s="11">
        <v>24455</v>
      </c>
      <c r="D84" s="481">
        <v>43.717263447684083</v>
      </c>
      <c r="E84" s="11">
        <v>31484</v>
      </c>
      <c r="F84" s="10">
        <v>56.282736552315917</v>
      </c>
      <c r="G84" s="789"/>
      <c r="H84" s="789"/>
      <c r="I84" s="789"/>
      <c r="J84" s="789"/>
      <c r="K84" s="789"/>
      <c r="L84" s="789"/>
      <c r="M84" s="789"/>
      <c r="N84" s="789"/>
      <c r="O84" s="789"/>
      <c r="P84" s="789"/>
      <c r="Q84" s="789"/>
      <c r="R84" s="789"/>
      <c r="S84" s="789"/>
    </row>
    <row r="85" spans="1:19" ht="14.5" customHeight="1">
      <c r="A85" s="154" t="s">
        <v>71</v>
      </c>
      <c r="B85" s="4">
        <v>11599</v>
      </c>
      <c r="C85" s="14" t="s">
        <v>280</v>
      </c>
      <c r="D85" s="480" t="s">
        <v>280</v>
      </c>
      <c r="E85" s="14" t="s">
        <v>280</v>
      </c>
      <c r="F85" s="13" t="s">
        <v>280</v>
      </c>
      <c r="G85" s="789"/>
      <c r="H85" s="789"/>
      <c r="I85" s="789"/>
      <c r="J85" s="789"/>
      <c r="K85" s="789"/>
      <c r="L85" s="789"/>
      <c r="M85" s="789"/>
      <c r="N85" s="789"/>
      <c r="O85" s="789"/>
      <c r="P85" s="789"/>
      <c r="Q85" s="789"/>
      <c r="R85" s="789"/>
      <c r="S85" s="789"/>
    </row>
    <row r="86" spans="1:19" ht="14.5" customHeight="1">
      <c r="A86" s="155" t="s">
        <v>72</v>
      </c>
      <c r="B86" s="5">
        <v>64329</v>
      </c>
      <c r="C86" s="11">
        <v>20186</v>
      </c>
      <c r="D86" s="481">
        <v>31.379315705202941</v>
      </c>
      <c r="E86" s="11">
        <v>44143</v>
      </c>
      <c r="F86" s="10">
        <v>68.620684294797059</v>
      </c>
      <c r="G86" s="789"/>
      <c r="H86" s="789"/>
      <c r="I86" s="789"/>
      <c r="J86" s="789"/>
      <c r="K86" s="789"/>
      <c r="L86" s="789"/>
      <c r="M86" s="789"/>
      <c r="N86" s="789"/>
      <c r="O86" s="789"/>
      <c r="P86" s="789"/>
      <c r="Q86" s="789"/>
      <c r="R86" s="789"/>
      <c r="S86" s="789"/>
    </row>
    <row r="87" spans="1:19" ht="14.5" customHeight="1">
      <c r="A87" s="154" t="s">
        <v>73</v>
      </c>
      <c r="B87" s="4">
        <v>135114</v>
      </c>
      <c r="C87" s="14">
        <v>36051</v>
      </c>
      <c r="D87" s="480">
        <v>26.681913051201207</v>
      </c>
      <c r="E87" s="14">
        <v>99063</v>
      </c>
      <c r="F87" s="13">
        <v>73.318086948798793</v>
      </c>
      <c r="G87" s="789"/>
      <c r="H87" s="789"/>
      <c r="I87" s="789"/>
      <c r="J87" s="789"/>
      <c r="K87" s="789"/>
      <c r="L87" s="789"/>
      <c r="M87" s="789"/>
      <c r="N87" s="789"/>
      <c r="O87" s="789"/>
      <c r="P87" s="789"/>
      <c r="Q87" s="789"/>
      <c r="R87" s="789"/>
      <c r="S87" s="789"/>
    </row>
    <row r="88" spans="1:19" ht="14.5" customHeight="1">
      <c r="A88" s="155" t="s">
        <v>74</v>
      </c>
      <c r="B88" s="5">
        <v>35121</v>
      </c>
      <c r="C88" s="11">
        <v>17934</v>
      </c>
      <c r="D88" s="481">
        <v>51.063466302212355</v>
      </c>
      <c r="E88" s="11">
        <v>17187</v>
      </c>
      <c r="F88" s="10">
        <v>48.936533697787645</v>
      </c>
      <c r="G88" s="789"/>
      <c r="H88" s="789"/>
      <c r="I88" s="789"/>
      <c r="J88" s="789"/>
      <c r="K88" s="789"/>
      <c r="L88" s="789"/>
      <c r="M88" s="789"/>
      <c r="N88" s="789"/>
      <c r="O88" s="789"/>
      <c r="P88" s="789"/>
      <c r="Q88" s="789"/>
      <c r="R88" s="789"/>
      <c r="S88" s="789"/>
    </row>
    <row r="89" spans="1:19" ht="14.5" customHeight="1">
      <c r="A89" s="154" t="s">
        <v>75</v>
      </c>
      <c r="B89" s="4">
        <v>7075</v>
      </c>
      <c r="C89" s="14" t="s">
        <v>280</v>
      </c>
      <c r="D89" s="480" t="s">
        <v>280</v>
      </c>
      <c r="E89" s="14" t="s">
        <v>280</v>
      </c>
      <c r="F89" s="13" t="s">
        <v>280</v>
      </c>
      <c r="G89" s="789"/>
      <c r="H89" s="789"/>
      <c r="I89" s="789"/>
      <c r="J89" s="789"/>
      <c r="K89" s="789"/>
      <c r="L89" s="789"/>
      <c r="M89" s="789"/>
      <c r="N89" s="789"/>
      <c r="O89" s="789"/>
      <c r="P89" s="789"/>
      <c r="Q89" s="789"/>
      <c r="R89" s="789"/>
      <c r="S89" s="789"/>
    </row>
    <row r="90" spans="1:19" ht="14.5" customHeight="1">
      <c r="A90" s="155" t="s">
        <v>76</v>
      </c>
      <c r="B90" s="5">
        <v>30886</v>
      </c>
      <c r="C90" s="11">
        <v>11264</v>
      </c>
      <c r="D90" s="481">
        <v>36.469597876060348</v>
      </c>
      <c r="E90" s="11">
        <v>19622</v>
      </c>
      <c r="F90" s="10">
        <v>63.530402123939652</v>
      </c>
      <c r="G90" s="789"/>
      <c r="H90" s="789"/>
      <c r="I90" s="789"/>
      <c r="J90" s="789"/>
      <c r="K90" s="789"/>
      <c r="L90" s="789"/>
      <c r="M90" s="789"/>
      <c r="N90" s="789"/>
      <c r="O90" s="789"/>
      <c r="P90" s="789"/>
      <c r="Q90" s="789"/>
      <c r="R90" s="789"/>
      <c r="S90" s="789"/>
    </row>
    <row r="91" spans="1:19" ht="14.5" customHeight="1">
      <c r="A91" s="154" t="s">
        <v>77</v>
      </c>
      <c r="B91" s="4">
        <v>16279</v>
      </c>
      <c r="C91" s="14">
        <v>8334</v>
      </c>
      <c r="D91" s="480">
        <v>51.194790834817859</v>
      </c>
      <c r="E91" s="14">
        <v>7945</v>
      </c>
      <c r="F91" s="13">
        <v>48.805209165182134</v>
      </c>
      <c r="G91" s="789"/>
      <c r="H91" s="789"/>
      <c r="I91" s="789"/>
      <c r="J91" s="789"/>
      <c r="K91" s="789"/>
      <c r="L91" s="789"/>
      <c r="M91" s="789"/>
      <c r="N91" s="789"/>
      <c r="O91" s="789"/>
      <c r="P91" s="789"/>
      <c r="Q91" s="789"/>
      <c r="R91" s="789"/>
      <c r="S91" s="789"/>
    </row>
    <row r="92" spans="1:19" ht="14.5" customHeight="1">
      <c r="A92" s="155" t="s">
        <v>78</v>
      </c>
      <c r="B92" s="5">
        <v>23230</v>
      </c>
      <c r="C92" s="11">
        <v>5812</v>
      </c>
      <c r="D92" s="481">
        <v>25.019371502367633</v>
      </c>
      <c r="E92" s="11">
        <v>17418</v>
      </c>
      <c r="F92" s="10">
        <v>74.980628497632367</v>
      </c>
      <c r="G92" s="789"/>
      <c r="H92" s="789"/>
      <c r="I92" s="789"/>
      <c r="J92" s="789"/>
      <c r="K92" s="789"/>
      <c r="L92" s="789"/>
      <c r="M92" s="789"/>
      <c r="N92" s="789"/>
      <c r="O92" s="789"/>
      <c r="P92" s="789"/>
      <c r="Q92" s="789"/>
      <c r="R92" s="789"/>
      <c r="S92" s="789"/>
    </row>
    <row r="93" spans="1:19" ht="14.5" customHeight="1" thickBot="1">
      <c r="A93" s="156" t="s">
        <v>79</v>
      </c>
      <c r="B93" s="4">
        <v>16001</v>
      </c>
      <c r="C93" s="14" t="s">
        <v>280</v>
      </c>
      <c r="D93" s="480" t="s">
        <v>280</v>
      </c>
      <c r="E93" s="14" t="s">
        <v>280</v>
      </c>
      <c r="F93" s="13" t="s">
        <v>280</v>
      </c>
      <c r="G93" s="789"/>
      <c r="H93" s="789"/>
      <c r="I93" s="789"/>
      <c r="J93" s="789"/>
      <c r="K93" s="789"/>
      <c r="L93" s="789"/>
      <c r="M93" s="789"/>
      <c r="N93" s="789"/>
      <c r="O93" s="789"/>
      <c r="P93" s="789"/>
      <c r="Q93" s="789"/>
      <c r="R93" s="789"/>
      <c r="S93" s="789"/>
    </row>
    <row r="94" spans="1:19" ht="14.5" customHeight="1">
      <c r="A94" s="138" t="s">
        <v>80</v>
      </c>
      <c r="B94" s="7">
        <v>553256</v>
      </c>
      <c r="C94" s="57">
        <v>185415</v>
      </c>
      <c r="D94" s="482">
        <v>33.513418742860445</v>
      </c>
      <c r="E94" s="57">
        <v>367841</v>
      </c>
      <c r="F94" s="16">
        <v>66.486581257139548</v>
      </c>
      <c r="G94" s="789"/>
      <c r="H94" s="789"/>
      <c r="I94" s="789"/>
      <c r="J94" s="789"/>
      <c r="K94" s="789"/>
      <c r="L94" s="789"/>
      <c r="M94" s="789"/>
      <c r="N94" s="789"/>
      <c r="O94" s="789"/>
      <c r="P94" s="789"/>
      <c r="Q94" s="789"/>
      <c r="R94" s="789"/>
      <c r="S94" s="789"/>
    </row>
    <row r="95" spans="1:19" ht="14.5" customHeight="1">
      <c r="A95" s="138" t="s">
        <v>81</v>
      </c>
      <c r="B95" s="8">
        <v>129855</v>
      </c>
      <c r="C95" s="19">
        <v>43485</v>
      </c>
      <c r="D95" s="483">
        <v>33.487351276423702</v>
      </c>
      <c r="E95" s="19">
        <v>86370</v>
      </c>
      <c r="F95" s="18">
        <v>66.512648723576291</v>
      </c>
      <c r="G95" s="789"/>
      <c r="H95" s="789"/>
      <c r="I95" s="789"/>
      <c r="J95" s="789"/>
      <c r="K95" s="789"/>
      <c r="L95" s="789"/>
      <c r="M95" s="789"/>
      <c r="N95" s="789"/>
      <c r="O95" s="789"/>
      <c r="P95" s="789"/>
      <c r="Q95" s="789"/>
      <c r="R95" s="789"/>
      <c r="S95" s="789"/>
    </row>
    <row r="96" spans="1:19" ht="14.5" customHeight="1">
      <c r="A96" s="139" t="s">
        <v>82</v>
      </c>
      <c r="B96" s="130">
        <v>683111</v>
      </c>
      <c r="C96" s="584">
        <v>228900</v>
      </c>
      <c r="D96" s="484">
        <v>33.508463485436479</v>
      </c>
      <c r="E96" s="169">
        <v>454211</v>
      </c>
      <c r="F96" s="157">
        <v>66.491536514563521</v>
      </c>
      <c r="G96" s="789"/>
      <c r="H96" s="789"/>
      <c r="I96" s="789"/>
      <c r="J96" s="789"/>
      <c r="K96" s="789"/>
      <c r="L96" s="789"/>
      <c r="M96" s="789"/>
      <c r="N96" s="789"/>
      <c r="O96" s="789"/>
      <c r="P96" s="789"/>
      <c r="Q96" s="789"/>
      <c r="R96" s="789"/>
      <c r="S96" s="789"/>
    </row>
    <row r="97" spans="1:19" ht="14.5" customHeight="1">
      <c r="A97" s="1194" t="s">
        <v>520</v>
      </c>
      <c r="B97" s="1194"/>
      <c r="C97" s="1194"/>
      <c r="D97" s="1194"/>
      <c r="E97" s="1194"/>
      <c r="F97" s="1194"/>
      <c r="H97" s="789"/>
      <c r="I97" s="789"/>
      <c r="J97" s="789"/>
      <c r="K97" s="789"/>
      <c r="L97" s="789"/>
      <c r="M97" s="789"/>
      <c r="N97" s="789"/>
      <c r="O97" s="789"/>
      <c r="P97" s="789"/>
      <c r="Q97" s="789"/>
      <c r="R97" s="789"/>
      <c r="S97" s="789"/>
    </row>
    <row r="98" spans="1:19" ht="24" customHeight="1">
      <c r="A98" s="1116" t="s">
        <v>482</v>
      </c>
      <c r="B98" s="1116"/>
      <c r="C98" s="1116"/>
      <c r="D98" s="1116"/>
      <c r="E98" s="1116"/>
      <c r="F98" s="1116"/>
      <c r="G98" s="742"/>
      <c r="H98" s="742"/>
      <c r="I98" s="742"/>
      <c r="J98" s="742"/>
      <c r="K98" s="742"/>
      <c r="L98" s="742"/>
      <c r="M98" s="789"/>
      <c r="N98" s="789"/>
      <c r="O98" s="789"/>
      <c r="P98" s="789"/>
      <c r="Q98" s="789"/>
      <c r="R98" s="789"/>
      <c r="S98" s="789"/>
    </row>
    <row r="99" spans="1:19" ht="14.5" customHeight="1">
      <c r="A99" s="1131" t="s">
        <v>521</v>
      </c>
      <c r="B99" s="1131"/>
      <c r="C99" s="1131"/>
      <c r="D99" s="1131"/>
      <c r="E99" s="1131"/>
      <c r="F99" s="1131"/>
      <c r="G99" s="742"/>
      <c r="H99" s="742"/>
      <c r="I99" s="742"/>
      <c r="J99" s="742"/>
      <c r="K99" s="742"/>
      <c r="L99" s="742"/>
      <c r="M99" s="789"/>
      <c r="N99" s="789"/>
      <c r="O99" s="789"/>
      <c r="P99" s="789"/>
      <c r="Q99" s="789"/>
      <c r="R99" s="789"/>
      <c r="S99" s="789"/>
    </row>
    <row r="100" spans="1:19" ht="21.65" customHeight="1">
      <c r="A100" s="1131" t="s">
        <v>648</v>
      </c>
      <c r="B100" s="1131"/>
      <c r="C100" s="1131"/>
      <c r="D100" s="1131"/>
      <c r="E100" s="1131"/>
      <c r="F100" s="1131"/>
    </row>
    <row r="102" spans="1:19" ht="25" customHeight="1">
      <c r="A102" s="1120">
        <v>2021</v>
      </c>
      <c r="B102" s="1120"/>
      <c r="C102" s="1120"/>
      <c r="D102" s="1120"/>
      <c r="E102" s="1120"/>
      <c r="F102" s="1120"/>
      <c r="G102" s="789"/>
      <c r="H102" s="789"/>
      <c r="I102" s="789"/>
      <c r="J102" s="789"/>
      <c r="K102" s="789"/>
      <c r="L102" s="789"/>
      <c r="M102" s="789"/>
      <c r="N102" s="789"/>
      <c r="O102" s="789"/>
      <c r="P102" s="789"/>
      <c r="Q102" s="789"/>
      <c r="R102" s="789"/>
    </row>
    <row r="103" spans="1:19" ht="14.5" customHeight="1">
      <c r="A103" s="119"/>
      <c r="B103" s="759"/>
      <c r="C103" s="759"/>
      <c r="D103" s="759"/>
      <c r="E103" s="763"/>
      <c r="F103" s="759"/>
    </row>
    <row r="104" spans="1:19" ht="29.5" customHeight="1">
      <c r="A104" s="1196" t="s">
        <v>762</v>
      </c>
      <c r="B104" s="1196"/>
      <c r="C104" s="1196"/>
      <c r="D104" s="1196"/>
      <c r="E104" s="1196"/>
      <c r="F104" s="1196"/>
      <c r="G104" s="789"/>
      <c r="H104" s="789"/>
      <c r="I104" s="789"/>
      <c r="J104" s="789"/>
      <c r="K104" s="789"/>
      <c r="L104" s="789"/>
      <c r="M104" s="789"/>
      <c r="N104" s="789"/>
      <c r="O104" s="789"/>
      <c r="P104" s="789"/>
      <c r="Q104" s="789"/>
      <c r="R104" s="789"/>
    </row>
    <row r="105" spans="1:19" ht="14.5" customHeight="1">
      <c r="A105" s="1197" t="s">
        <v>273</v>
      </c>
      <c r="B105" s="1200" t="s">
        <v>513</v>
      </c>
      <c r="C105" s="1201"/>
      <c r="D105" s="1201"/>
      <c r="E105" s="1201"/>
      <c r="F105" s="1202"/>
      <c r="G105" s="789"/>
      <c r="H105" s="789"/>
      <c r="I105" s="789"/>
      <c r="J105" s="789"/>
      <c r="K105" s="789"/>
      <c r="L105" s="789"/>
      <c r="M105" s="789"/>
      <c r="N105" s="789"/>
      <c r="O105" s="789"/>
      <c r="P105" s="789"/>
      <c r="Q105" s="789"/>
      <c r="R105" s="789"/>
    </row>
    <row r="106" spans="1:19" ht="14.5" customHeight="1" thickBot="1">
      <c r="A106" s="1198"/>
      <c r="B106" s="1124" t="s">
        <v>274</v>
      </c>
      <c r="C106" s="1126" t="s">
        <v>276</v>
      </c>
      <c r="D106" s="1126"/>
      <c r="E106" s="1126"/>
      <c r="F106" s="1127"/>
      <c r="G106" s="789"/>
      <c r="H106" s="789"/>
      <c r="I106" s="789"/>
      <c r="J106" s="789"/>
      <c r="K106" s="789"/>
      <c r="L106" s="789"/>
      <c r="M106" s="789"/>
      <c r="N106" s="789"/>
      <c r="O106" s="789"/>
      <c r="P106" s="789"/>
      <c r="Q106" s="789"/>
      <c r="R106" s="789"/>
    </row>
    <row r="107" spans="1:19" ht="14.5" customHeight="1" thickBot="1">
      <c r="A107" s="1198"/>
      <c r="B107" s="1203"/>
      <c r="C107" s="1204" t="s">
        <v>103</v>
      </c>
      <c r="D107" s="1204"/>
      <c r="E107" s="1205" t="s">
        <v>301</v>
      </c>
      <c r="F107" s="1206"/>
      <c r="G107" s="789"/>
      <c r="H107" s="789"/>
      <c r="I107" s="789"/>
      <c r="J107" s="789"/>
      <c r="K107" s="789"/>
      <c r="L107" s="789"/>
      <c r="M107" s="789"/>
      <c r="N107" s="789"/>
      <c r="O107" s="789"/>
      <c r="P107" s="789"/>
      <c r="Q107" s="789"/>
      <c r="R107" s="789"/>
    </row>
    <row r="108" spans="1:19" ht="14.5" customHeight="1" thickBot="1">
      <c r="A108" s="1198"/>
      <c r="B108" s="1203"/>
      <c r="C108" s="1203"/>
      <c r="D108" s="1203"/>
      <c r="E108" s="1205"/>
      <c r="F108" s="1206"/>
      <c r="G108" s="789"/>
      <c r="H108" s="789"/>
      <c r="I108" s="789"/>
      <c r="J108" s="789"/>
      <c r="K108" s="789"/>
      <c r="L108" s="789"/>
      <c r="M108" s="789"/>
      <c r="N108" s="789"/>
      <c r="O108" s="789"/>
      <c r="P108" s="789"/>
      <c r="Q108" s="789"/>
      <c r="R108" s="789"/>
    </row>
    <row r="109" spans="1:19" ht="14.5" customHeight="1">
      <c r="A109" s="1198"/>
      <c r="B109" s="1125"/>
      <c r="C109" s="1125"/>
      <c r="D109" s="1125"/>
      <c r="E109" s="1184"/>
      <c r="F109" s="1207"/>
      <c r="G109" s="789"/>
      <c r="H109" s="789"/>
      <c r="I109" s="789"/>
      <c r="J109" s="789"/>
      <c r="K109" s="789"/>
      <c r="L109" s="789"/>
      <c r="M109" s="789"/>
      <c r="N109" s="789"/>
      <c r="O109" s="789"/>
      <c r="P109" s="789"/>
      <c r="Q109" s="789"/>
      <c r="R109" s="789"/>
    </row>
    <row r="110" spans="1:19" ht="14.5" customHeight="1" thickBot="1">
      <c r="A110" s="1199"/>
      <c r="B110" s="967" t="s">
        <v>275</v>
      </c>
      <c r="C110" s="750" t="s">
        <v>275</v>
      </c>
      <c r="D110" s="528" t="s">
        <v>279</v>
      </c>
      <c r="E110" s="526" t="s">
        <v>275</v>
      </c>
      <c r="F110" s="582" t="s">
        <v>279</v>
      </c>
      <c r="G110" s="789"/>
      <c r="H110" s="789"/>
      <c r="I110" s="789"/>
      <c r="J110" s="789"/>
      <c r="K110" s="789"/>
      <c r="L110" s="789"/>
      <c r="M110" s="789"/>
      <c r="N110" s="789"/>
      <c r="O110" s="789"/>
      <c r="P110" s="789"/>
      <c r="Q110" s="789"/>
      <c r="R110" s="789"/>
    </row>
    <row r="111" spans="1:19" ht="14.5" customHeight="1">
      <c r="A111" s="153" t="s">
        <v>64</v>
      </c>
      <c r="B111" s="3">
        <v>99803</v>
      </c>
      <c r="C111" s="56">
        <v>43866</v>
      </c>
      <c r="D111" s="479">
        <f>C111/B111*100</f>
        <v>43.952586595593317</v>
      </c>
      <c r="E111" s="56">
        <v>55937</v>
      </c>
      <c r="F111" s="46">
        <f>E111/B111*100</f>
        <v>56.047413404406676</v>
      </c>
      <c r="G111" s="789"/>
      <c r="H111" s="789"/>
      <c r="I111" s="789"/>
      <c r="J111" s="789"/>
      <c r="K111" s="789"/>
      <c r="L111" s="789"/>
      <c r="M111" s="789"/>
      <c r="N111" s="789"/>
      <c r="O111" s="789"/>
      <c r="P111" s="789"/>
      <c r="Q111" s="789"/>
      <c r="R111" s="789"/>
    </row>
    <row r="112" spans="1:19" ht="14.5" customHeight="1">
      <c r="A112" s="154" t="s">
        <v>65</v>
      </c>
      <c r="B112" s="4">
        <v>100886</v>
      </c>
      <c r="C112" s="14">
        <v>29618</v>
      </c>
      <c r="D112" s="480">
        <f t="shared" ref="D112:D129" si="0">C112/B112*100</f>
        <v>29.357889102551393</v>
      </c>
      <c r="E112" s="14">
        <v>71268</v>
      </c>
      <c r="F112" s="13">
        <f t="shared" ref="F112:F129" si="1">E112/B112*100</f>
        <v>70.642110897448603</v>
      </c>
      <c r="G112" s="789"/>
      <c r="H112" s="789"/>
      <c r="I112" s="789"/>
      <c r="J112" s="789"/>
      <c r="K112" s="789"/>
      <c r="L112" s="789"/>
      <c r="M112" s="789"/>
      <c r="N112" s="789"/>
      <c r="O112" s="789"/>
      <c r="P112" s="789"/>
      <c r="Q112" s="789"/>
      <c r="R112" s="789"/>
    </row>
    <row r="113" spans="1:18" ht="14.5" customHeight="1">
      <c r="A113" s="155" t="s">
        <v>66</v>
      </c>
      <c r="B113" s="5">
        <v>35076</v>
      </c>
      <c r="C113" s="11">
        <v>6945</v>
      </c>
      <c r="D113" s="481">
        <f t="shared" si="0"/>
        <v>19.799863154293533</v>
      </c>
      <c r="E113" s="11">
        <v>28131</v>
      </c>
      <c r="F113" s="10">
        <f t="shared" si="1"/>
        <v>80.200136845706467</v>
      </c>
      <c r="G113" s="789"/>
      <c r="H113" s="789"/>
      <c r="I113" s="789"/>
      <c r="J113" s="789"/>
      <c r="K113" s="789"/>
      <c r="L113" s="789"/>
      <c r="M113" s="789"/>
      <c r="N113" s="789"/>
      <c r="O113" s="789"/>
      <c r="P113" s="789"/>
      <c r="Q113" s="789"/>
      <c r="R113" s="789"/>
    </row>
    <row r="114" spans="1:18" ht="14.5" customHeight="1">
      <c r="A114" s="154" t="s">
        <v>67</v>
      </c>
      <c r="B114" s="4">
        <v>19178</v>
      </c>
      <c r="C114" s="14">
        <v>9638</v>
      </c>
      <c r="D114" s="480">
        <f t="shared" si="0"/>
        <v>50.255501095004696</v>
      </c>
      <c r="E114" s="14">
        <v>9540</v>
      </c>
      <c r="F114" s="13">
        <f t="shared" si="1"/>
        <v>49.744498904995304</v>
      </c>
      <c r="G114" s="789"/>
      <c r="H114" s="789"/>
      <c r="I114" s="789"/>
      <c r="J114" s="789"/>
      <c r="K114" s="789"/>
      <c r="L114" s="789"/>
      <c r="M114" s="789"/>
      <c r="N114" s="789"/>
      <c r="O114" s="789"/>
      <c r="P114" s="789"/>
      <c r="Q114" s="789"/>
      <c r="R114" s="789"/>
    </row>
    <row r="115" spans="1:18" ht="14.5" customHeight="1">
      <c r="A115" s="155" t="s">
        <v>68</v>
      </c>
      <c r="B115" s="5">
        <v>5843</v>
      </c>
      <c r="C115" s="11" t="s">
        <v>280</v>
      </c>
      <c r="D115" s="481" t="s">
        <v>280</v>
      </c>
      <c r="E115" s="11" t="s">
        <v>280</v>
      </c>
      <c r="F115" s="10" t="s">
        <v>280</v>
      </c>
      <c r="G115" s="789"/>
      <c r="H115" s="789"/>
      <c r="I115" s="789"/>
      <c r="J115" s="789"/>
      <c r="K115" s="789"/>
      <c r="L115" s="789"/>
      <c r="M115" s="789"/>
      <c r="N115" s="789"/>
      <c r="O115" s="789"/>
      <c r="P115" s="789"/>
      <c r="Q115" s="789"/>
      <c r="R115" s="789"/>
    </row>
    <row r="116" spans="1:18" ht="14.5" customHeight="1">
      <c r="A116" s="154" t="s">
        <v>69</v>
      </c>
      <c r="B116" s="4">
        <v>17982</v>
      </c>
      <c r="C116" s="14" t="s">
        <v>280</v>
      </c>
      <c r="D116" s="480" t="s">
        <v>280</v>
      </c>
      <c r="E116" s="14" t="s">
        <v>280</v>
      </c>
      <c r="F116" s="13" t="s">
        <v>280</v>
      </c>
      <c r="G116" s="789"/>
      <c r="H116" s="789"/>
      <c r="I116" s="789"/>
      <c r="J116" s="789"/>
      <c r="K116" s="789"/>
      <c r="L116" s="789"/>
      <c r="M116" s="789"/>
      <c r="N116" s="789"/>
      <c r="O116" s="789"/>
      <c r="P116" s="789"/>
      <c r="Q116" s="789"/>
      <c r="R116" s="789"/>
    </row>
    <row r="117" spans="1:18" ht="14.5" customHeight="1">
      <c r="A117" s="155" t="s">
        <v>70</v>
      </c>
      <c r="B117" s="5">
        <v>53738</v>
      </c>
      <c r="C117" s="11">
        <v>23298</v>
      </c>
      <c r="D117" s="481">
        <f t="shared" si="0"/>
        <v>43.354795489225502</v>
      </c>
      <c r="E117" s="11">
        <v>30440</v>
      </c>
      <c r="F117" s="10">
        <f t="shared" si="1"/>
        <v>56.645204510774491</v>
      </c>
      <c r="G117" s="789"/>
      <c r="H117" s="789"/>
      <c r="I117" s="789"/>
      <c r="J117" s="789"/>
      <c r="K117" s="789"/>
      <c r="L117" s="789"/>
      <c r="M117" s="789"/>
      <c r="N117" s="789"/>
      <c r="O117" s="789"/>
      <c r="P117" s="789"/>
      <c r="Q117" s="789"/>
      <c r="R117" s="789"/>
    </row>
    <row r="118" spans="1:18" ht="14.5" customHeight="1">
      <c r="A118" s="154" t="s">
        <v>71</v>
      </c>
      <c r="B118" s="4">
        <v>11288</v>
      </c>
      <c r="C118" s="14" t="s">
        <v>280</v>
      </c>
      <c r="D118" s="480" t="s">
        <v>280</v>
      </c>
      <c r="E118" s="14" t="s">
        <v>280</v>
      </c>
      <c r="F118" s="13" t="s">
        <v>280</v>
      </c>
      <c r="G118" s="789"/>
      <c r="H118" s="789"/>
      <c r="I118" s="789"/>
      <c r="J118" s="789"/>
      <c r="K118" s="789"/>
      <c r="L118" s="789"/>
      <c r="M118" s="789"/>
      <c r="N118" s="789"/>
      <c r="O118" s="789"/>
      <c r="P118" s="789"/>
      <c r="Q118" s="789"/>
      <c r="R118" s="789"/>
    </row>
    <row r="119" spans="1:18" ht="14.5" customHeight="1">
      <c r="A119" s="155" t="s">
        <v>72</v>
      </c>
      <c r="B119" s="5">
        <v>61661</v>
      </c>
      <c r="C119" s="11">
        <v>19161</v>
      </c>
      <c r="D119" s="481">
        <f t="shared" si="0"/>
        <v>31.074747409221388</v>
      </c>
      <c r="E119" s="11">
        <v>42500</v>
      </c>
      <c r="F119" s="10">
        <f t="shared" si="1"/>
        <v>68.925252590778612</v>
      </c>
      <c r="G119" s="789"/>
      <c r="H119" s="789"/>
      <c r="I119" s="789"/>
      <c r="J119" s="789"/>
      <c r="K119" s="789"/>
      <c r="L119" s="789"/>
      <c r="M119" s="789"/>
      <c r="N119" s="789"/>
      <c r="O119" s="789"/>
      <c r="P119" s="789"/>
      <c r="Q119" s="789"/>
      <c r="R119" s="789"/>
    </row>
    <row r="120" spans="1:18" ht="14.5" customHeight="1">
      <c r="A120" s="154" t="s">
        <v>73</v>
      </c>
      <c r="B120" s="4">
        <v>130477</v>
      </c>
      <c r="C120" s="14">
        <v>35077</v>
      </c>
      <c r="D120" s="480">
        <f t="shared" si="0"/>
        <v>26.883665320324656</v>
      </c>
      <c r="E120" s="14">
        <v>95400</v>
      </c>
      <c r="F120" s="13">
        <f t="shared" si="1"/>
        <v>73.116334679675347</v>
      </c>
      <c r="G120" s="789"/>
      <c r="H120" s="789"/>
      <c r="I120" s="789"/>
      <c r="J120" s="789"/>
      <c r="K120" s="789"/>
      <c r="L120" s="789"/>
      <c r="M120" s="789"/>
      <c r="N120" s="789"/>
      <c r="O120" s="789"/>
      <c r="P120" s="789"/>
      <c r="Q120" s="789"/>
      <c r="R120" s="789"/>
    </row>
    <row r="121" spans="1:18" ht="14.5" customHeight="1">
      <c r="A121" s="155" t="s">
        <v>74</v>
      </c>
      <c r="B121" s="5">
        <v>33813</v>
      </c>
      <c r="C121" s="11">
        <v>16674</v>
      </c>
      <c r="D121" s="481">
        <f t="shared" si="0"/>
        <v>49.312394641114366</v>
      </c>
      <c r="E121" s="11">
        <v>17139</v>
      </c>
      <c r="F121" s="10">
        <f t="shared" si="1"/>
        <v>50.687605358885634</v>
      </c>
      <c r="G121" s="789"/>
      <c r="H121" s="789"/>
      <c r="I121" s="789"/>
      <c r="J121" s="789"/>
      <c r="K121" s="789"/>
      <c r="L121" s="789"/>
      <c r="M121" s="789"/>
      <c r="N121" s="789"/>
      <c r="O121" s="789"/>
      <c r="P121" s="789"/>
      <c r="Q121" s="789"/>
      <c r="R121" s="789"/>
    </row>
    <row r="122" spans="1:18" ht="14.5" customHeight="1">
      <c r="A122" s="154" t="s">
        <v>75</v>
      </c>
      <c r="B122" s="4">
        <v>6927</v>
      </c>
      <c r="C122" s="14">
        <v>2162</v>
      </c>
      <c r="D122" s="480">
        <f t="shared" si="0"/>
        <v>31.211202540782445</v>
      </c>
      <c r="E122" s="14">
        <v>4765</v>
      </c>
      <c r="F122" s="13">
        <f t="shared" si="1"/>
        <v>68.788797459217548</v>
      </c>
      <c r="G122" s="789"/>
      <c r="H122" s="789"/>
      <c r="I122" s="789"/>
      <c r="J122" s="789"/>
      <c r="K122" s="789"/>
      <c r="L122" s="789"/>
      <c r="M122" s="789"/>
      <c r="N122" s="789"/>
      <c r="O122" s="789"/>
      <c r="P122" s="789"/>
      <c r="Q122" s="789"/>
      <c r="R122" s="789"/>
    </row>
    <row r="123" spans="1:18" ht="14.5" customHeight="1">
      <c r="A123" s="155" t="s">
        <v>76</v>
      </c>
      <c r="B123" s="5">
        <v>30774</v>
      </c>
      <c r="C123" s="11">
        <v>11410</v>
      </c>
      <c r="D123" s="481">
        <f t="shared" si="0"/>
        <v>37.076753103268992</v>
      </c>
      <c r="E123" s="11">
        <v>19364</v>
      </c>
      <c r="F123" s="10">
        <f t="shared" si="1"/>
        <v>62.923246896731008</v>
      </c>
      <c r="G123" s="789"/>
      <c r="H123" s="789"/>
      <c r="I123" s="789"/>
      <c r="J123" s="789"/>
      <c r="K123" s="789"/>
      <c r="L123" s="789"/>
      <c r="M123" s="789"/>
      <c r="N123" s="789"/>
      <c r="O123" s="789"/>
      <c r="P123" s="789"/>
      <c r="Q123" s="789"/>
      <c r="R123" s="789"/>
    </row>
    <row r="124" spans="1:18" ht="14.5" customHeight="1">
      <c r="A124" s="154" t="s">
        <v>77</v>
      </c>
      <c r="B124" s="4">
        <v>16136</v>
      </c>
      <c r="C124" s="14">
        <v>8240</v>
      </c>
      <c r="D124" s="480">
        <f t="shared" si="0"/>
        <v>51.065939514129902</v>
      </c>
      <c r="E124" s="14">
        <v>7896</v>
      </c>
      <c r="F124" s="13">
        <f t="shared" si="1"/>
        <v>48.934060485870106</v>
      </c>
      <c r="G124" s="789"/>
      <c r="H124" s="789"/>
      <c r="I124" s="789"/>
      <c r="J124" s="789"/>
      <c r="K124" s="789"/>
      <c r="L124" s="789"/>
      <c r="M124" s="789"/>
      <c r="N124" s="789"/>
      <c r="O124" s="789"/>
      <c r="P124" s="789"/>
      <c r="Q124" s="789"/>
      <c r="R124" s="789"/>
    </row>
    <row r="125" spans="1:18" ht="14.5" customHeight="1">
      <c r="A125" s="155" t="s">
        <v>78</v>
      </c>
      <c r="B125" s="5">
        <v>22071</v>
      </c>
      <c r="C125" s="11">
        <v>5659</v>
      </c>
      <c r="D125" s="481">
        <f t="shared" si="0"/>
        <v>25.63998006433782</v>
      </c>
      <c r="E125" s="11">
        <v>16412</v>
      </c>
      <c r="F125" s="10">
        <f t="shared" si="1"/>
        <v>74.36001993566218</v>
      </c>
      <c r="G125" s="789"/>
      <c r="H125" s="789"/>
      <c r="I125" s="789"/>
      <c r="J125" s="789"/>
      <c r="K125" s="789"/>
      <c r="L125" s="789"/>
      <c r="M125" s="789"/>
      <c r="N125" s="789"/>
      <c r="O125" s="789"/>
      <c r="P125" s="789"/>
      <c r="Q125" s="789"/>
      <c r="R125" s="789"/>
    </row>
    <row r="126" spans="1:18" ht="14.5" customHeight="1" thickBot="1">
      <c r="A126" s="156" t="s">
        <v>79</v>
      </c>
      <c r="B126" s="4">
        <v>15895</v>
      </c>
      <c r="C126" s="14" t="s">
        <v>280</v>
      </c>
      <c r="D126" s="480" t="s">
        <v>280</v>
      </c>
      <c r="E126" s="14" t="s">
        <v>280</v>
      </c>
      <c r="F126" s="13" t="s">
        <v>280</v>
      </c>
      <c r="G126" s="789"/>
      <c r="H126" s="789"/>
      <c r="I126" s="789"/>
      <c r="J126" s="789"/>
      <c r="K126" s="789"/>
      <c r="L126" s="789"/>
      <c r="M126" s="789"/>
      <c r="N126" s="789"/>
      <c r="O126" s="789"/>
      <c r="P126" s="789"/>
      <c r="Q126" s="789"/>
      <c r="R126" s="789"/>
    </row>
    <row r="127" spans="1:18" ht="14.5" customHeight="1">
      <c r="A127" s="138" t="s">
        <v>80</v>
      </c>
      <c r="B127" s="7">
        <v>533201</v>
      </c>
      <c r="C127" s="57">
        <v>177513</v>
      </c>
      <c r="D127" s="482">
        <f t="shared" si="0"/>
        <v>33.291948064613528</v>
      </c>
      <c r="E127" s="57">
        <v>355688</v>
      </c>
      <c r="F127" s="16">
        <f t="shared" si="1"/>
        <v>66.708051935386464</v>
      </c>
      <c r="G127" s="789"/>
      <c r="H127" s="789"/>
      <c r="I127" s="789"/>
      <c r="J127" s="789"/>
      <c r="K127" s="789"/>
      <c r="L127" s="789"/>
      <c r="M127" s="789"/>
      <c r="N127" s="789"/>
      <c r="O127" s="789"/>
      <c r="P127" s="789"/>
      <c r="Q127" s="789"/>
      <c r="R127" s="789"/>
    </row>
    <row r="128" spans="1:18" ht="14.5" customHeight="1">
      <c r="A128" s="138" t="s">
        <v>81</v>
      </c>
      <c r="B128" s="8">
        <v>128347</v>
      </c>
      <c r="C128" s="19">
        <v>43167</v>
      </c>
      <c r="D128" s="483">
        <f t="shared" si="0"/>
        <v>33.633041676081248</v>
      </c>
      <c r="E128" s="19">
        <v>85180</v>
      </c>
      <c r="F128" s="18">
        <f t="shared" si="1"/>
        <v>66.366958323918752</v>
      </c>
      <c r="G128" s="789"/>
      <c r="H128" s="789"/>
      <c r="I128" s="789"/>
      <c r="J128" s="789"/>
      <c r="K128" s="789"/>
      <c r="L128" s="789"/>
      <c r="M128" s="789"/>
      <c r="N128" s="789"/>
      <c r="O128" s="789"/>
      <c r="P128" s="789"/>
      <c r="Q128" s="789"/>
      <c r="R128" s="789"/>
    </row>
    <row r="129" spans="1:18" ht="14.5" customHeight="1">
      <c r="A129" s="139" t="s">
        <v>82</v>
      </c>
      <c r="B129" s="130">
        <v>661548</v>
      </c>
      <c r="C129" s="584">
        <v>220680</v>
      </c>
      <c r="D129" s="484">
        <f t="shared" si="0"/>
        <v>33.358123673565636</v>
      </c>
      <c r="E129" s="169">
        <v>440868</v>
      </c>
      <c r="F129" s="157">
        <f t="shared" si="1"/>
        <v>66.641876326434371</v>
      </c>
      <c r="G129" s="789"/>
      <c r="H129" s="789"/>
      <c r="I129" s="789"/>
      <c r="J129" s="789"/>
      <c r="K129" s="789"/>
      <c r="L129" s="789"/>
      <c r="M129" s="789"/>
      <c r="N129" s="789"/>
      <c r="O129" s="789"/>
      <c r="P129" s="789"/>
      <c r="Q129" s="789"/>
      <c r="R129" s="789"/>
    </row>
    <row r="130" spans="1:18" ht="14.5" customHeight="1">
      <c r="A130" s="1195" t="s">
        <v>523</v>
      </c>
      <c r="B130" s="1195"/>
      <c r="C130" s="1195"/>
      <c r="D130" s="1195"/>
      <c r="E130" s="1195"/>
      <c r="F130" s="1195"/>
    </row>
    <row r="131" spans="1:18" ht="26.15" customHeight="1">
      <c r="A131" s="1116" t="s">
        <v>482</v>
      </c>
      <c r="B131" s="1116"/>
      <c r="C131" s="1116"/>
      <c r="D131" s="1116"/>
      <c r="E131" s="1116"/>
      <c r="F131" s="1116"/>
      <c r="G131" s="742"/>
      <c r="H131" s="742"/>
      <c r="I131" s="742"/>
      <c r="J131" s="742"/>
      <c r="K131" s="742"/>
      <c r="L131" s="742"/>
    </row>
    <row r="132" spans="1:18" ht="14.5" customHeight="1">
      <c r="A132" s="1131" t="s">
        <v>521</v>
      </c>
      <c r="B132" s="1131"/>
      <c r="C132" s="1131"/>
      <c r="D132" s="1131"/>
      <c r="E132" s="1131"/>
      <c r="F132" s="1131"/>
      <c r="G132" s="742"/>
      <c r="H132" s="742"/>
      <c r="I132" s="742"/>
      <c r="J132" s="742"/>
      <c r="K132" s="742"/>
      <c r="L132" s="742"/>
    </row>
    <row r="133" spans="1:18" ht="36" customHeight="1">
      <c r="A133" s="1131" t="s">
        <v>650</v>
      </c>
      <c r="B133" s="1131"/>
      <c r="C133" s="1131"/>
      <c r="D133" s="1131"/>
      <c r="E133" s="1131"/>
      <c r="F133" s="1131"/>
    </row>
    <row r="135" spans="1:18" ht="25" customHeight="1">
      <c r="A135" s="1120">
        <v>2020</v>
      </c>
      <c r="B135" s="1120"/>
      <c r="C135" s="1120"/>
      <c r="D135" s="1120"/>
      <c r="E135" s="1120"/>
      <c r="F135" s="1120"/>
      <c r="G135" s="1120"/>
      <c r="H135" s="1120"/>
      <c r="I135" s="1120"/>
      <c r="J135" s="1120"/>
      <c r="K135" s="1120"/>
      <c r="L135" s="1120"/>
      <c r="M135" s="1120"/>
      <c r="N135" s="1120"/>
      <c r="O135" s="1120"/>
      <c r="P135" s="1120"/>
      <c r="Q135" s="1120"/>
      <c r="R135" s="1120"/>
    </row>
    <row r="136" spans="1:18" ht="14.5" customHeight="1">
      <c r="A136" s="119"/>
      <c r="B136" s="759"/>
      <c r="C136" s="759"/>
      <c r="D136" s="759"/>
      <c r="E136" s="763"/>
      <c r="F136" s="759"/>
    </row>
    <row r="137" spans="1:18" ht="14.5" customHeight="1">
      <c r="A137" s="1208" t="s">
        <v>763</v>
      </c>
      <c r="B137" s="1209"/>
      <c r="C137" s="1209"/>
      <c r="D137" s="1209"/>
      <c r="E137" s="1209"/>
      <c r="F137" s="1209"/>
      <c r="G137" s="1209"/>
      <c r="H137" s="1209"/>
      <c r="I137" s="1209"/>
      <c r="J137" s="1209"/>
      <c r="K137" s="1209"/>
      <c r="L137" s="1209"/>
      <c r="M137" s="1209"/>
      <c r="N137" s="1209"/>
      <c r="O137" s="1209"/>
      <c r="P137" s="1209"/>
      <c r="Q137" s="1209"/>
      <c r="R137" s="1209"/>
    </row>
    <row r="138" spans="1:18" ht="14.5" customHeight="1">
      <c r="A138" s="1197" t="s">
        <v>273</v>
      </c>
      <c r="B138" s="1200" t="s">
        <v>513</v>
      </c>
      <c r="C138" s="1201"/>
      <c r="D138" s="1201"/>
      <c r="E138" s="1201"/>
      <c r="F138" s="1201"/>
      <c r="G138" s="1212"/>
      <c r="H138" s="1212"/>
      <c r="I138" s="1212"/>
      <c r="J138" s="1212"/>
      <c r="K138" s="1212"/>
      <c r="L138" s="1212"/>
      <c r="M138" s="1212"/>
      <c r="N138" s="1212"/>
      <c r="O138" s="1212"/>
      <c r="P138" s="1212"/>
      <c r="Q138" s="1212"/>
      <c r="R138" s="1213"/>
    </row>
    <row r="139" spans="1:18" ht="14.5" customHeight="1" thickBot="1">
      <c r="A139" s="1198"/>
      <c r="B139" s="1124" t="s">
        <v>274</v>
      </c>
      <c r="C139" s="1126" t="s">
        <v>276</v>
      </c>
      <c r="D139" s="1126"/>
      <c r="E139" s="1126"/>
      <c r="F139" s="1126"/>
      <c r="G139" s="1212"/>
      <c r="H139" s="1212"/>
      <c r="I139" s="1212"/>
      <c r="J139" s="1212"/>
      <c r="K139" s="1212"/>
      <c r="L139" s="1212"/>
      <c r="M139" s="1212"/>
      <c r="N139" s="1212"/>
      <c r="O139" s="1212"/>
      <c r="P139" s="1212"/>
      <c r="Q139" s="1212"/>
      <c r="R139" s="1213"/>
    </row>
    <row r="140" spans="1:18" ht="14.5" customHeight="1" thickBot="1">
      <c r="A140" s="1198"/>
      <c r="B140" s="1203"/>
      <c r="C140" s="1204" t="s">
        <v>103</v>
      </c>
      <c r="D140" s="1204"/>
      <c r="E140" s="1126" t="s">
        <v>301</v>
      </c>
      <c r="F140" s="1126"/>
      <c r="G140" s="1210"/>
      <c r="H140" s="1210"/>
      <c r="I140" s="1210"/>
      <c r="J140" s="1210"/>
      <c r="K140" s="1210"/>
      <c r="L140" s="1210"/>
      <c r="M140" s="1210"/>
      <c r="N140" s="1210"/>
      <c r="O140" s="1210"/>
      <c r="P140" s="1210"/>
      <c r="Q140" s="1210"/>
      <c r="R140" s="1211"/>
    </row>
    <row r="141" spans="1:18" ht="14.5" customHeight="1" thickBot="1">
      <c r="A141" s="1198"/>
      <c r="B141" s="1203"/>
      <c r="C141" s="1203"/>
      <c r="D141" s="1203"/>
      <c r="E141" s="1204" t="s">
        <v>274</v>
      </c>
      <c r="F141" s="1204"/>
      <c r="G141" s="1210" t="s">
        <v>276</v>
      </c>
      <c r="H141" s="1210"/>
      <c r="I141" s="1210"/>
      <c r="J141" s="1210"/>
      <c r="K141" s="1210"/>
      <c r="L141" s="1210"/>
      <c r="M141" s="1210"/>
      <c r="N141" s="1210"/>
      <c r="O141" s="1210"/>
      <c r="P141" s="1210"/>
      <c r="Q141" s="1210"/>
      <c r="R141" s="1211"/>
    </row>
    <row r="142" spans="1:18" ht="14.5" customHeight="1">
      <c r="A142" s="1198"/>
      <c r="B142" s="1125"/>
      <c r="C142" s="1125"/>
      <c r="D142" s="1125"/>
      <c r="E142" s="1125"/>
      <c r="F142" s="1125"/>
      <c r="G142" s="1128" t="s">
        <v>302</v>
      </c>
      <c r="H142" s="1128"/>
      <c r="I142" s="1128" t="s">
        <v>303</v>
      </c>
      <c r="J142" s="1128"/>
      <c r="K142" s="1128" t="s">
        <v>304</v>
      </c>
      <c r="L142" s="1128"/>
      <c r="M142" s="1128" t="s">
        <v>305</v>
      </c>
      <c r="N142" s="1128"/>
      <c r="O142" s="1128" t="s">
        <v>306</v>
      </c>
      <c r="P142" s="1128"/>
      <c r="Q142" s="1126" t="s">
        <v>307</v>
      </c>
      <c r="R142" s="1127"/>
    </row>
    <row r="143" spans="1:18" ht="14.5" customHeight="1" thickBot="1">
      <c r="A143" s="1199"/>
      <c r="B143" s="968" t="s">
        <v>275</v>
      </c>
      <c r="C143" s="753" t="s">
        <v>275</v>
      </c>
      <c r="D143" s="529" t="s">
        <v>279</v>
      </c>
      <c r="E143" s="526" t="s">
        <v>275</v>
      </c>
      <c r="F143" s="529" t="s">
        <v>279</v>
      </c>
      <c r="G143" s="526" t="s">
        <v>275</v>
      </c>
      <c r="H143" s="529" t="s">
        <v>279</v>
      </c>
      <c r="I143" s="526" t="s">
        <v>275</v>
      </c>
      <c r="J143" s="529" t="s">
        <v>279</v>
      </c>
      <c r="K143" s="526" t="s">
        <v>275</v>
      </c>
      <c r="L143" s="529" t="s">
        <v>279</v>
      </c>
      <c r="M143" s="583" t="s">
        <v>275</v>
      </c>
      <c r="N143" s="528" t="s">
        <v>279</v>
      </c>
      <c r="O143" s="583" t="s">
        <v>275</v>
      </c>
      <c r="P143" s="528" t="s">
        <v>279</v>
      </c>
      <c r="Q143" s="526" t="s">
        <v>275</v>
      </c>
      <c r="R143" s="582" t="s">
        <v>279</v>
      </c>
    </row>
    <row r="144" spans="1:18" ht="14.5" customHeight="1">
      <c r="A144" s="153" t="s">
        <v>64</v>
      </c>
      <c r="B144" s="3">
        <v>96434</v>
      </c>
      <c r="C144" s="56">
        <v>42181</v>
      </c>
      <c r="D144" s="479">
        <f>C144/B144*100</f>
        <v>43.740796814401563</v>
      </c>
      <c r="E144" s="56">
        <v>54253</v>
      </c>
      <c r="F144" s="479">
        <f>E144/B144*100</f>
        <v>56.259203185598437</v>
      </c>
      <c r="G144" s="56">
        <v>15496</v>
      </c>
      <c r="H144" s="479">
        <f>G144/E144*100</f>
        <v>28.562475807789433</v>
      </c>
      <c r="I144" s="56">
        <v>22188</v>
      </c>
      <c r="J144" s="479">
        <f>I144/E144*100</f>
        <v>40.89727756990397</v>
      </c>
      <c r="K144" s="56">
        <v>1260</v>
      </c>
      <c r="L144" s="479">
        <f>K144/E144*100</f>
        <v>2.322452214624076</v>
      </c>
      <c r="M144" s="56">
        <v>2661</v>
      </c>
      <c r="N144" s="479">
        <f>M144/E144*100</f>
        <v>4.9047978913608468</v>
      </c>
      <c r="O144" s="56">
        <v>207</v>
      </c>
      <c r="P144" s="479">
        <f>O144/E144*100</f>
        <v>0.38154572097395534</v>
      </c>
      <c r="Q144" s="56">
        <v>12441</v>
      </c>
      <c r="R144" s="46">
        <f>Q144/E144*100</f>
        <v>22.931450795347722</v>
      </c>
    </row>
    <row r="145" spans="1:18" ht="14.5" customHeight="1">
      <c r="A145" s="154" t="s">
        <v>65</v>
      </c>
      <c r="B145" s="4">
        <v>97317</v>
      </c>
      <c r="C145" s="14">
        <v>27873</v>
      </c>
      <c r="D145" s="480">
        <f t="shared" ref="D145:D162" si="2">C145/B145*100</f>
        <v>28.64145010635346</v>
      </c>
      <c r="E145" s="14">
        <v>69444</v>
      </c>
      <c r="F145" s="480">
        <f t="shared" ref="F145:F162" si="3">E145/B145*100</f>
        <v>71.35854989364654</v>
      </c>
      <c r="G145" s="14">
        <v>14898</v>
      </c>
      <c r="H145" s="480">
        <f t="shared" ref="H145:H162" si="4">G145/E145*100</f>
        <v>21.453257300846726</v>
      </c>
      <c r="I145" s="14">
        <v>30894</v>
      </c>
      <c r="J145" s="480">
        <f t="shared" ref="J145:J162" si="5">I145/E145*100</f>
        <v>44.487644720926212</v>
      </c>
      <c r="K145" s="14">
        <v>4270</v>
      </c>
      <c r="L145" s="480">
        <f t="shared" ref="L145:L162" si="6">K145/E145*100</f>
        <v>6.1488393525718559</v>
      </c>
      <c r="M145" s="14">
        <v>3601</v>
      </c>
      <c r="N145" s="480">
        <f t="shared" ref="N145:N162" si="7">M145/E145*100</f>
        <v>5.1854731870283972</v>
      </c>
      <c r="O145" s="14">
        <v>1973</v>
      </c>
      <c r="P145" s="480">
        <f t="shared" ref="P145:P162" si="8">O145/E145*100</f>
        <v>2.841138183284373</v>
      </c>
      <c r="Q145" s="14">
        <v>13808</v>
      </c>
      <c r="R145" s="13">
        <f t="shared" ref="R145:R162" si="9">Q145/E145*100</f>
        <v>19.883647255342435</v>
      </c>
    </row>
    <row r="146" spans="1:18" ht="14.5" customHeight="1">
      <c r="A146" s="155" t="s">
        <v>66</v>
      </c>
      <c r="B146" s="5">
        <v>34098</v>
      </c>
      <c r="C146" s="11">
        <v>6749</v>
      </c>
      <c r="D146" s="481">
        <f t="shared" si="2"/>
        <v>19.792949733122178</v>
      </c>
      <c r="E146" s="11">
        <v>27349</v>
      </c>
      <c r="F146" s="481">
        <f t="shared" si="3"/>
        <v>80.207050266877815</v>
      </c>
      <c r="G146" s="11">
        <v>3201</v>
      </c>
      <c r="H146" s="481">
        <f t="shared" si="4"/>
        <v>11.704267066437529</v>
      </c>
      <c r="I146" s="11">
        <v>681</v>
      </c>
      <c r="J146" s="481">
        <f t="shared" si="5"/>
        <v>2.4900361987641229</v>
      </c>
      <c r="K146" s="11">
        <v>884</v>
      </c>
      <c r="L146" s="481">
        <f t="shared" si="6"/>
        <v>3.2322936853267028</v>
      </c>
      <c r="M146" s="11">
        <v>9226</v>
      </c>
      <c r="N146" s="481">
        <f t="shared" si="7"/>
        <v>33.734323009982084</v>
      </c>
      <c r="O146" s="11">
        <v>67</v>
      </c>
      <c r="P146" s="481">
        <f t="shared" si="8"/>
        <v>0.24498153497385647</v>
      </c>
      <c r="Q146" s="11">
        <v>13290</v>
      </c>
      <c r="R146" s="10">
        <f t="shared" si="9"/>
        <v>48.594098504515706</v>
      </c>
    </row>
    <row r="147" spans="1:18" ht="14.5" customHeight="1">
      <c r="A147" s="154" t="s">
        <v>67</v>
      </c>
      <c r="B147" s="4">
        <v>18500</v>
      </c>
      <c r="C147" s="14">
        <v>9184</v>
      </c>
      <c r="D147" s="480">
        <f t="shared" si="2"/>
        <v>49.643243243243248</v>
      </c>
      <c r="E147" s="14">
        <v>9316</v>
      </c>
      <c r="F147" s="480">
        <f t="shared" si="3"/>
        <v>50.356756756756759</v>
      </c>
      <c r="G147" s="14">
        <v>1647</v>
      </c>
      <c r="H147" s="480">
        <f t="shared" si="4"/>
        <v>17.679261485616145</v>
      </c>
      <c r="I147" s="14">
        <v>132</v>
      </c>
      <c r="J147" s="480">
        <f t="shared" si="5"/>
        <v>1.4169171318162301</v>
      </c>
      <c r="K147" s="14">
        <v>1216</v>
      </c>
      <c r="L147" s="480">
        <f t="shared" si="6"/>
        <v>13.052812365822241</v>
      </c>
      <c r="M147" s="14">
        <v>1875</v>
      </c>
      <c r="N147" s="480">
        <f t="shared" si="7"/>
        <v>20.126663804207816</v>
      </c>
      <c r="O147" s="14">
        <v>723</v>
      </c>
      <c r="P147" s="480">
        <f t="shared" si="8"/>
        <v>7.7608415629025336</v>
      </c>
      <c r="Q147" s="14">
        <v>3723</v>
      </c>
      <c r="R147" s="13">
        <f t="shared" si="9"/>
        <v>39.963503649635037</v>
      </c>
    </row>
    <row r="148" spans="1:18" ht="14.5" customHeight="1">
      <c r="A148" s="155" t="s">
        <v>68</v>
      </c>
      <c r="B148" s="5">
        <v>5714</v>
      </c>
      <c r="C148" s="11">
        <v>1955</v>
      </c>
      <c r="D148" s="481">
        <f t="shared" si="2"/>
        <v>34.214210710535525</v>
      </c>
      <c r="E148" s="11">
        <v>3759</v>
      </c>
      <c r="F148" s="481">
        <f t="shared" si="3"/>
        <v>65.785789289464475</v>
      </c>
      <c r="G148" s="11">
        <v>1144</v>
      </c>
      <c r="H148" s="481">
        <f t="shared" si="4"/>
        <v>30.433625964352224</v>
      </c>
      <c r="I148" s="11">
        <v>263</v>
      </c>
      <c r="J148" s="481">
        <f t="shared" si="5"/>
        <v>6.9965416334131421</v>
      </c>
      <c r="K148" s="11">
        <v>386</v>
      </c>
      <c r="L148" s="481">
        <f t="shared" si="6"/>
        <v>10.268688480978984</v>
      </c>
      <c r="M148" s="11">
        <v>680</v>
      </c>
      <c r="N148" s="481">
        <f t="shared" si="7"/>
        <v>18.089917531258312</v>
      </c>
      <c r="O148" s="11">
        <v>173</v>
      </c>
      <c r="P148" s="481">
        <f t="shared" si="8"/>
        <v>4.6022878425113056</v>
      </c>
      <c r="Q148" s="11">
        <v>1113</v>
      </c>
      <c r="R148" s="10">
        <f t="shared" si="9"/>
        <v>29.608938547486037</v>
      </c>
    </row>
    <row r="149" spans="1:18" ht="14.5" customHeight="1">
      <c r="A149" s="154" t="s">
        <v>69</v>
      </c>
      <c r="B149" s="4">
        <v>17629</v>
      </c>
      <c r="C149" s="14">
        <v>166</v>
      </c>
      <c r="D149" s="480">
        <f t="shared" si="2"/>
        <v>0.94163026830790186</v>
      </c>
      <c r="E149" s="14">
        <v>17463</v>
      </c>
      <c r="F149" s="480">
        <f t="shared" si="3"/>
        <v>99.058369731692096</v>
      </c>
      <c r="G149" s="14">
        <v>2411</v>
      </c>
      <c r="H149" s="480">
        <f t="shared" si="4"/>
        <v>13.806333390597263</v>
      </c>
      <c r="I149" s="14">
        <v>520</v>
      </c>
      <c r="J149" s="480">
        <f t="shared" si="5"/>
        <v>2.9777243314436235</v>
      </c>
      <c r="K149" s="14">
        <v>336</v>
      </c>
      <c r="L149" s="480">
        <f t="shared" si="6"/>
        <v>1.9240680295481876</v>
      </c>
      <c r="M149" s="14">
        <v>3171</v>
      </c>
      <c r="N149" s="480">
        <f t="shared" si="7"/>
        <v>18.158392028861019</v>
      </c>
      <c r="O149" s="14">
        <v>661</v>
      </c>
      <c r="P149" s="480">
        <f t="shared" si="8"/>
        <v>3.7851457367004522</v>
      </c>
      <c r="Q149" s="14">
        <v>10364</v>
      </c>
      <c r="R149" s="13">
        <f t="shared" si="9"/>
        <v>59.348336482849447</v>
      </c>
    </row>
    <row r="150" spans="1:18" ht="14.5" customHeight="1">
      <c r="A150" s="155" t="s">
        <v>70</v>
      </c>
      <c r="B150" s="5">
        <v>51302</v>
      </c>
      <c r="C150" s="11">
        <v>22160</v>
      </c>
      <c r="D150" s="481">
        <f t="shared" si="2"/>
        <v>43.195197068340413</v>
      </c>
      <c r="E150" s="11">
        <v>29142</v>
      </c>
      <c r="F150" s="481">
        <f t="shared" si="3"/>
        <v>56.80480293165958</v>
      </c>
      <c r="G150" s="11">
        <v>8932</v>
      </c>
      <c r="H150" s="481">
        <f t="shared" si="4"/>
        <v>30.649921076110083</v>
      </c>
      <c r="I150" s="11">
        <v>5898</v>
      </c>
      <c r="J150" s="481">
        <f t="shared" si="5"/>
        <v>20.238830553839819</v>
      </c>
      <c r="K150" s="11">
        <v>1331</v>
      </c>
      <c r="L150" s="481">
        <f t="shared" si="6"/>
        <v>4.567291194839064</v>
      </c>
      <c r="M150" s="11">
        <v>2939</v>
      </c>
      <c r="N150" s="481">
        <f t="shared" si="7"/>
        <v>10.085100542172809</v>
      </c>
      <c r="O150" s="11">
        <v>487</v>
      </c>
      <c r="P150" s="481">
        <f t="shared" si="8"/>
        <v>1.6711275821837897</v>
      </c>
      <c r="Q150" s="11">
        <v>9555</v>
      </c>
      <c r="R150" s="10">
        <f t="shared" si="9"/>
        <v>32.787729050854438</v>
      </c>
    </row>
    <row r="151" spans="1:18" ht="14.5" customHeight="1">
      <c r="A151" s="154" t="s">
        <v>71</v>
      </c>
      <c r="B151" s="4">
        <v>11206</v>
      </c>
      <c r="C151" s="14">
        <v>1299</v>
      </c>
      <c r="D151" s="480">
        <f t="shared" si="2"/>
        <v>11.592004283419596</v>
      </c>
      <c r="E151" s="14">
        <v>9907</v>
      </c>
      <c r="F151" s="480">
        <f t="shared" si="3"/>
        <v>88.407995716580402</v>
      </c>
      <c r="G151" s="14">
        <v>1417</v>
      </c>
      <c r="H151" s="480">
        <f t="shared" si="4"/>
        <v>14.303018068032705</v>
      </c>
      <c r="I151" s="14">
        <v>197</v>
      </c>
      <c r="J151" s="480">
        <f t="shared" si="5"/>
        <v>1.9884929847582518</v>
      </c>
      <c r="K151" s="14">
        <v>1178</v>
      </c>
      <c r="L151" s="480">
        <f t="shared" si="6"/>
        <v>11.890582416473201</v>
      </c>
      <c r="M151" s="14">
        <v>3265</v>
      </c>
      <c r="N151" s="480">
        <f t="shared" si="7"/>
        <v>32.956495407287775</v>
      </c>
      <c r="O151" s="14">
        <v>1204</v>
      </c>
      <c r="P151" s="480">
        <f t="shared" si="8"/>
        <v>12.153023114969214</v>
      </c>
      <c r="Q151" s="14">
        <v>2646</v>
      </c>
      <c r="R151" s="13">
        <f t="shared" si="9"/>
        <v>26.708388008478856</v>
      </c>
    </row>
    <row r="152" spans="1:18" ht="14.5" customHeight="1">
      <c r="A152" s="155" t="s">
        <v>72</v>
      </c>
      <c r="B152" s="5">
        <v>58547</v>
      </c>
      <c r="C152" s="11">
        <v>18024</v>
      </c>
      <c r="D152" s="481">
        <f t="shared" si="2"/>
        <v>30.785522742412081</v>
      </c>
      <c r="E152" s="11">
        <v>40523</v>
      </c>
      <c r="F152" s="481">
        <f t="shared" si="3"/>
        <v>69.21447725758793</v>
      </c>
      <c r="G152" s="11">
        <v>13718</v>
      </c>
      <c r="H152" s="481">
        <f t="shared" si="4"/>
        <v>33.852380129802825</v>
      </c>
      <c r="I152" s="11">
        <v>8435</v>
      </c>
      <c r="J152" s="481">
        <f t="shared" si="5"/>
        <v>20.815339436863017</v>
      </c>
      <c r="K152" s="11">
        <v>2548</v>
      </c>
      <c r="L152" s="481">
        <f t="shared" si="6"/>
        <v>6.2877871825876657</v>
      </c>
      <c r="M152" s="11">
        <v>4428</v>
      </c>
      <c r="N152" s="481">
        <f t="shared" si="7"/>
        <v>10.927127803963181</v>
      </c>
      <c r="O152" s="11">
        <v>5002</v>
      </c>
      <c r="P152" s="481">
        <f t="shared" si="8"/>
        <v>12.343607334106558</v>
      </c>
      <c r="Q152" s="11">
        <v>6392</v>
      </c>
      <c r="R152" s="10">
        <f t="shared" si="9"/>
        <v>15.773758112676751</v>
      </c>
    </row>
    <row r="153" spans="1:18" ht="14.5" customHeight="1">
      <c r="A153" s="154" t="s">
        <v>73</v>
      </c>
      <c r="B153" s="4">
        <v>124265</v>
      </c>
      <c r="C153" s="14">
        <v>33445</v>
      </c>
      <c r="D153" s="480">
        <f t="shared" si="2"/>
        <v>26.91425582424657</v>
      </c>
      <c r="E153" s="14">
        <v>90820</v>
      </c>
      <c r="F153" s="480">
        <f t="shared" si="3"/>
        <v>73.085744175753433</v>
      </c>
      <c r="G153" s="14">
        <v>18587</v>
      </c>
      <c r="H153" s="480">
        <f t="shared" si="4"/>
        <v>20.465756441312486</v>
      </c>
      <c r="I153" s="14">
        <v>29940</v>
      </c>
      <c r="J153" s="480">
        <f t="shared" si="5"/>
        <v>32.966306980841225</v>
      </c>
      <c r="K153" s="14">
        <v>10344</v>
      </c>
      <c r="L153" s="480">
        <f t="shared" si="6"/>
        <v>11.389561770535124</v>
      </c>
      <c r="M153" s="14">
        <v>13883</v>
      </c>
      <c r="N153" s="480">
        <f t="shared" si="7"/>
        <v>15.286280554943845</v>
      </c>
      <c r="O153" s="14">
        <v>5852</v>
      </c>
      <c r="P153" s="480">
        <f t="shared" si="8"/>
        <v>6.4435146443514641</v>
      </c>
      <c r="Q153" s="14">
        <v>12214</v>
      </c>
      <c r="R153" s="13">
        <f t="shared" si="9"/>
        <v>13.448579608015857</v>
      </c>
    </row>
    <row r="154" spans="1:18" ht="14.5" customHeight="1">
      <c r="A154" s="155" t="s">
        <v>74</v>
      </c>
      <c r="B154" s="5">
        <v>32960</v>
      </c>
      <c r="C154" s="11">
        <v>15976</v>
      </c>
      <c r="D154" s="481">
        <f t="shared" si="2"/>
        <v>48.470873786407765</v>
      </c>
      <c r="E154" s="11">
        <v>16984</v>
      </c>
      <c r="F154" s="481">
        <f t="shared" si="3"/>
        <v>51.529126213592235</v>
      </c>
      <c r="G154" s="11">
        <v>5292</v>
      </c>
      <c r="H154" s="481">
        <f t="shared" si="4"/>
        <v>31.158737635421573</v>
      </c>
      <c r="I154" s="11">
        <v>9007</v>
      </c>
      <c r="J154" s="481">
        <f t="shared" si="5"/>
        <v>53.032265661799336</v>
      </c>
      <c r="K154" s="11">
        <v>67</v>
      </c>
      <c r="L154" s="481">
        <f t="shared" si="6"/>
        <v>0.39448893075836078</v>
      </c>
      <c r="M154" s="11">
        <v>1233</v>
      </c>
      <c r="N154" s="481">
        <f t="shared" si="7"/>
        <v>7.2597739048516257</v>
      </c>
      <c r="O154" s="11" t="s">
        <v>280</v>
      </c>
      <c r="P154" s="481" t="s">
        <v>280</v>
      </c>
      <c r="Q154" s="11" t="s">
        <v>280</v>
      </c>
      <c r="R154" s="10" t="s">
        <v>280</v>
      </c>
    </row>
    <row r="155" spans="1:18" ht="14.5" customHeight="1">
      <c r="A155" s="154" t="s">
        <v>75</v>
      </c>
      <c r="B155" s="4">
        <v>6708</v>
      </c>
      <c r="C155" s="14">
        <v>2077</v>
      </c>
      <c r="D155" s="480">
        <f t="shared" si="2"/>
        <v>30.963029218843175</v>
      </c>
      <c r="E155" s="14">
        <v>4631</v>
      </c>
      <c r="F155" s="480">
        <f t="shared" si="3"/>
        <v>69.036970781156825</v>
      </c>
      <c r="G155" s="14">
        <v>680</v>
      </c>
      <c r="H155" s="480">
        <f t="shared" si="4"/>
        <v>14.683653638522998</v>
      </c>
      <c r="I155" s="14">
        <v>2849</v>
      </c>
      <c r="J155" s="480">
        <f t="shared" si="5"/>
        <v>61.520190023752974</v>
      </c>
      <c r="K155" s="14">
        <v>369</v>
      </c>
      <c r="L155" s="480">
        <f t="shared" si="6"/>
        <v>7.9680414597279201</v>
      </c>
      <c r="M155" s="14">
        <v>414</v>
      </c>
      <c r="N155" s="480">
        <f t="shared" si="7"/>
        <v>8.9397538328654704</v>
      </c>
      <c r="O155" s="14" t="s">
        <v>280</v>
      </c>
      <c r="P155" s="480" t="s">
        <v>280</v>
      </c>
      <c r="Q155" s="14" t="s">
        <v>280</v>
      </c>
      <c r="R155" s="13" t="s">
        <v>280</v>
      </c>
    </row>
    <row r="156" spans="1:18" ht="14.5" customHeight="1">
      <c r="A156" s="155" t="s">
        <v>76</v>
      </c>
      <c r="B156" s="5">
        <v>30191</v>
      </c>
      <c r="C156" s="11">
        <v>11192</v>
      </c>
      <c r="D156" s="481">
        <f t="shared" si="2"/>
        <v>37.070650193766355</v>
      </c>
      <c r="E156" s="11">
        <v>18999</v>
      </c>
      <c r="F156" s="481">
        <f t="shared" si="3"/>
        <v>62.929349806233645</v>
      </c>
      <c r="G156" s="11">
        <v>3186</v>
      </c>
      <c r="H156" s="481">
        <f t="shared" si="4"/>
        <v>16.769303647560399</v>
      </c>
      <c r="I156" s="11">
        <v>502</v>
      </c>
      <c r="J156" s="481">
        <f t="shared" si="5"/>
        <v>2.6422443286488764</v>
      </c>
      <c r="K156" s="11">
        <v>2374</v>
      </c>
      <c r="L156" s="481">
        <f t="shared" si="6"/>
        <v>12.495394494447076</v>
      </c>
      <c r="M156" s="11">
        <v>5792</v>
      </c>
      <c r="N156" s="481">
        <f t="shared" si="7"/>
        <v>30.485815042896995</v>
      </c>
      <c r="O156" s="11">
        <v>1689</v>
      </c>
      <c r="P156" s="481">
        <f t="shared" si="8"/>
        <v>8.889941575872415</v>
      </c>
      <c r="Q156" s="11">
        <v>5456</v>
      </c>
      <c r="R156" s="10">
        <f t="shared" si="9"/>
        <v>28.717300910574238</v>
      </c>
    </row>
    <row r="157" spans="1:18" ht="14.5" customHeight="1">
      <c r="A157" s="154" t="s">
        <v>77</v>
      </c>
      <c r="B157" s="4">
        <v>16111</v>
      </c>
      <c r="C157" s="14">
        <v>8190</v>
      </c>
      <c r="D157" s="480">
        <f t="shared" si="2"/>
        <v>50.834833343678234</v>
      </c>
      <c r="E157" s="14">
        <v>7921</v>
      </c>
      <c r="F157" s="480">
        <f t="shared" si="3"/>
        <v>49.165166656321766</v>
      </c>
      <c r="G157" s="14">
        <v>1712</v>
      </c>
      <c r="H157" s="480">
        <f t="shared" si="4"/>
        <v>21.613432647393005</v>
      </c>
      <c r="I157" s="14">
        <v>316</v>
      </c>
      <c r="J157" s="480">
        <f t="shared" si="5"/>
        <v>3.9893952783739426</v>
      </c>
      <c r="K157" s="14">
        <v>760</v>
      </c>
      <c r="L157" s="480">
        <f t="shared" si="6"/>
        <v>9.5947481378613801</v>
      </c>
      <c r="M157" s="14">
        <v>2602</v>
      </c>
      <c r="N157" s="480">
        <f t="shared" si="7"/>
        <v>32.849387703572781</v>
      </c>
      <c r="O157" s="14">
        <v>339</v>
      </c>
      <c r="P157" s="480">
        <f t="shared" si="8"/>
        <v>4.2797626562302735</v>
      </c>
      <c r="Q157" s="14">
        <v>2192</v>
      </c>
      <c r="R157" s="13">
        <f t="shared" si="9"/>
        <v>27.673273576568612</v>
      </c>
    </row>
    <row r="158" spans="1:18" ht="14.5" customHeight="1">
      <c r="A158" s="155" t="s">
        <v>78</v>
      </c>
      <c r="B158" s="5">
        <v>21039</v>
      </c>
      <c r="C158" s="11">
        <v>5304</v>
      </c>
      <c r="D158" s="481">
        <f t="shared" si="2"/>
        <v>25.210323684585767</v>
      </c>
      <c r="E158" s="11">
        <v>15735</v>
      </c>
      <c r="F158" s="481">
        <f t="shared" si="3"/>
        <v>74.789676315414226</v>
      </c>
      <c r="G158" s="11">
        <v>7236</v>
      </c>
      <c r="H158" s="481">
        <f t="shared" si="4"/>
        <v>45.986653956148714</v>
      </c>
      <c r="I158" s="11">
        <v>369</v>
      </c>
      <c r="J158" s="481">
        <f t="shared" si="5"/>
        <v>2.3450905624404195</v>
      </c>
      <c r="K158" s="11">
        <v>1289</v>
      </c>
      <c r="L158" s="481">
        <f t="shared" si="6"/>
        <v>8.1919288210994612</v>
      </c>
      <c r="M158" s="11">
        <v>2418</v>
      </c>
      <c r="N158" s="481">
        <f t="shared" si="7"/>
        <v>15.367016205910392</v>
      </c>
      <c r="O158" s="11">
        <v>1204</v>
      </c>
      <c r="P158" s="481">
        <f t="shared" si="8"/>
        <v>7.6517318080711787</v>
      </c>
      <c r="Q158" s="11">
        <v>3219</v>
      </c>
      <c r="R158" s="10">
        <f t="shared" si="9"/>
        <v>20.457578646329839</v>
      </c>
    </row>
    <row r="159" spans="1:18" ht="14.5" customHeight="1" thickBot="1">
      <c r="A159" s="156" t="s">
        <v>79</v>
      </c>
      <c r="B159" s="4">
        <v>15609</v>
      </c>
      <c r="C159" s="14">
        <v>5369</v>
      </c>
      <c r="D159" s="480">
        <f t="shared" si="2"/>
        <v>34.396822346082388</v>
      </c>
      <c r="E159" s="14">
        <v>10240</v>
      </c>
      <c r="F159" s="480">
        <f t="shared" si="3"/>
        <v>65.603177653917612</v>
      </c>
      <c r="G159" s="14">
        <v>2274</v>
      </c>
      <c r="H159" s="480">
        <f t="shared" si="4"/>
        <v>22.20703125</v>
      </c>
      <c r="I159" s="14">
        <v>787</v>
      </c>
      <c r="J159" s="480">
        <f t="shared" si="5"/>
        <v>7.685546875</v>
      </c>
      <c r="K159" s="14">
        <v>2321</v>
      </c>
      <c r="L159" s="480">
        <f t="shared" si="6"/>
        <v>22.666015625</v>
      </c>
      <c r="M159" s="14">
        <v>3019</v>
      </c>
      <c r="N159" s="480">
        <f t="shared" si="7"/>
        <v>29.482421874999996</v>
      </c>
      <c r="O159" s="14">
        <v>920</v>
      </c>
      <c r="P159" s="480">
        <f t="shared" si="8"/>
        <v>8.984375</v>
      </c>
      <c r="Q159" s="14">
        <v>919</v>
      </c>
      <c r="R159" s="13">
        <f t="shared" si="9"/>
        <v>8.974609375</v>
      </c>
    </row>
    <row r="160" spans="1:18" ht="14.5" customHeight="1">
      <c r="A160" s="138" t="s">
        <v>80</v>
      </c>
      <c r="B160" s="7">
        <v>511915</v>
      </c>
      <c r="C160" s="57">
        <v>169161</v>
      </c>
      <c r="D160" s="482">
        <f t="shared" si="2"/>
        <v>33.044743756287666</v>
      </c>
      <c r="E160" s="57">
        <v>342754</v>
      </c>
      <c r="F160" s="482">
        <f t="shared" si="3"/>
        <v>66.955256243712341</v>
      </c>
      <c r="G160" s="57">
        <v>88394</v>
      </c>
      <c r="H160" s="482">
        <f t="shared" si="4"/>
        <v>25.789341626939439</v>
      </c>
      <c r="I160" s="57">
        <v>110363</v>
      </c>
      <c r="J160" s="482">
        <f t="shared" si="5"/>
        <v>32.198894834195954</v>
      </c>
      <c r="K160" s="57">
        <v>22200</v>
      </c>
      <c r="L160" s="482">
        <f t="shared" si="6"/>
        <v>6.4769484820016681</v>
      </c>
      <c r="M160" s="57">
        <v>35428</v>
      </c>
      <c r="N160" s="482">
        <f t="shared" si="7"/>
        <v>10.336276163079059</v>
      </c>
      <c r="O160" s="57">
        <v>15666</v>
      </c>
      <c r="P160" s="482">
        <f t="shared" si="8"/>
        <v>4.5706249963530698</v>
      </c>
      <c r="Q160" s="57">
        <v>70703</v>
      </c>
      <c r="R160" s="16">
        <f t="shared" si="9"/>
        <v>20.627913897430812</v>
      </c>
    </row>
    <row r="161" spans="1:18" ht="14.5" customHeight="1">
      <c r="A161" s="138" t="s">
        <v>81</v>
      </c>
      <c r="B161" s="8">
        <v>125715</v>
      </c>
      <c r="C161" s="19">
        <v>41983</v>
      </c>
      <c r="D161" s="483">
        <f t="shared" si="2"/>
        <v>33.395378435349798</v>
      </c>
      <c r="E161" s="19">
        <v>83732</v>
      </c>
      <c r="F161" s="483">
        <f t="shared" si="3"/>
        <v>66.604621564650202</v>
      </c>
      <c r="G161" s="19">
        <v>13437</v>
      </c>
      <c r="H161" s="483">
        <f t="shared" si="4"/>
        <v>16.047628146945016</v>
      </c>
      <c r="I161" s="19">
        <v>2615</v>
      </c>
      <c r="J161" s="483">
        <f t="shared" si="5"/>
        <v>3.1230592843835092</v>
      </c>
      <c r="K161" s="19">
        <v>8733</v>
      </c>
      <c r="L161" s="483">
        <f t="shared" si="6"/>
        <v>10.429704294654375</v>
      </c>
      <c r="M161" s="19">
        <v>25779</v>
      </c>
      <c r="N161" s="483">
        <f t="shared" si="7"/>
        <v>30.787512540008599</v>
      </c>
      <c r="O161" s="19">
        <v>4942</v>
      </c>
      <c r="P161" s="483">
        <f t="shared" si="8"/>
        <v>5.9021640471982035</v>
      </c>
      <c r="Q161" s="19">
        <v>28226</v>
      </c>
      <c r="R161" s="18">
        <f t="shared" si="9"/>
        <v>33.7099316868103</v>
      </c>
    </row>
    <row r="162" spans="1:18" ht="14.5" customHeight="1">
      <c r="A162" s="139" t="s">
        <v>82</v>
      </c>
      <c r="B162" s="130">
        <v>637630</v>
      </c>
      <c r="C162" s="584">
        <v>211144</v>
      </c>
      <c r="D162" s="484">
        <f t="shared" si="2"/>
        <v>33.113874817684234</v>
      </c>
      <c r="E162" s="169">
        <v>426486</v>
      </c>
      <c r="F162" s="484">
        <f t="shared" si="3"/>
        <v>66.886125182315766</v>
      </c>
      <c r="G162" s="169">
        <v>101831</v>
      </c>
      <c r="H162" s="484">
        <f t="shared" si="4"/>
        <v>23.876750936724768</v>
      </c>
      <c r="I162" s="169">
        <v>112978</v>
      </c>
      <c r="J162" s="484">
        <f t="shared" si="5"/>
        <v>26.490435793906482</v>
      </c>
      <c r="K162" s="169">
        <v>30933</v>
      </c>
      <c r="L162" s="484">
        <f t="shared" si="6"/>
        <v>7.2529930642506431</v>
      </c>
      <c r="M162" s="169">
        <v>61207</v>
      </c>
      <c r="N162" s="484">
        <f t="shared" si="7"/>
        <v>14.3514675745511</v>
      </c>
      <c r="O162" s="169">
        <v>20608</v>
      </c>
      <c r="P162" s="484">
        <f t="shared" si="8"/>
        <v>4.8320460695075571</v>
      </c>
      <c r="Q162" s="169">
        <v>98929</v>
      </c>
      <c r="R162" s="157">
        <f t="shared" si="9"/>
        <v>23.196306561059448</v>
      </c>
    </row>
    <row r="163" spans="1:18" ht="14.5" customHeight="1">
      <c r="A163" s="1194" t="s">
        <v>520</v>
      </c>
      <c r="B163" s="1194"/>
      <c r="C163" s="1194"/>
      <c r="D163" s="1194"/>
      <c r="E163" s="1194"/>
      <c r="F163" s="1194"/>
      <c r="G163" s="1194"/>
      <c r="H163" s="1194"/>
      <c r="I163" s="1194"/>
      <c r="J163" s="1194"/>
      <c r="K163" s="1194"/>
      <c r="L163" s="1194"/>
      <c r="M163" s="1194"/>
      <c r="N163" s="1194"/>
      <c r="O163" s="1194"/>
      <c r="P163" s="1194"/>
      <c r="Q163" s="1194"/>
      <c r="R163" s="1194"/>
    </row>
    <row r="164" spans="1:18" ht="14.5" customHeight="1">
      <c r="A164" s="1131" t="s">
        <v>521</v>
      </c>
      <c r="B164" s="1214"/>
      <c r="C164" s="1214"/>
      <c r="D164" s="1214"/>
      <c r="E164" s="1214"/>
      <c r="F164" s="1214"/>
      <c r="G164" s="1214"/>
      <c r="H164" s="1214"/>
      <c r="I164" s="1214"/>
      <c r="J164" s="1214"/>
      <c r="K164" s="1214"/>
      <c r="L164" s="1214"/>
      <c r="M164" s="1214"/>
      <c r="N164" s="1214"/>
      <c r="O164" s="1214"/>
      <c r="P164" s="1214"/>
      <c r="Q164" s="1214"/>
      <c r="R164" s="1214"/>
    </row>
    <row r="165" spans="1:18" ht="14.5" customHeight="1">
      <c r="A165" s="1131" t="s">
        <v>652</v>
      </c>
      <c r="B165" s="1214"/>
      <c r="C165" s="1214"/>
      <c r="D165" s="1214"/>
      <c r="E165" s="1214"/>
      <c r="F165" s="1214"/>
      <c r="G165" s="1214"/>
      <c r="H165" s="1214"/>
      <c r="I165" s="1214"/>
      <c r="J165" s="1214"/>
      <c r="K165" s="1214"/>
      <c r="L165" s="1214"/>
      <c r="M165" s="1214"/>
      <c r="N165" s="1214"/>
      <c r="O165" s="1214"/>
      <c r="P165" s="1214"/>
      <c r="Q165" s="1214"/>
      <c r="R165" s="1214"/>
    </row>
    <row r="167" spans="1:18" ht="25" customHeight="1">
      <c r="A167" s="1120">
        <v>2019</v>
      </c>
      <c r="B167" s="1120"/>
      <c r="C167" s="1120"/>
      <c r="D167" s="1120"/>
      <c r="E167" s="1120"/>
      <c r="F167" s="1120"/>
      <c r="G167" s="1120"/>
      <c r="H167" s="1120"/>
      <c r="I167" s="1120"/>
      <c r="J167" s="1120"/>
      <c r="K167" s="1120"/>
      <c r="L167" s="1120"/>
      <c r="M167" s="1120"/>
      <c r="N167" s="1120"/>
      <c r="O167" s="1120"/>
      <c r="P167" s="1120"/>
      <c r="Q167" s="1120"/>
      <c r="R167" s="1120"/>
    </row>
    <row r="168" spans="1:18" ht="14.5" customHeight="1">
      <c r="A168" s="759"/>
      <c r="B168" s="759"/>
      <c r="C168" s="759"/>
      <c r="D168" s="759"/>
      <c r="E168" s="763"/>
      <c r="F168" s="759"/>
    </row>
    <row r="169" spans="1:18" ht="14.5" customHeight="1">
      <c r="A169" s="1196" t="s">
        <v>764</v>
      </c>
      <c r="B169" s="1215"/>
      <c r="C169" s="1215"/>
      <c r="D169" s="1215"/>
      <c r="E169" s="1215"/>
      <c r="F169" s="1215"/>
      <c r="G169" s="1214"/>
      <c r="H169" s="1214"/>
      <c r="I169" s="1214"/>
      <c r="J169" s="1214"/>
      <c r="K169" s="1214"/>
      <c r="L169" s="1214"/>
      <c r="M169" s="1214"/>
      <c r="N169" s="1214"/>
      <c r="O169" s="1214"/>
      <c r="P169" s="1214"/>
      <c r="Q169" s="1214"/>
      <c r="R169" s="1214"/>
    </row>
    <row r="170" spans="1:18" ht="14.5" customHeight="1">
      <c r="A170" s="1197" t="s">
        <v>273</v>
      </c>
      <c r="B170" s="1200" t="s">
        <v>513</v>
      </c>
      <c r="C170" s="1201"/>
      <c r="D170" s="1201"/>
      <c r="E170" s="1201"/>
      <c r="F170" s="1201"/>
      <c r="G170" s="1212"/>
      <c r="H170" s="1212"/>
      <c r="I170" s="1212"/>
      <c r="J170" s="1212"/>
      <c r="K170" s="1212"/>
      <c r="L170" s="1212"/>
      <c r="M170" s="1212"/>
      <c r="N170" s="1212"/>
      <c r="O170" s="1212"/>
      <c r="P170" s="1212"/>
      <c r="Q170" s="1212"/>
      <c r="R170" s="1213"/>
    </row>
    <row r="171" spans="1:18" ht="14.5" customHeight="1" thickBot="1">
      <c r="A171" s="1198"/>
      <c r="B171" s="1124" t="s">
        <v>274</v>
      </c>
      <c r="C171" s="1126" t="s">
        <v>276</v>
      </c>
      <c r="D171" s="1126"/>
      <c r="E171" s="1126"/>
      <c r="F171" s="1126"/>
      <c r="G171" s="1212"/>
      <c r="H171" s="1212"/>
      <c r="I171" s="1212"/>
      <c r="J171" s="1212"/>
      <c r="K171" s="1212"/>
      <c r="L171" s="1212"/>
      <c r="M171" s="1212"/>
      <c r="N171" s="1212"/>
      <c r="O171" s="1212"/>
      <c r="P171" s="1212"/>
      <c r="Q171" s="1212"/>
      <c r="R171" s="1213"/>
    </row>
    <row r="172" spans="1:18" ht="14.5" customHeight="1" thickBot="1">
      <c r="A172" s="1198"/>
      <c r="B172" s="1203"/>
      <c r="C172" s="1204" t="s">
        <v>103</v>
      </c>
      <c r="D172" s="1204"/>
      <c r="E172" s="1126" t="s">
        <v>301</v>
      </c>
      <c r="F172" s="1126"/>
      <c r="G172" s="1210"/>
      <c r="H172" s="1210"/>
      <c r="I172" s="1210"/>
      <c r="J172" s="1210"/>
      <c r="K172" s="1210"/>
      <c r="L172" s="1210"/>
      <c r="M172" s="1210"/>
      <c r="N172" s="1210"/>
      <c r="O172" s="1210"/>
      <c r="P172" s="1210"/>
      <c r="Q172" s="1210"/>
      <c r="R172" s="1211"/>
    </row>
    <row r="173" spans="1:18" ht="14.5" customHeight="1" thickBot="1">
      <c r="A173" s="1198"/>
      <c r="B173" s="1203"/>
      <c r="C173" s="1203"/>
      <c r="D173" s="1203"/>
      <c r="E173" s="1204" t="s">
        <v>274</v>
      </c>
      <c r="F173" s="1204"/>
      <c r="G173" s="1210" t="s">
        <v>276</v>
      </c>
      <c r="H173" s="1210"/>
      <c r="I173" s="1210"/>
      <c r="J173" s="1210"/>
      <c r="K173" s="1210"/>
      <c r="L173" s="1210"/>
      <c r="M173" s="1210"/>
      <c r="N173" s="1210"/>
      <c r="O173" s="1210"/>
      <c r="P173" s="1210"/>
      <c r="Q173" s="1210"/>
      <c r="R173" s="1211"/>
    </row>
    <row r="174" spans="1:18" ht="14.5" customHeight="1">
      <c r="A174" s="1198"/>
      <c r="B174" s="1125"/>
      <c r="C174" s="1125"/>
      <c r="D174" s="1125"/>
      <c r="E174" s="1125"/>
      <c r="F174" s="1125"/>
      <c r="G174" s="1128" t="s">
        <v>302</v>
      </c>
      <c r="H174" s="1128"/>
      <c r="I174" s="1128" t="s">
        <v>303</v>
      </c>
      <c r="J174" s="1128"/>
      <c r="K174" s="1128" t="s">
        <v>304</v>
      </c>
      <c r="L174" s="1128"/>
      <c r="M174" s="1128" t="s">
        <v>305</v>
      </c>
      <c r="N174" s="1128"/>
      <c r="O174" s="1128" t="s">
        <v>306</v>
      </c>
      <c r="P174" s="1128"/>
      <c r="Q174" s="1126" t="s">
        <v>307</v>
      </c>
      <c r="R174" s="1127"/>
    </row>
    <row r="175" spans="1:18" ht="14.5" customHeight="1" thickBot="1">
      <c r="A175" s="1199"/>
      <c r="B175" s="968" t="s">
        <v>275</v>
      </c>
      <c r="C175" s="753" t="s">
        <v>275</v>
      </c>
      <c r="D175" s="529" t="s">
        <v>279</v>
      </c>
      <c r="E175" s="526" t="s">
        <v>275</v>
      </c>
      <c r="F175" s="529" t="s">
        <v>279</v>
      </c>
      <c r="G175" s="526" t="s">
        <v>275</v>
      </c>
      <c r="H175" s="529" t="s">
        <v>279</v>
      </c>
      <c r="I175" s="526" t="s">
        <v>275</v>
      </c>
      <c r="J175" s="529" t="s">
        <v>279</v>
      </c>
      <c r="K175" s="526" t="s">
        <v>275</v>
      </c>
      <c r="L175" s="529" t="s">
        <v>279</v>
      </c>
      <c r="M175" s="583" t="s">
        <v>275</v>
      </c>
      <c r="N175" s="528" t="s">
        <v>279</v>
      </c>
      <c r="O175" s="583" t="s">
        <v>275</v>
      </c>
      <c r="P175" s="528" t="s">
        <v>279</v>
      </c>
      <c r="Q175" s="526" t="s">
        <v>275</v>
      </c>
      <c r="R175" s="582" t="s">
        <v>279</v>
      </c>
    </row>
    <row r="176" spans="1:18" ht="14.5" customHeight="1">
      <c r="A176" s="153" t="s">
        <v>64</v>
      </c>
      <c r="B176" s="3">
        <v>92336</v>
      </c>
      <c r="C176" s="56">
        <v>40306</v>
      </c>
      <c r="D176" s="479">
        <f>C176/B176*100</f>
        <v>43.651446889620516</v>
      </c>
      <c r="E176" s="56">
        <v>52030</v>
      </c>
      <c r="F176" s="479">
        <f>E176/B176*100</f>
        <v>56.348553110379484</v>
      </c>
      <c r="G176" s="56">
        <v>14989</v>
      </c>
      <c r="H176" s="479">
        <f>G176/E176*100</f>
        <v>28.808379780895638</v>
      </c>
      <c r="I176" s="56">
        <v>21318</v>
      </c>
      <c r="J176" s="479">
        <f>I176/E176*100</f>
        <v>40.972515856236782</v>
      </c>
      <c r="K176" s="56">
        <v>1219</v>
      </c>
      <c r="L176" s="479">
        <f>K176/E176*100</f>
        <v>2.3428791082068039</v>
      </c>
      <c r="M176" s="56">
        <v>2554</v>
      </c>
      <c r="N176" s="479">
        <f>M176/E176*100</f>
        <v>4.9087065154718434</v>
      </c>
      <c r="O176" s="56">
        <v>196</v>
      </c>
      <c r="P176" s="479">
        <f>O176/E176*100</f>
        <v>0.37670574668460505</v>
      </c>
      <c r="Q176" s="56">
        <v>11754</v>
      </c>
      <c r="R176" s="46">
        <f>Q176/E176*100</f>
        <v>22.590812992504326</v>
      </c>
    </row>
    <row r="177" spans="1:18" ht="14.5" customHeight="1">
      <c r="A177" s="154" t="s">
        <v>65</v>
      </c>
      <c r="B177" s="4">
        <v>91903</v>
      </c>
      <c r="C177" s="14">
        <v>25887</v>
      </c>
      <c r="D177" s="480">
        <f t="shared" ref="D177:D194" si="10">C177/B177*100</f>
        <v>28.167742075884355</v>
      </c>
      <c r="E177" s="14">
        <v>66016</v>
      </c>
      <c r="F177" s="480">
        <f t="shared" ref="F177:F194" si="11">E177/B177*100</f>
        <v>71.832257924115638</v>
      </c>
      <c r="G177" s="14">
        <v>14127</v>
      </c>
      <c r="H177" s="480">
        <f t="shared" ref="H177:H194" si="12">G177/E177*100</f>
        <v>21.399357731459041</v>
      </c>
      <c r="I177" s="14">
        <v>29563</v>
      </c>
      <c r="J177" s="480">
        <f t="shared" ref="J177:J194" si="13">I177/E177*100</f>
        <v>44.78156810470189</v>
      </c>
      <c r="K177" s="14">
        <v>4112</v>
      </c>
      <c r="L177" s="480">
        <f t="shared" ref="L177:L194" si="14">K177/E177*100</f>
        <v>6.2287930198739696</v>
      </c>
      <c r="M177" s="14">
        <v>3234</v>
      </c>
      <c r="N177" s="480">
        <f t="shared" ref="N177:N194" si="15">M177/E177*100</f>
        <v>4.8988124091129421</v>
      </c>
      <c r="O177" s="14">
        <v>1770</v>
      </c>
      <c r="P177" s="480">
        <f t="shared" ref="P177:P194" si="16">O177/E177*100</f>
        <v>2.6811682016480853</v>
      </c>
      <c r="Q177" s="14">
        <v>13210</v>
      </c>
      <c r="R177" s="13">
        <f t="shared" ref="R177:R194" si="17">Q177/E177*100</f>
        <v>20.010300533204074</v>
      </c>
    </row>
    <row r="178" spans="1:18" ht="14.5" customHeight="1">
      <c r="A178" s="155" t="s">
        <v>66</v>
      </c>
      <c r="B178" s="5">
        <v>32558</v>
      </c>
      <c r="C178" s="11">
        <v>6605</v>
      </c>
      <c r="D178" s="481">
        <f t="shared" si="10"/>
        <v>20.286872658025679</v>
      </c>
      <c r="E178" s="11">
        <v>25953</v>
      </c>
      <c r="F178" s="481">
        <f t="shared" si="11"/>
        <v>79.713127341974328</v>
      </c>
      <c r="G178" s="11">
        <v>3193</v>
      </c>
      <c r="H178" s="481">
        <f t="shared" si="12"/>
        <v>12.30300928601703</v>
      </c>
      <c r="I178" s="11">
        <v>671</v>
      </c>
      <c r="J178" s="481">
        <f t="shared" si="13"/>
        <v>2.5854429160405346</v>
      </c>
      <c r="K178" s="11">
        <v>902</v>
      </c>
      <c r="L178" s="481">
        <f t="shared" si="14"/>
        <v>3.4755134281200633</v>
      </c>
      <c r="M178" s="11">
        <v>8800</v>
      </c>
      <c r="N178" s="481">
        <f t="shared" si="15"/>
        <v>33.907448079220124</v>
      </c>
      <c r="O178" s="11">
        <v>71</v>
      </c>
      <c r="P178" s="481">
        <f t="shared" si="16"/>
        <v>0.27357145609370787</v>
      </c>
      <c r="Q178" s="11">
        <v>12316</v>
      </c>
      <c r="R178" s="10">
        <f t="shared" si="17"/>
        <v>47.455014834508532</v>
      </c>
    </row>
    <row r="179" spans="1:18" ht="14.5" customHeight="1">
      <c r="A179" s="154" t="s">
        <v>67</v>
      </c>
      <c r="B179" s="4">
        <v>17494</v>
      </c>
      <c r="C179" s="14">
        <v>8608</v>
      </c>
      <c r="D179" s="480">
        <f t="shared" si="10"/>
        <v>49.205441865782554</v>
      </c>
      <c r="E179" s="14">
        <v>8886</v>
      </c>
      <c r="F179" s="480">
        <f t="shared" si="11"/>
        <v>50.794558134217446</v>
      </c>
      <c r="G179" s="14">
        <v>1583</v>
      </c>
      <c r="H179" s="480">
        <f t="shared" si="12"/>
        <v>17.814539725410757</v>
      </c>
      <c r="I179" s="14">
        <v>140</v>
      </c>
      <c r="J179" s="480">
        <f t="shared" si="13"/>
        <v>1.5755120414134591</v>
      </c>
      <c r="K179" s="14">
        <v>1166</v>
      </c>
      <c r="L179" s="480">
        <f t="shared" si="14"/>
        <v>13.121764573486383</v>
      </c>
      <c r="M179" s="14">
        <v>2181</v>
      </c>
      <c r="N179" s="480">
        <f t="shared" si="15"/>
        <v>24.544226873733962</v>
      </c>
      <c r="O179" s="14">
        <v>708</v>
      </c>
      <c r="P179" s="480">
        <f t="shared" si="16"/>
        <v>7.9675894665766371</v>
      </c>
      <c r="Q179" s="14">
        <v>3108</v>
      </c>
      <c r="R179" s="13">
        <f t="shared" si="17"/>
        <v>34.976367319378795</v>
      </c>
    </row>
    <row r="180" spans="1:18" ht="14.5" customHeight="1">
      <c r="A180" s="155" t="s">
        <v>68</v>
      </c>
      <c r="B180" s="5">
        <v>5314</v>
      </c>
      <c r="C180" s="11">
        <v>1832</v>
      </c>
      <c r="D180" s="481">
        <f t="shared" si="10"/>
        <v>34.47497177267595</v>
      </c>
      <c r="E180" s="11">
        <v>3482</v>
      </c>
      <c r="F180" s="481">
        <f t="shared" si="11"/>
        <v>65.525028227324043</v>
      </c>
      <c r="G180" s="11">
        <v>1099</v>
      </c>
      <c r="H180" s="481">
        <f t="shared" si="12"/>
        <v>31.562320505456633</v>
      </c>
      <c r="I180" s="11">
        <v>254</v>
      </c>
      <c r="J180" s="481">
        <f t="shared" si="13"/>
        <v>7.2946582423894322</v>
      </c>
      <c r="K180" s="11">
        <v>352</v>
      </c>
      <c r="L180" s="481">
        <f t="shared" si="14"/>
        <v>10.109132682366456</v>
      </c>
      <c r="M180" s="11">
        <v>664</v>
      </c>
      <c r="N180" s="481">
        <f t="shared" si="15"/>
        <v>19.069500287191268</v>
      </c>
      <c r="O180" s="11">
        <v>161</v>
      </c>
      <c r="P180" s="481">
        <f t="shared" si="16"/>
        <v>4.623779437105112</v>
      </c>
      <c r="Q180" s="11">
        <v>952</v>
      </c>
      <c r="R180" s="10">
        <f t="shared" si="17"/>
        <v>27.340608845491097</v>
      </c>
    </row>
    <row r="181" spans="1:18" ht="14.5" customHeight="1">
      <c r="A181" s="154" t="s">
        <v>69</v>
      </c>
      <c r="B181" s="4">
        <v>16590</v>
      </c>
      <c r="C181" s="14">
        <v>123</v>
      </c>
      <c r="D181" s="480">
        <f t="shared" si="10"/>
        <v>0.74141048824593125</v>
      </c>
      <c r="E181" s="14">
        <v>16467</v>
      </c>
      <c r="F181" s="480">
        <f t="shared" si="11"/>
        <v>99.258589511754067</v>
      </c>
      <c r="G181" s="14">
        <v>2336</v>
      </c>
      <c r="H181" s="480">
        <f t="shared" si="12"/>
        <v>14.18594765288152</v>
      </c>
      <c r="I181" s="14">
        <v>496</v>
      </c>
      <c r="J181" s="480">
        <f t="shared" si="13"/>
        <v>3.0120847756118296</v>
      </c>
      <c r="K181" s="14">
        <v>298</v>
      </c>
      <c r="L181" s="480">
        <f t="shared" si="14"/>
        <v>1.8096799659925913</v>
      </c>
      <c r="M181" s="14">
        <v>3103</v>
      </c>
      <c r="N181" s="480">
        <f t="shared" si="15"/>
        <v>18.843748102265138</v>
      </c>
      <c r="O181" s="14">
        <v>586</v>
      </c>
      <c r="P181" s="480">
        <f t="shared" si="16"/>
        <v>3.5586324163478471</v>
      </c>
      <c r="Q181" s="14">
        <v>9648</v>
      </c>
      <c r="R181" s="13">
        <f t="shared" si="17"/>
        <v>58.589907086901071</v>
      </c>
    </row>
    <row r="182" spans="1:18" ht="14.5" customHeight="1">
      <c r="A182" s="155" t="s">
        <v>70</v>
      </c>
      <c r="B182" s="5">
        <v>49481</v>
      </c>
      <c r="C182" s="11">
        <v>21384</v>
      </c>
      <c r="D182" s="481">
        <f t="shared" si="10"/>
        <v>43.216588185364081</v>
      </c>
      <c r="E182" s="11">
        <v>28097</v>
      </c>
      <c r="F182" s="481">
        <f t="shared" si="11"/>
        <v>56.783411814635919</v>
      </c>
      <c r="G182" s="11">
        <v>8646</v>
      </c>
      <c r="H182" s="481">
        <f t="shared" si="12"/>
        <v>30.771968537566284</v>
      </c>
      <c r="I182" s="11">
        <v>5830</v>
      </c>
      <c r="J182" s="481">
        <f t="shared" si="13"/>
        <v>20.749546214898388</v>
      </c>
      <c r="K182" s="11">
        <v>1276</v>
      </c>
      <c r="L182" s="481">
        <f t="shared" si="14"/>
        <v>4.5414101149588921</v>
      </c>
      <c r="M182" s="11">
        <v>2892</v>
      </c>
      <c r="N182" s="481">
        <f t="shared" si="15"/>
        <v>10.292913834217178</v>
      </c>
      <c r="O182" s="11">
        <v>399</v>
      </c>
      <c r="P182" s="481">
        <f t="shared" si="16"/>
        <v>1.4200804356336976</v>
      </c>
      <c r="Q182" s="11">
        <v>9054</v>
      </c>
      <c r="R182" s="10">
        <f t="shared" si="17"/>
        <v>32.224080862725557</v>
      </c>
    </row>
    <row r="183" spans="1:18" ht="14.5" customHeight="1">
      <c r="A183" s="154" t="s">
        <v>71</v>
      </c>
      <c r="B183" s="4">
        <v>10852</v>
      </c>
      <c r="C183" s="14">
        <v>1272</v>
      </c>
      <c r="D183" s="480">
        <f t="shared" si="10"/>
        <v>11.72134168816808</v>
      </c>
      <c r="E183" s="14">
        <v>9580</v>
      </c>
      <c r="F183" s="480">
        <f t="shared" si="11"/>
        <v>88.278658311831919</v>
      </c>
      <c r="G183" s="14">
        <v>1354</v>
      </c>
      <c r="H183" s="480">
        <f t="shared" si="12"/>
        <v>14.133611691022965</v>
      </c>
      <c r="I183" s="14">
        <v>186</v>
      </c>
      <c r="J183" s="480">
        <f t="shared" si="13"/>
        <v>1.9415448851774531</v>
      </c>
      <c r="K183" s="14">
        <v>1145</v>
      </c>
      <c r="L183" s="480">
        <f t="shared" si="14"/>
        <v>11.951983298538622</v>
      </c>
      <c r="M183" s="14">
        <v>3143</v>
      </c>
      <c r="N183" s="480">
        <f t="shared" si="15"/>
        <v>32.807933194154487</v>
      </c>
      <c r="O183" s="14">
        <v>1146</v>
      </c>
      <c r="P183" s="480">
        <f t="shared" si="16"/>
        <v>11.962421711899792</v>
      </c>
      <c r="Q183" s="14">
        <v>2606</v>
      </c>
      <c r="R183" s="13">
        <f t="shared" si="17"/>
        <v>27.202505219206678</v>
      </c>
    </row>
    <row r="184" spans="1:18" ht="14.5" customHeight="1">
      <c r="A184" s="155" t="s">
        <v>72</v>
      </c>
      <c r="B184" s="5">
        <v>55097</v>
      </c>
      <c r="C184" s="11">
        <v>16840</v>
      </c>
      <c r="D184" s="481">
        <f t="shared" si="10"/>
        <v>30.564277546871882</v>
      </c>
      <c r="E184" s="11">
        <v>38257</v>
      </c>
      <c r="F184" s="481">
        <f t="shared" si="11"/>
        <v>69.435722453128122</v>
      </c>
      <c r="G184" s="11">
        <v>13092</v>
      </c>
      <c r="H184" s="481">
        <f t="shared" si="12"/>
        <v>34.221188279269157</v>
      </c>
      <c r="I184" s="11">
        <v>7755</v>
      </c>
      <c r="J184" s="481">
        <f t="shared" si="13"/>
        <v>20.270800115011632</v>
      </c>
      <c r="K184" s="11">
        <v>2431</v>
      </c>
      <c r="L184" s="481">
        <f t="shared" si="14"/>
        <v>6.3543926601667673</v>
      </c>
      <c r="M184" s="11">
        <v>4240</v>
      </c>
      <c r="N184" s="481">
        <f t="shared" si="15"/>
        <v>11.082939069974122</v>
      </c>
      <c r="O184" s="11">
        <v>4653</v>
      </c>
      <c r="P184" s="481">
        <f t="shared" si="16"/>
        <v>12.162480069006978</v>
      </c>
      <c r="Q184" s="11">
        <v>6086</v>
      </c>
      <c r="R184" s="10">
        <f t="shared" si="17"/>
        <v>15.908199806571346</v>
      </c>
    </row>
    <row r="185" spans="1:18" ht="14.5" customHeight="1">
      <c r="A185" s="154" t="s">
        <v>73</v>
      </c>
      <c r="B185" s="4">
        <v>119264</v>
      </c>
      <c r="C185" s="14">
        <v>32175</v>
      </c>
      <c r="D185" s="480">
        <f t="shared" si="10"/>
        <v>26.977964851086668</v>
      </c>
      <c r="E185" s="14">
        <v>87089</v>
      </c>
      <c r="F185" s="480">
        <f t="shared" si="11"/>
        <v>73.022035148913332</v>
      </c>
      <c r="G185" s="14">
        <v>18058</v>
      </c>
      <c r="H185" s="480">
        <f t="shared" si="12"/>
        <v>20.735110059823857</v>
      </c>
      <c r="I185" s="14">
        <v>29252</v>
      </c>
      <c r="J185" s="480">
        <f t="shared" si="13"/>
        <v>33.588627725659961</v>
      </c>
      <c r="K185" s="14">
        <v>9771</v>
      </c>
      <c r="L185" s="480">
        <f t="shared" si="14"/>
        <v>11.219557004903031</v>
      </c>
      <c r="M185" s="14">
        <v>13508</v>
      </c>
      <c r="N185" s="480">
        <f t="shared" si="15"/>
        <v>15.510569647142578</v>
      </c>
      <c r="O185" s="14">
        <v>5382</v>
      </c>
      <c r="P185" s="480">
        <f t="shared" si="16"/>
        <v>6.1798849452858571</v>
      </c>
      <c r="Q185" s="14">
        <v>11118</v>
      </c>
      <c r="R185" s="13">
        <f t="shared" si="17"/>
        <v>12.766250617184719</v>
      </c>
    </row>
    <row r="186" spans="1:18" ht="14.5" customHeight="1">
      <c r="A186" s="155" t="s">
        <v>74</v>
      </c>
      <c r="B186" s="5">
        <v>31758</v>
      </c>
      <c r="C186" s="11">
        <v>15046</v>
      </c>
      <c r="D186" s="481">
        <f t="shared" si="10"/>
        <v>47.377038856351156</v>
      </c>
      <c r="E186" s="11">
        <v>16712</v>
      </c>
      <c r="F186" s="481">
        <f t="shared" si="11"/>
        <v>52.622961143648851</v>
      </c>
      <c r="G186" s="11">
        <v>5030</v>
      </c>
      <c r="H186" s="481">
        <f t="shared" si="12"/>
        <v>30.098133078027768</v>
      </c>
      <c r="I186" s="11">
        <v>8900</v>
      </c>
      <c r="J186" s="481">
        <f t="shared" si="13"/>
        <v>53.255146002872188</v>
      </c>
      <c r="K186" s="11">
        <v>61</v>
      </c>
      <c r="L186" s="481">
        <f t="shared" si="14"/>
        <v>0.365007180469124</v>
      </c>
      <c r="M186" s="11">
        <v>1324</v>
      </c>
      <c r="N186" s="481">
        <f t="shared" si="15"/>
        <v>7.9224509334609863</v>
      </c>
      <c r="O186" s="11">
        <v>111</v>
      </c>
      <c r="P186" s="481">
        <f t="shared" si="16"/>
        <v>0.66419339396840593</v>
      </c>
      <c r="Q186" s="11">
        <v>1286</v>
      </c>
      <c r="R186" s="10">
        <f t="shared" si="17"/>
        <v>7.6950694112015317</v>
      </c>
    </row>
    <row r="187" spans="1:18" ht="14.5" customHeight="1">
      <c r="A187" s="154" t="s">
        <v>75</v>
      </c>
      <c r="B187" s="4">
        <v>6544</v>
      </c>
      <c r="C187" s="14">
        <v>2048</v>
      </c>
      <c r="D187" s="480">
        <f t="shared" si="10"/>
        <v>31.295843520782395</v>
      </c>
      <c r="E187" s="14">
        <v>4496</v>
      </c>
      <c r="F187" s="480">
        <f t="shared" si="11"/>
        <v>68.704156479217602</v>
      </c>
      <c r="G187" s="14">
        <v>700</v>
      </c>
      <c r="H187" s="480">
        <f t="shared" si="12"/>
        <v>15.569395017793594</v>
      </c>
      <c r="I187" s="14">
        <v>2774</v>
      </c>
      <c r="J187" s="480">
        <f t="shared" si="13"/>
        <v>61.69928825622776</v>
      </c>
      <c r="K187" s="14">
        <v>375</v>
      </c>
      <c r="L187" s="480">
        <f t="shared" si="14"/>
        <v>8.3407473309608537</v>
      </c>
      <c r="M187" s="14">
        <v>394</v>
      </c>
      <c r="N187" s="480">
        <f t="shared" si="15"/>
        <v>8.7633451957295367</v>
      </c>
      <c r="O187" s="14">
        <v>0</v>
      </c>
      <c r="P187" s="480">
        <f t="shared" si="16"/>
        <v>0</v>
      </c>
      <c r="Q187" s="14">
        <v>253</v>
      </c>
      <c r="R187" s="13">
        <f t="shared" si="17"/>
        <v>5.6272241992882561</v>
      </c>
    </row>
    <row r="188" spans="1:18" ht="14.5" customHeight="1">
      <c r="A188" s="155" t="s">
        <v>76</v>
      </c>
      <c r="B188" s="5">
        <v>28820</v>
      </c>
      <c r="C188" s="11">
        <v>10653</v>
      </c>
      <c r="D188" s="481">
        <f t="shared" si="10"/>
        <v>36.96391394864677</v>
      </c>
      <c r="E188" s="11">
        <v>18167</v>
      </c>
      <c r="F188" s="481">
        <f t="shared" si="11"/>
        <v>63.036086051353223</v>
      </c>
      <c r="G188" s="11">
        <v>3029</v>
      </c>
      <c r="H188" s="481">
        <f t="shared" si="12"/>
        <v>16.673088567182255</v>
      </c>
      <c r="I188" s="11">
        <v>465</v>
      </c>
      <c r="J188" s="481">
        <f t="shared" si="13"/>
        <v>2.5595860626410527</v>
      </c>
      <c r="K188" s="11">
        <v>2327</v>
      </c>
      <c r="L188" s="481">
        <f t="shared" si="14"/>
        <v>12.808939285517699</v>
      </c>
      <c r="M188" s="11">
        <v>5816</v>
      </c>
      <c r="N188" s="481">
        <f t="shared" si="15"/>
        <v>32.014091484559913</v>
      </c>
      <c r="O188" s="11">
        <v>1572</v>
      </c>
      <c r="P188" s="481">
        <f t="shared" si="16"/>
        <v>8.6530522375736219</v>
      </c>
      <c r="Q188" s="11">
        <v>4958</v>
      </c>
      <c r="R188" s="10">
        <f t="shared" si="17"/>
        <v>27.291242362525459</v>
      </c>
    </row>
    <row r="189" spans="1:18" ht="14.5" customHeight="1">
      <c r="A189" s="154" t="s">
        <v>77</v>
      </c>
      <c r="B189" s="4">
        <v>15985</v>
      </c>
      <c r="C189" s="14">
        <v>8067</v>
      </c>
      <c r="D189" s="480">
        <f t="shared" si="10"/>
        <v>50.466061933062242</v>
      </c>
      <c r="E189" s="14">
        <v>7918</v>
      </c>
      <c r="F189" s="480">
        <f t="shared" si="11"/>
        <v>49.533938066937758</v>
      </c>
      <c r="G189" s="14">
        <v>1624</v>
      </c>
      <c r="H189" s="480">
        <f t="shared" si="12"/>
        <v>20.51022985602425</v>
      </c>
      <c r="I189" s="14">
        <v>319</v>
      </c>
      <c r="J189" s="480">
        <f t="shared" si="13"/>
        <v>4.0287951502904775</v>
      </c>
      <c r="K189" s="14">
        <v>816</v>
      </c>
      <c r="L189" s="480">
        <f t="shared" si="14"/>
        <v>10.305632735539277</v>
      </c>
      <c r="M189" s="14">
        <v>2622</v>
      </c>
      <c r="N189" s="480">
        <f t="shared" si="15"/>
        <v>33.114422834049002</v>
      </c>
      <c r="O189" s="14">
        <v>338</v>
      </c>
      <c r="P189" s="480">
        <f t="shared" si="16"/>
        <v>4.2687547360444551</v>
      </c>
      <c r="Q189" s="14">
        <v>2199</v>
      </c>
      <c r="R189" s="13">
        <f t="shared" si="17"/>
        <v>27.772164688052538</v>
      </c>
    </row>
    <row r="190" spans="1:18" ht="14.5" customHeight="1">
      <c r="A190" s="155" t="s">
        <v>78</v>
      </c>
      <c r="B190" s="5">
        <v>20289</v>
      </c>
      <c r="C190" s="11">
        <v>5122</v>
      </c>
      <c r="D190" s="481">
        <f t="shared" si="10"/>
        <v>25.245206762284983</v>
      </c>
      <c r="E190" s="11">
        <v>15167</v>
      </c>
      <c r="F190" s="481">
        <f t="shared" si="11"/>
        <v>74.75479323771502</v>
      </c>
      <c r="G190" s="11">
        <v>6893</v>
      </c>
      <c r="H190" s="481">
        <f t="shared" si="12"/>
        <v>45.44735280543285</v>
      </c>
      <c r="I190" s="11">
        <v>326</v>
      </c>
      <c r="J190" s="481">
        <f t="shared" si="13"/>
        <v>2.1494033098173668</v>
      </c>
      <c r="K190" s="11">
        <v>1286</v>
      </c>
      <c r="L190" s="481">
        <f t="shared" si="14"/>
        <v>8.4789345289114522</v>
      </c>
      <c r="M190" s="11">
        <v>2330</v>
      </c>
      <c r="N190" s="481">
        <f t="shared" si="15"/>
        <v>15.362299729676272</v>
      </c>
      <c r="O190" s="11">
        <v>1161</v>
      </c>
      <c r="P190" s="481">
        <f t="shared" si="16"/>
        <v>7.6547768180919098</v>
      </c>
      <c r="Q190" s="11">
        <v>3171</v>
      </c>
      <c r="R190" s="10">
        <f t="shared" si="17"/>
        <v>20.907232808070152</v>
      </c>
    </row>
    <row r="191" spans="1:18" ht="14.5" customHeight="1" thickBot="1">
      <c r="A191" s="156" t="s">
        <v>79</v>
      </c>
      <c r="B191" s="4">
        <v>15415</v>
      </c>
      <c r="C191" s="14">
        <v>5205</v>
      </c>
      <c r="D191" s="480">
        <f t="shared" si="10"/>
        <v>33.765812520272462</v>
      </c>
      <c r="E191" s="14">
        <v>10210</v>
      </c>
      <c r="F191" s="480">
        <f t="shared" si="11"/>
        <v>66.234187479727538</v>
      </c>
      <c r="G191" s="14">
        <v>2270</v>
      </c>
      <c r="H191" s="480">
        <f t="shared" si="12"/>
        <v>22.233104799216456</v>
      </c>
      <c r="I191" s="14">
        <v>763</v>
      </c>
      <c r="J191" s="480">
        <f t="shared" si="13"/>
        <v>7.4730656219392744</v>
      </c>
      <c r="K191" s="14">
        <v>2337</v>
      </c>
      <c r="L191" s="480">
        <f t="shared" si="14"/>
        <v>22.889324191968658</v>
      </c>
      <c r="M191" s="14">
        <v>2985</v>
      </c>
      <c r="N191" s="480">
        <f t="shared" si="15"/>
        <v>29.236043095004899</v>
      </c>
      <c r="O191" s="14">
        <v>916</v>
      </c>
      <c r="P191" s="480">
        <f t="shared" si="16"/>
        <v>8.9715964740450538</v>
      </c>
      <c r="Q191" s="14">
        <v>939</v>
      </c>
      <c r="R191" s="13">
        <f t="shared" si="17"/>
        <v>9.1968658178256604</v>
      </c>
    </row>
    <row r="192" spans="1:18" ht="14.5" customHeight="1">
      <c r="A192" s="138" t="s">
        <v>80</v>
      </c>
      <c r="B192" s="7">
        <v>488576</v>
      </c>
      <c r="C192" s="57">
        <v>160763</v>
      </c>
      <c r="D192" s="482">
        <f t="shared" si="10"/>
        <v>32.904399724914853</v>
      </c>
      <c r="E192" s="57">
        <v>327813</v>
      </c>
      <c r="F192" s="482">
        <f t="shared" si="11"/>
        <v>67.095600275085147</v>
      </c>
      <c r="G192" s="57">
        <v>84970</v>
      </c>
      <c r="H192" s="482">
        <f t="shared" si="12"/>
        <v>25.920265517230863</v>
      </c>
      <c r="I192" s="57">
        <v>106468</v>
      </c>
      <c r="J192" s="482">
        <f t="shared" si="13"/>
        <v>32.478272673749977</v>
      </c>
      <c r="K192" s="57">
        <v>21181</v>
      </c>
      <c r="L192" s="482">
        <f t="shared" si="14"/>
        <v>6.4613056834231717</v>
      </c>
      <c r="M192" s="57">
        <v>34243</v>
      </c>
      <c r="N192" s="482">
        <f t="shared" si="15"/>
        <v>10.445894458120941</v>
      </c>
      <c r="O192" s="57">
        <v>14419</v>
      </c>
      <c r="P192" s="482">
        <f t="shared" si="16"/>
        <v>4.3985442920201461</v>
      </c>
      <c r="Q192" s="57">
        <v>66532</v>
      </c>
      <c r="R192" s="16">
        <f t="shared" si="17"/>
        <v>20.29571737545491</v>
      </c>
    </row>
    <row r="193" spans="1:18" ht="14.5" customHeight="1">
      <c r="A193" s="138" t="s">
        <v>81</v>
      </c>
      <c r="B193" s="8">
        <v>121124</v>
      </c>
      <c r="C193" s="19">
        <v>40410</v>
      </c>
      <c r="D193" s="483">
        <f t="shared" si="10"/>
        <v>33.362504540801162</v>
      </c>
      <c r="E193" s="19">
        <v>80714</v>
      </c>
      <c r="F193" s="483">
        <f t="shared" si="11"/>
        <v>66.637495459198831</v>
      </c>
      <c r="G193" s="19">
        <v>13053</v>
      </c>
      <c r="H193" s="483">
        <f t="shared" si="12"/>
        <v>16.17191565279877</v>
      </c>
      <c r="I193" s="19">
        <v>2544</v>
      </c>
      <c r="J193" s="483">
        <f t="shared" si="13"/>
        <v>3.1518695641400503</v>
      </c>
      <c r="K193" s="19">
        <v>8693</v>
      </c>
      <c r="L193" s="483">
        <f t="shared" si="14"/>
        <v>10.770126619917239</v>
      </c>
      <c r="M193" s="19">
        <v>25547</v>
      </c>
      <c r="N193" s="483">
        <f t="shared" si="15"/>
        <v>31.651262482345071</v>
      </c>
      <c r="O193" s="19">
        <v>4751</v>
      </c>
      <c r="P193" s="483">
        <f t="shared" si="16"/>
        <v>5.8862155264266418</v>
      </c>
      <c r="Q193" s="19">
        <v>26126</v>
      </c>
      <c r="R193" s="18">
        <f t="shared" si="17"/>
        <v>32.368610154372227</v>
      </c>
    </row>
    <row r="194" spans="1:18" ht="14.5" customHeight="1">
      <c r="A194" s="139" t="s">
        <v>82</v>
      </c>
      <c r="B194" s="130">
        <v>609700</v>
      </c>
      <c r="C194" s="584">
        <v>201173</v>
      </c>
      <c r="D194" s="484">
        <f t="shared" si="10"/>
        <v>32.995407577497133</v>
      </c>
      <c r="E194" s="169">
        <v>408527</v>
      </c>
      <c r="F194" s="484">
        <f t="shared" si="11"/>
        <v>67.004592422502867</v>
      </c>
      <c r="G194" s="169">
        <v>98023</v>
      </c>
      <c r="H194" s="484">
        <f t="shared" si="12"/>
        <v>23.994252521865139</v>
      </c>
      <c r="I194" s="169">
        <v>109012</v>
      </c>
      <c r="J194" s="484">
        <f t="shared" si="13"/>
        <v>26.684160410450225</v>
      </c>
      <c r="K194" s="169">
        <v>29874</v>
      </c>
      <c r="L194" s="484">
        <f t="shared" si="14"/>
        <v>7.3126133646001357</v>
      </c>
      <c r="M194" s="169">
        <v>59790</v>
      </c>
      <c r="N194" s="484">
        <f t="shared" si="15"/>
        <v>14.635507567431283</v>
      </c>
      <c r="O194" s="169">
        <v>19170</v>
      </c>
      <c r="P194" s="484">
        <f t="shared" si="16"/>
        <v>4.6924683068683342</v>
      </c>
      <c r="Q194" s="169">
        <v>92658</v>
      </c>
      <c r="R194" s="157">
        <f t="shared" si="17"/>
        <v>22.680997828784879</v>
      </c>
    </row>
    <row r="195" spans="1:18" ht="14.5" customHeight="1">
      <c r="A195" s="1195" t="s">
        <v>520</v>
      </c>
      <c r="B195" s="1195"/>
      <c r="C195" s="1195"/>
      <c r="D195" s="1195"/>
      <c r="E195" s="1195"/>
      <c r="F195" s="1195"/>
      <c r="G195" s="1195"/>
      <c r="H195" s="1195"/>
      <c r="I195" s="1195"/>
      <c r="J195" s="1195"/>
      <c r="K195" s="1195"/>
      <c r="L195" s="1195"/>
      <c r="M195" s="1195"/>
      <c r="N195" s="1195"/>
      <c r="O195" s="1195"/>
      <c r="P195" s="1195"/>
      <c r="Q195" s="1195"/>
      <c r="R195" s="1195"/>
    </row>
    <row r="196" spans="1:18" ht="14.5" customHeight="1">
      <c r="A196" s="1131" t="s">
        <v>654</v>
      </c>
      <c r="B196" s="1214"/>
      <c r="C196" s="1214"/>
      <c r="D196" s="1214"/>
      <c r="E196" s="1214"/>
      <c r="F196" s="1214"/>
      <c r="G196" s="1214"/>
      <c r="H196" s="1214"/>
      <c r="I196" s="1214"/>
      <c r="J196" s="1214"/>
      <c r="K196" s="1214"/>
      <c r="L196" s="1214"/>
      <c r="M196" s="1214"/>
      <c r="N196" s="1214"/>
      <c r="O196" s="1214"/>
      <c r="P196" s="1214"/>
      <c r="Q196" s="1214"/>
      <c r="R196" s="1214"/>
    </row>
  </sheetData>
  <mergeCells count="85">
    <mergeCell ref="A64:F64"/>
    <mergeCell ref="A65:F65"/>
    <mergeCell ref="A66:F66"/>
    <mergeCell ref="A67:F67"/>
    <mergeCell ref="A38:F38"/>
    <mergeCell ref="A39:A44"/>
    <mergeCell ref="B39:F39"/>
    <mergeCell ref="B40:B43"/>
    <mergeCell ref="C40:F40"/>
    <mergeCell ref="C41:D43"/>
    <mergeCell ref="E41:F43"/>
    <mergeCell ref="A31:F31"/>
    <mergeCell ref="A32:F32"/>
    <mergeCell ref="A33:F33"/>
    <mergeCell ref="A34:F34"/>
    <mergeCell ref="A36:F36"/>
    <mergeCell ref="A3:F3"/>
    <mergeCell ref="A5:F5"/>
    <mergeCell ref="A6:A11"/>
    <mergeCell ref="B6:F6"/>
    <mergeCell ref="B7:B10"/>
    <mergeCell ref="C7:F7"/>
    <mergeCell ref="C8:D10"/>
    <mergeCell ref="E8:F10"/>
    <mergeCell ref="A99:F99"/>
    <mergeCell ref="A132:F132"/>
    <mergeCell ref="A164:R164"/>
    <mergeCell ref="A196:R196"/>
    <mergeCell ref="E173:F174"/>
    <mergeCell ref="G173:R173"/>
    <mergeCell ref="G174:H174"/>
    <mergeCell ref="I174:J174"/>
    <mergeCell ref="K174:L174"/>
    <mergeCell ref="M174:N174"/>
    <mergeCell ref="O174:P174"/>
    <mergeCell ref="Q174:R174"/>
    <mergeCell ref="A165:R165"/>
    <mergeCell ref="A167:R167"/>
    <mergeCell ref="A169:R169"/>
    <mergeCell ref="O142:P142"/>
    <mergeCell ref="Q142:R142"/>
    <mergeCell ref="A170:A175"/>
    <mergeCell ref="B170:R170"/>
    <mergeCell ref="B171:B174"/>
    <mergeCell ref="C171:R171"/>
    <mergeCell ref="C172:D174"/>
    <mergeCell ref="E172:R172"/>
    <mergeCell ref="A131:F131"/>
    <mergeCell ref="A133:F133"/>
    <mergeCell ref="A135:R135"/>
    <mergeCell ref="A137:R137"/>
    <mergeCell ref="E140:R140"/>
    <mergeCell ref="A138:A143"/>
    <mergeCell ref="B138:R138"/>
    <mergeCell ref="B139:B142"/>
    <mergeCell ref="C139:R139"/>
    <mergeCell ref="C140:D142"/>
    <mergeCell ref="E141:F142"/>
    <mergeCell ref="G141:R141"/>
    <mergeCell ref="G142:H142"/>
    <mergeCell ref="I142:J142"/>
    <mergeCell ref="K142:L142"/>
    <mergeCell ref="M142:N142"/>
    <mergeCell ref="A105:A110"/>
    <mergeCell ref="B105:F105"/>
    <mergeCell ref="B106:B109"/>
    <mergeCell ref="C106:F106"/>
    <mergeCell ref="C107:D109"/>
    <mergeCell ref="E107:F109"/>
    <mergeCell ref="A130:F130"/>
    <mergeCell ref="A97:F97"/>
    <mergeCell ref="A195:R195"/>
    <mergeCell ref="A163:R163"/>
    <mergeCell ref="A69:F69"/>
    <mergeCell ref="A71:F71"/>
    <mergeCell ref="A72:A77"/>
    <mergeCell ref="B72:F72"/>
    <mergeCell ref="B73:B76"/>
    <mergeCell ref="C73:F73"/>
    <mergeCell ref="C74:D76"/>
    <mergeCell ref="E74:F76"/>
    <mergeCell ref="A98:F98"/>
    <mergeCell ref="A100:F100"/>
    <mergeCell ref="A102:F102"/>
    <mergeCell ref="A104:F104"/>
  </mergeCells>
  <hyperlinks>
    <hyperlink ref="A1" location="Inhalt!A9" display="Zurück zum Inhalt" xr:uid="{00000000-0004-0000-0600-000000000000}"/>
  </hyperlinks>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R47"/>
  <sheetViews>
    <sheetView showGridLines="0" zoomScale="80" zoomScaleNormal="80" workbookViewId="0">
      <pane xSplit="1" topLeftCell="B1" activePane="topRight" state="frozen"/>
      <selection pane="topRight"/>
    </sheetView>
  </sheetViews>
  <sheetFormatPr baseColWidth="10" defaultColWidth="11" defaultRowHeight="14.5" customHeight="1"/>
  <cols>
    <col min="1" max="1" width="23.5" style="779" customWidth="1"/>
    <col min="2" max="5" width="11.08203125" style="779" customWidth="1"/>
    <col min="6" max="7" width="11" style="779" customWidth="1"/>
    <col min="8" max="16384" width="11" style="779"/>
  </cols>
  <sheetData>
    <row r="1" spans="1:18" ht="14.5" customHeight="1">
      <c r="A1" s="758" t="s">
        <v>512</v>
      </c>
      <c r="B1" s="119"/>
    </row>
    <row r="3" spans="1:18" ht="62.15" customHeight="1">
      <c r="A3" s="1196" t="s">
        <v>659</v>
      </c>
      <c r="B3" s="1196"/>
      <c r="C3" s="1196"/>
      <c r="D3" s="1196"/>
      <c r="E3" s="1196"/>
      <c r="F3" s="752"/>
      <c r="G3" s="752"/>
      <c r="H3" s="792"/>
      <c r="I3" s="792"/>
      <c r="J3" s="792"/>
      <c r="K3" s="792"/>
      <c r="L3" s="792"/>
      <c r="M3" s="792"/>
      <c r="N3" s="792"/>
      <c r="O3" s="792"/>
      <c r="P3" s="792"/>
      <c r="Q3" s="792"/>
      <c r="R3" s="792"/>
    </row>
    <row r="4" spans="1:18" ht="14.5" customHeight="1">
      <c r="A4" s="1219" t="s">
        <v>479</v>
      </c>
      <c r="B4" s="1174" t="s">
        <v>478</v>
      </c>
      <c r="C4" s="1220"/>
      <c r="D4" s="1220"/>
      <c r="E4" s="1221"/>
      <c r="F4" s="740"/>
      <c r="G4" s="740"/>
      <c r="H4" s="170"/>
    </row>
    <row r="5" spans="1:18" ht="14.5" customHeight="1">
      <c r="A5" s="1198"/>
      <c r="B5" s="1222" t="s">
        <v>80</v>
      </c>
      <c r="C5" s="1222"/>
      <c r="D5" s="1205" t="s">
        <v>81</v>
      </c>
      <c r="E5" s="1206"/>
      <c r="F5" s="740"/>
      <c r="G5" s="740"/>
      <c r="H5" s="170"/>
    </row>
    <row r="6" spans="1:18" ht="14.5" customHeight="1" thickBot="1">
      <c r="A6" s="1199"/>
      <c r="B6" s="678" t="s">
        <v>660</v>
      </c>
      <c r="C6" s="529" t="s">
        <v>661</v>
      </c>
      <c r="D6" s="678" t="s">
        <v>660</v>
      </c>
      <c r="E6" s="582" t="s">
        <v>661</v>
      </c>
      <c r="F6" s="793"/>
      <c r="G6" s="793"/>
      <c r="H6" s="170"/>
    </row>
    <row r="7" spans="1:18" ht="14.5" customHeight="1">
      <c r="A7" s="794">
        <v>2023</v>
      </c>
      <c r="B7" s="795">
        <v>37500</v>
      </c>
      <c r="C7" s="796">
        <v>37500</v>
      </c>
      <c r="D7" s="795">
        <v>4600</v>
      </c>
      <c r="E7" s="796">
        <v>4600</v>
      </c>
      <c r="F7" s="122"/>
      <c r="G7" s="122"/>
      <c r="H7" s="170"/>
      <c r="I7" s="343"/>
      <c r="J7" s="343"/>
      <c r="K7" s="343"/>
      <c r="L7" s="343"/>
      <c r="M7" s="343"/>
      <c r="N7" s="343"/>
    </row>
    <row r="8" spans="1:18" ht="14.5" customHeight="1">
      <c r="A8" s="797">
        <v>2024</v>
      </c>
      <c r="B8" s="798">
        <v>65000</v>
      </c>
      <c r="C8" s="799">
        <v>70200</v>
      </c>
      <c r="D8" s="798">
        <v>6500</v>
      </c>
      <c r="E8" s="799">
        <v>7700</v>
      </c>
      <c r="F8" s="122"/>
      <c r="G8" s="122"/>
      <c r="H8" s="170"/>
      <c r="I8" s="343"/>
      <c r="J8" s="343"/>
      <c r="K8" s="343"/>
      <c r="L8" s="343"/>
      <c r="M8" s="343"/>
      <c r="N8" s="343"/>
    </row>
    <row r="9" spans="1:18" ht="14.5" customHeight="1">
      <c r="A9" s="800">
        <v>2025</v>
      </c>
      <c r="B9" s="801">
        <v>90900</v>
      </c>
      <c r="C9" s="802">
        <v>98300</v>
      </c>
      <c r="D9" s="801">
        <v>8400</v>
      </c>
      <c r="E9" s="803">
        <v>10200</v>
      </c>
      <c r="F9" s="122"/>
      <c r="G9" s="122"/>
      <c r="H9" s="170"/>
      <c r="I9" s="343"/>
      <c r="J9" s="343"/>
      <c r="K9" s="343"/>
      <c r="L9" s="343"/>
      <c r="M9" s="343"/>
      <c r="N9" s="343"/>
    </row>
    <row r="10" spans="1:18" ht="14.5" customHeight="1">
      <c r="A10" s="797">
        <v>2026</v>
      </c>
      <c r="B10" s="798">
        <v>115200</v>
      </c>
      <c r="C10" s="799">
        <v>124800</v>
      </c>
      <c r="D10" s="798">
        <v>10800</v>
      </c>
      <c r="E10" s="799">
        <v>13100</v>
      </c>
      <c r="F10" s="122"/>
      <c r="G10" s="122"/>
      <c r="H10" s="170"/>
      <c r="I10" s="343"/>
      <c r="J10" s="343"/>
      <c r="K10" s="343"/>
      <c r="L10" s="343"/>
      <c r="M10" s="343"/>
      <c r="N10" s="343"/>
    </row>
    <row r="11" spans="1:18" ht="14.5" customHeight="1">
      <c r="A11" s="800">
        <v>2027</v>
      </c>
      <c r="B11" s="801">
        <v>140800</v>
      </c>
      <c r="C11" s="804">
        <v>152700</v>
      </c>
      <c r="D11" s="801">
        <v>13900</v>
      </c>
      <c r="E11" s="803">
        <v>16800</v>
      </c>
      <c r="F11" s="122"/>
      <c r="G11" s="122"/>
      <c r="H11" s="170"/>
      <c r="I11" s="343"/>
      <c r="J11" s="343"/>
      <c r="K11" s="343"/>
      <c r="L11" s="343"/>
      <c r="M11" s="343"/>
      <c r="N11" s="343"/>
    </row>
    <row r="12" spans="1:18" ht="14.5" customHeight="1">
      <c r="A12" s="797">
        <v>2028</v>
      </c>
      <c r="B12" s="798">
        <v>165300</v>
      </c>
      <c r="C12" s="799">
        <v>179800</v>
      </c>
      <c r="D12" s="798">
        <v>17400</v>
      </c>
      <c r="E12" s="805">
        <v>20800</v>
      </c>
      <c r="F12" s="122"/>
      <c r="G12" s="122"/>
      <c r="H12" s="170"/>
      <c r="I12" s="343"/>
      <c r="J12" s="343"/>
      <c r="K12" s="343"/>
      <c r="L12" s="343"/>
      <c r="M12" s="343"/>
      <c r="N12" s="343"/>
    </row>
    <row r="13" spans="1:18" ht="14.5" customHeight="1">
      <c r="A13" s="800">
        <v>2029</v>
      </c>
      <c r="B13" s="801">
        <v>191000</v>
      </c>
      <c r="C13" s="802">
        <v>208200</v>
      </c>
      <c r="D13" s="801">
        <v>21700</v>
      </c>
      <c r="E13" s="806">
        <v>25800</v>
      </c>
      <c r="F13" s="122"/>
      <c r="G13" s="122"/>
      <c r="H13" s="170"/>
      <c r="I13" s="343"/>
      <c r="J13" s="343"/>
      <c r="K13" s="343"/>
      <c r="L13" s="343"/>
      <c r="M13" s="343"/>
      <c r="N13" s="343"/>
    </row>
    <row r="14" spans="1:18" ht="14.5" customHeight="1">
      <c r="A14" s="797">
        <v>2030</v>
      </c>
      <c r="B14" s="798">
        <v>219400</v>
      </c>
      <c r="C14" s="799">
        <v>239000</v>
      </c>
      <c r="D14" s="798">
        <v>26800</v>
      </c>
      <c r="E14" s="805">
        <v>31400</v>
      </c>
      <c r="F14" s="122"/>
      <c r="G14" s="122"/>
      <c r="H14" s="170"/>
      <c r="I14" s="343"/>
      <c r="J14" s="343"/>
      <c r="K14" s="343"/>
      <c r="L14" s="343"/>
      <c r="M14" s="343"/>
      <c r="N14" s="343"/>
    </row>
    <row r="15" spans="1:18" ht="14.5" customHeight="1">
      <c r="A15" s="800">
        <v>2031</v>
      </c>
      <c r="B15" s="801">
        <v>234100</v>
      </c>
      <c r="C15" s="802">
        <v>255900</v>
      </c>
      <c r="D15" s="801">
        <v>30600</v>
      </c>
      <c r="E15" s="806">
        <v>35700</v>
      </c>
      <c r="F15" s="122"/>
      <c r="G15" s="122"/>
      <c r="H15" s="170"/>
      <c r="I15" s="343"/>
      <c r="J15" s="343"/>
      <c r="K15" s="343"/>
      <c r="L15" s="343"/>
      <c r="M15" s="343"/>
      <c r="N15" s="343"/>
    </row>
    <row r="16" spans="1:18" ht="14.5" customHeight="1">
      <c r="A16" s="797">
        <v>2032</v>
      </c>
      <c r="B16" s="798">
        <v>248000</v>
      </c>
      <c r="C16" s="799">
        <v>271900</v>
      </c>
      <c r="D16" s="798">
        <v>34400</v>
      </c>
      <c r="E16" s="805">
        <v>39900</v>
      </c>
      <c r="F16" s="122"/>
      <c r="G16" s="122"/>
      <c r="H16" s="170"/>
      <c r="I16" s="343"/>
      <c r="J16" s="343"/>
      <c r="K16" s="343"/>
      <c r="L16" s="343"/>
      <c r="M16" s="343"/>
      <c r="N16" s="343"/>
    </row>
    <row r="17" spans="1:14" ht="14.5" customHeight="1">
      <c r="A17" s="800">
        <v>2033</v>
      </c>
      <c r="B17" s="801">
        <v>261300</v>
      </c>
      <c r="C17" s="802">
        <v>287000</v>
      </c>
      <c r="D17" s="801">
        <v>38000</v>
      </c>
      <c r="E17" s="806">
        <v>44000</v>
      </c>
      <c r="F17" s="767"/>
      <c r="G17" s="122"/>
      <c r="H17" s="170"/>
      <c r="I17" s="343"/>
      <c r="J17" s="343"/>
      <c r="K17" s="343"/>
      <c r="L17" s="343"/>
      <c r="M17" s="343"/>
      <c r="N17" s="343"/>
    </row>
    <row r="18" spans="1:14" ht="14.5" customHeight="1">
      <c r="A18" s="807">
        <v>2034</v>
      </c>
      <c r="B18" s="799">
        <v>273900</v>
      </c>
      <c r="C18" s="808">
        <v>301400</v>
      </c>
      <c r="D18" s="799">
        <v>41700</v>
      </c>
      <c r="E18" s="805">
        <v>48000</v>
      </c>
      <c r="F18" s="809"/>
      <c r="G18" s="809"/>
      <c r="H18" s="170"/>
    </row>
    <row r="19" spans="1:14" ht="14.5" customHeight="1">
      <c r="A19" s="810">
        <v>2035</v>
      </c>
      <c r="B19" s="811">
        <v>286000</v>
      </c>
      <c r="C19" s="812">
        <v>315200</v>
      </c>
      <c r="D19" s="811">
        <v>45200</v>
      </c>
      <c r="E19" s="813">
        <v>51800</v>
      </c>
      <c r="F19" s="742"/>
      <c r="G19" s="742"/>
      <c r="H19" s="170"/>
    </row>
    <row r="20" spans="1:14" ht="48.65" customHeight="1">
      <c r="A20" s="1223" t="s">
        <v>662</v>
      </c>
      <c r="B20" s="1223"/>
      <c r="C20" s="1223"/>
      <c r="D20" s="1223"/>
      <c r="E20" s="1223"/>
      <c r="F20" s="742"/>
      <c r="G20" s="742"/>
      <c r="H20" s="170"/>
    </row>
    <row r="21" spans="1:14" ht="49" customHeight="1">
      <c r="A21" s="1116" t="s">
        <v>663</v>
      </c>
      <c r="B21" s="1116"/>
      <c r="C21" s="1116"/>
      <c r="D21" s="1116"/>
      <c r="E21" s="1116"/>
      <c r="H21" s="170"/>
    </row>
    <row r="22" spans="1:14" ht="32.15" customHeight="1">
      <c r="A22" s="1116" t="s">
        <v>664</v>
      </c>
      <c r="B22" s="1116"/>
      <c r="C22" s="1116"/>
      <c r="D22" s="1116"/>
      <c r="E22" s="1116"/>
      <c r="F22" s="171"/>
      <c r="G22" s="171"/>
    </row>
    <row r="23" spans="1:14" ht="14.5" customHeight="1">
      <c r="A23" s="1218"/>
      <c r="B23" s="1218"/>
      <c r="C23" s="1218"/>
      <c r="D23" s="1218"/>
      <c r="E23" s="1218"/>
      <c r="F23" s="170"/>
      <c r="G23" s="170"/>
      <c r="H23" s="170"/>
      <c r="I23" s="170"/>
      <c r="J23" s="170"/>
      <c r="K23" s="170"/>
    </row>
    <row r="24" spans="1:14" ht="61" customHeight="1">
      <c r="A24" s="1196" t="s">
        <v>665</v>
      </c>
      <c r="B24" s="1196"/>
      <c r="C24" s="1196"/>
      <c r="D24" s="1196"/>
      <c r="E24" s="1196"/>
      <c r="F24" s="170"/>
      <c r="G24" s="170"/>
      <c r="H24" s="170"/>
      <c r="I24" s="170"/>
      <c r="J24" s="170"/>
      <c r="K24" s="170"/>
    </row>
    <row r="25" spans="1:14" ht="27.65" customHeight="1">
      <c r="A25" s="1219" t="s">
        <v>479</v>
      </c>
      <c r="B25" s="1174" t="s">
        <v>666</v>
      </c>
      <c r="C25" s="1220"/>
      <c r="D25" s="1220"/>
      <c r="E25" s="1221"/>
      <c r="F25" s="170"/>
      <c r="G25" s="170"/>
      <c r="H25" s="170"/>
      <c r="I25" s="170"/>
      <c r="J25" s="170"/>
      <c r="K25" s="170"/>
    </row>
    <row r="26" spans="1:14" ht="14.5" customHeight="1">
      <c r="A26" s="1198"/>
      <c r="B26" s="1222" t="s">
        <v>80</v>
      </c>
      <c r="C26" s="1222"/>
      <c r="D26" s="1205" t="s">
        <v>81</v>
      </c>
      <c r="E26" s="1206"/>
      <c r="F26" s="752"/>
      <c r="G26" s="752"/>
      <c r="H26" s="170"/>
      <c r="I26" s="170"/>
      <c r="J26" s="170"/>
      <c r="K26" s="170"/>
    </row>
    <row r="27" spans="1:14" ht="14.5" customHeight="1" thickBot="1">
      <c r="A27" s="1199"/>
      <c r="B27" s="678" t="s">
        <v>667</v>
      </c>
      <c r="C27" s="529" t="s">
        <v>668</v>
      </c>
      <c r="D27" s="679" t="s">
        <v>667</v>
      </c>
      <c r="E27" s="582" t="s">
        <v>668</v>
      </c>
      <c r="F27" s="170"/>
      <c r="G27" s="170"/>
      <c r="H27" s="170"/>
      <c r="I27" s="170"/>
      <c r="J27" s="170"/>
      <c r="K27" s="170"/>
    </row>
    <row r="28" spans="1:14" ht="14.5" customHeight="1">
      <c r="A28" s="794">
        <v>2023</v>
      </c>
      <c r="B28" s="52">
        <v>15500</v>
      </c>
      <c r="C28" s="91">
        <v>17800</v>
      </c>
      <c r="D28" s="52">
        <v>0</v>
      </c>
      <c r="E28" s="91">
        <v>0</v>
      </c>
      <c r="F28" s="170"/>
      <c r="G28" s="170"/>
      <c r="H28" s="170"/>
      <c r="I28" s="170"/>
      <c r="J28" s="170"/>
      <c r="K28" s="170"/>
    </row>
    <row r="29" spans="1:14" ht="14.5" customHeight="1">
      <c r="A29" s="797">
        <v>2024</v>
      </c>
      <c r="B29" s="53">
        <v>21500</v>
      </c>
      <c r="C29" s="12">
        <v>31300</v>
      </c>
      <c r="D29" s="53">
        <v>0</v>
      </c>
      <c r="E29" s="12">
        <v>0</v>
      </c>
      <c r="F29" s="170"/>
      <c r="G29" s="170"/>
      <c r="H29" s="170"/>
      <c r="I29" s="170"/>
      <c r="J29" s="170"/>
      <c r="K29" s="170"/>
    </row>
    <row r="30" spans="1:14" ht="14.5" customHeight="1">
      <c r="A30" s="800">
        <v>2025</v>
      </c>
      <c r="B30" s="54">
        <v>26200</v>
      </c>
      <c r="C30" s="344">
        <v>40300</v>
      </c>
      <c r="D30" s="54">
        <v>0</v>
      </c>
      <c r="E30" s="9">
        <v>0</v>
      </c>
      <c r="F30" s="170"/>
      <c r="G30" s="170"/>
      <c r="H30" s="170"/>
      <c r="I30" s="170"/>
      <c r="J30" s="170"/>
      <c r="K30" s="170"/>
    </row>
    <row r="31" spans="1:14" ht="14.5" customHeight="1">
      <c r="A31" s="797">
        <v>2026</v>
      </c>
      <c r="B31" s="53">
        <v>29500</v>
      </c>
      <c r="C31" s="12">
        <v>48000</v>
      </c>
      <c r="D31" s="53">
        <v>0</v>
      </c>
      <c r="E31" s="12">
        <v>0</v>
      </c>
      <c r="F31" s="170"/>
      <c r="G31" s="170"/>
      <c r="H31" s="170"/>
      <c r="I31" s="170"/>
      <c r="J31" s="170"/>
      <c r="K31" s="170"/>
    </row>
    <row r="32" spans="1:14" ht="14.5" customHeight="1">
      <c r="A32" s="800">
        <v>2027</v>
      </c>
      <c r="B32" s="54">
        <v>34300</v>
      </c>
      <c r="C32" s="122">
        <v>57400</v>
      </c>
      <c r="D32" s="54">
        <v>0</v>
      </c>
      <c r="E32" s="9">
        <v>0</v>
      </c>
      <c r="F32" s="170"/>
      <c r="G32" s="170"/>
      <c r="H32" s="170"/>
      <c r="I32" s="170"/>
      <c r="J32" s="170"/>
      <c r="K32" s="170"/>
    </row>
    <row r="33" spans="1:11" ht="14.5" customHeight="1">
      <c r="A33" s="797">
        <v>2028</v>
      </c>
      <c r="B33" s="53">
        <v>38200</v>
      </c>
      <c r="C33" s="12">
        <v>66000</v>
      </c>
      <c r="D33" s="53">
        <v>0</v>
      </c>
      <c r="E33" s="27">
        <v>0</v>
      </c>
      <c r="F33" s="170"/>
      <c r="G33" s="170"/>
      <c r="H33" s="170"/>
      <c r="I33" s="170"/>
      <c r="J33" s="170"/>
      <c r="K33" s="170"/>
    </row>
    <row r="34" spans="1:11" ht="14.5" customHeight="1">
      <c r="A34" s="800">
        <v>2029</v>
      </c>
      <c r="B34" s="54">
        <v>43400</v>
      </c>
      <c r="C34" s="344">
        <v>75900</v>
      </c>
      <c r="D34" s="54">
        <v>0</v>
      </c>
      <c r="E34" s="31">
        <v>0</v>
      </c>
      <c r="F34" s="170"/>
      <c r="G34" s="170"/>
      <c r="H34" s="170"/>
      <c r="I34" s="170"/>
      <c r="J34" s="170"/>
      <c r="K34" s="170"/>
    </row>
    <row r="35" spans="1:11" ht="14.5" customHeight="1">
      <c r="A35" s="797">
        <v>2030</v>
      </c>
      <c r="B35" s="53">
        <v>51200</v>
      </c>
      <c r="C35" s="12">
        <v>88400</v>
      </c>
      <c r="D35" s="53">
        <v>0</v>
      </c>
      <c r="E35" s="27">
        <v>0</v>
      </c>
      <c r="F35" s="170"/>
      <c r="G35" s="170"/>
      <c r="H35" s="170"/>
      <c r="I35" s="170"/>
      <c r="J35" s="170"/>
      <c r="K35" s="170"/>
    </row>
    <row r="36" spans="1:11" ht="14.5" customHeight="1">
      <c r="A36" s="800">
        <v>2031</v>
      </c>
      <c r="B36" s="54">
        <v>45300</v>
      </c>
      <c r="C36" s="344">
        <v>86800</v>
      </c>
      <c r="D36" s="54">
        <v>0</v>
      </c>
      <c r="E36" s="31">
        <v>0</v>
      </c>
      <c r="F36" s="170"/>
      <c r="G36" s="170"/>
      <c r="H36" s="170"/>
      <c r="I36" s="170"/>
      <c r="J36" s="170"/>
      <c r="K36" s="170"/>
    </row>
    <row r="37" spans="1:11" ht="14.5" customHeight="1">
      <c r="A37" s="797">
        <v>2032</v>
      </c>
      <c r="B37" s="53">
        <v>38600</v>
      </c>
      <c r="C37" s="12">
        <v>84300</v>
      </c>
      <c r="D37" s="53">
        <v>0</v>
      </c>
      <c r="E37" s="27">
        <v>0</v>
      </c>
      <c r="F37" s="170"/>
      <c r="G37" s="170"/>
      <c r="H37" s="170"/>
      <c r="I37" s="170"/>
      <c r="J37" s="170"/>
      <c r="K37" s="170"/>
    </row>
    <row r="38" spans="1:11" ht="14.5" customHeight="1">
      <c r="A38" s="800">
        <v>2033</v>
      </c>
      <c r="B38" s="54">
        <v>31200</v>
      </c>
      <c r="C38" s="344">
        <v>80900</v>
      </c>
      <c r="D38" s="54">
        <v>0</v>
      </c>
      <c r="E38" s="31">
        <v>0</v>
      </c>
      <c r="F38" s="170"/>
      <c r="G38" s="170"/>
      <c r="H38" s="170"/>
      <c r="I38" s="170"/>
      <c r="J38" s="170"/>
      <c r="K38" s="170"/>
    </row>
    <row r="39" spans="1:11" ht="14.5" customHeight="1">
      <c r="A39" s="807">
        <v>2034</v>
      </c>
      <c r="B39" s="12">
        <v>23100</v>
      </c>
      <c r="C39" s="345">
        <v>76700</v>
      </c>
      <c r="D39" s="53">
        <v>0</v>
      </c>
      <c r="E39" s="27">
        <v>0</v>
      </c>
      <c r="F39" s="170"/>
      <c r="G39" s="170"/>
      <c r="H39" s="170"/>
      <c r="I39" s="170"/>
      <c r="J39" s="170"/>
      <c r="K39" s="170"/>
    </row>
    <row r="40" spans="1:11" ht="14.5" customHeight="1">
      <c r="A40" s="810">
        <v>2035</v>
      </c>
      <c r="B40" s="681">
        <v>14400</v>
      </c>
      <c r="C40" s="814">
        <v>71800</v>
      </c>
      <c r="D40" s="681">
        <v>0</v>
      </c>
      <c r="E40" s="682">
        <v>0</v>
      </c>
      <c r="F40" s="170"/>
      <c r="G40" s="170"/>
      <c r="H40" s="170"/>
      <c r="I40" s="170"/>
      <c r="J40" s="170"/>
      <c r="K40" s="170"/>
    </row>
    <row r="41" spans="1:11" ht="36.65" customHeight="1">
      <c r="A41" s="1217" t="s">
        <v>669</v>
      </c>
      <c r="B41" s="1217"/>
      <c r="C41" s="1217"/>
      <c r="D41" s="1217"/>
      <c r="E41" s="1217"/>
      <c r="F41" s="170"/>
      <c r="G41" s="170"/>
      <c r="H41" s="170"/>
      <c r="I41" s="170"/>
      <c r="J41" s="170"/>
      <c r="K41" s="170"/>
    </row>
    <row r="42" spans="1:11" ht="70" customHeight="1">
      <c r="A42" s="1116" t="s">
        <v>670</v>
      </c>
      <c r="B42" s="1116"/>
      <c r="C42" s="1116"/>
      <c r="D42" s="1116"/>
      <c r="E42" s="1116"/>
      <c r="F42" s="170"/>
      <c r="G42" s="170"/>
      <c r="H42" s="170"/>
      <c r="I42" s="170"/>
      <c r="J42" s="170"/>
      <c r="K42" s="170"/>
    </row>
    <row r="43" spans="1:11" ht="35.15" customHeight="1">
      <c r="A43" s="1116" t="s">
        <v>664</v>
      </c>
      <c r="B43" s="1116"/>
      <c r="C43" s="1116"/>
      <c r="D43" s="1116"/>
      <c r="E43" s="1116"/>
      <c r="F43" s="170"/>
      <c r="G43" s="170"/>
      <c r="H43" s="170"/>
      <c r="I43" s="170"/>
      <c r="J43" s="170"/>
      <c r="K43" s="170"/>
    </row>
    <row r="44" spans="1:11" ht="14.5" customHeight="1">
      <c r="A44" s="172"/>
      <c r="B44" s="170"/>
      <c r="C44" s="170"/>
      <c r="D44" s="170"/>
      <c r="E44" s="170"/>
      <c r="F44" s="170"/>
      <c r="G44" s="170"/>
      <c r="H44" s="170"/>
      <c r="I44" s="170"/>
      <c r="J44" s="170"/>
      <c r="K44" s="170"/>
    </row>
    <row r="45" spans="1:11" ht="14.5" customHeight="1">
      <c r="A45" s="173"/>
      <c r="B45" s="170"/>
      <c r="C45" s="170"/>
      <c r="D45" s="170"/>
      <c r="E45" s="170"/>
      <c r="F45" s="170"/>
      <c r="G45" s="170"/>
      <c r="H45" s="170"/>
      <c r="I45" s="170"/>
      <c r="J45" s="170"/>
      <c r="K45" s="170"/>
    </row>
    <row r="46" spans="1:11" ht="14.5" customHeight="1">
      <c r="A46" s="173"/>
      <c r="B46" s="170"/>
      <c r="C46" s="170"/>
      <c r="D46" s="170"/>
      <c r="E46" s="170"/>
      <c r="F46" s="170"/>
      <c r="G46" s="170"/>
      <c r="H46" s="170"/>
      <c r="I46" s="170"/>
      <c r="J46" s="170"/>
      <c r="K46" s="170"/>
    </row>
    <row r="47" spans="1:11" ht="14.5" customHeight="1">
      <c r="A47" s="174"/>
      <c r="B47" s="170"/>
      <c r="C47" s="170"/>
      <c r="D47" s="170"/>
      <c r="E47" s="170"/>
      <c r="F47" s="170"/>
      <c r="G47" s="170"/>
      <c r="H47" s="170"/>
      <c r="I47" s="170"/>
      <c r="J47" s="170"/>
      <c r="K47" s="170"/>
    </row>
  </sheetData>
  <mergeCells count="17">
    <mergeCell ref="A20:E20"/>
    <mergeCell ref="A4:A6"/>
    <mergeCell ref="B5:C5"/>
    <mergeCell ref="D5:E5"/>
    <mergeCell ref="A3:E3"/>
    <mergeCell ref="B4:E4"/>
    <mergeCell ref="A41:E41"/>
    <mergeCell ref="A42:E42"/>
    <mergeCell ref="A43:E43"/>
    <mergeCell ref="A21:E21"/>
    <mergeCell ref="A22:E22"/>
    <mergeCell ref="A23:E23"/>
    <mergeCell ref="A24:E24"/>
    <mergeCell ref="A25:A27"/>
    <mergeCell ref="B25:E25"/>
    <mergeCell ref="B26:C26"/>
    <mergeCell ref="D26:E26"/>
  </mergeCells>
  <hyperlinks>
    <hyperlink ref="A1" location="Inhalt!A9" display="Zurück zum Inhalt" xr:uid="{00000000-0004-0000-0700-000000000000}"/>
  </hyperlinks>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8"/>
  <dimension ref="A1:AH202"/>
  <sheetViews>
    <sheetView showGridLines="0" zoomScale="80" zoomScaleNormal="80" workbookViewId="0">
      <pane xSplit="1" topLeftCell="B1" activePane="topRight" state="frozen"/>
      <selection pane="topRight"/>
    </sheetView>
  </sheetViews>
  <sheetFormatPr baseColWidth="10" defaultColWidth="11" defaultRowHeight="14.5"/>
  <cols>
    <col min="1" max="1" width="23.5" style="418" customWidth="1"/>
    <col min="2" max="34" width="11.08203125" style="418" customWidth="1"/>
    <col min="35" max="16384" width="11" style="418"/>
  </cols>
  <sheetData>
    <row r="1" spans="1:34" ht="14.5" customHeight="1">
      <c r="A1" s="758" t="s">
        <v>512</v>
      </c>
    </row>
    <row r="2" spans="1:34" ht="14.5" customHeight="1"/>
    <row r="3" spans="1:34" s="425" customFormat="1" ht="25" customHeight="1">
      <c r="A3" s="1231">
        <v>2024</v>
      </c>
      <c r="B3" s="1231"/>
      <c r="C3" s="1231"/>
      <c r="D3" s="1231"/>
      <c r="E3" s="1231"/>
      <c r="F3" s="1231"/>
      <c r="G3" s="1231"/>
      <c r="H3" s="1231"/>
      <c r="I3" s="1231"/>
      <c r="J3" s="1231"/>
      <c r="K3" s="1231"/>
      <c r="L3" s="1231"/>
      <c r="M3" s="1231"/>
      <c r="N3" s="1231"/>
      <c r="O3" s="1231"/>
      <c r="P3" s="1231"/>
      <c r="Q3" s="1231"/>
      <c r="R3" s="1231"/>
      <c r="S3" s="1231"/>
      <c r="T3" s="1231"/>
      <c r="U3" s="1231"/>
      <c r="V3" s="1231"/>
      <c r="W3" s="1231"/>
      <c r="X3" s="1231"/>
      <c r="Y3" s="1231"/>
      <c r="Z3" s="1231"/>
      <c r="AA3" s="1231"/>
      <c r="AB3" s="1231"/>
      <c r="AC3" s="1231"/>
      <c r="AD3" s="1231"/>
      <c r="AE3" s="1231"/>
      <c r="AF3" s="1231"/>
      <c r="AG3" s="1231"/>
      <c r="AH3" s="1231"/>
    </row>
    <row r="4" spans="1:34" ht="14.5" customHeight="1"/>
    <row r="5" spans="1:34" ht="14.5" customHeight="1">
      <c r="A5" s="1189" t="s">
        <v>573</v>
      </c>
      <c r="B5" s="1189"/>
      <c r="C5" s="1189"/>
      <c r="D5" s="1189"/>
      <c r="E5" s="1189"/>
      <c r="F5" s="1189"/>
      <c r="G5" s="1189"/>
      <c r="H5" s="1189"/>
      <c r="I5" s="1189"/>
      <c r="J5" s="1189"/>
      <c r="K5" s="1189"/>
      <c r="L5" s="1189"/>
      <c r="M5" s="1189"/>
      <c r="N5" s="1189"/>
      <c r="O5" s="1189"/>
      <c r="P5" s="1189"/>
      <c r="Q5" s="1189"/>
      <c r="R5" s="1189"/>
      <c r="S5" s="1189"/>
      <c r="T5" s="1189"/>
      <c r="U5" s="1189"/>
      <c r="V5" s="1189"/>
      <c r="W5" s="1189"/>
      <c r="X5" s="1189"/>
      <c r="Y5" s="1189"/>
      <c r="Z5" s="1189"/>
      <c r="AA5" s="1189"/>
      <c r="AB5" s="1189"/>
    </row>
    <row r="6" spans="1:34" ht="45.65" customHeight="1" thickBot="1">
      <c r="A6" s="1229" t="s">
        <v>273</v>
      </c>
      <c r="B6" s="1226" t="s">
        <v>419</v>
      </c>
      <c r="C6" s="1226" t="s">
        <v>247</v>
      </c>
      <c r="D6" s="1226" t="s">
        <v>247</v>
      </c>
      <c r="E6" s="1226" t="s">
        <v>420</v>
      </c>
      <c r="F6" s="1226" t="s">
        <v>248</v>
      </c>
      <c r="G6" s="1226" t="s">
        <v>248</v>
      </c>
      <c r="H6" s="1226" t="s">
        <v>421</v>
      </c>
      <c r="I6" s="1226" t="s">
        <v>249</v>
      </c>
      <c r="J6" s="1226" t="s">
        <v>249</v>
      </c>
      <c r="K6" s="1226" t="s">
        <v>422</v>
      </c>
      <c r="L6" s="1226" t="s">
        <v>250</v>
      </c>
      <c r="M6" s="1226" t="s">
        <v>250</v>
      </c>
      <c r="N6" s="1226" t="s">
        <v>423</v>
      </c>
      <c r="O6" s="1226" t="s">
        <v>251</v>
      </c>
      <c r="P6" s="1226" t="s">
        <v>251</v>
      </c>
      <c r="Q6" s="1226" t="s">
        <v>424</v>
      </c>
      <c r="R6" s="1226" t="s">
        <v>252</v>
      </c>
      <c r="S6" s="1226" t="s">
        <v>252</v>
      </c>
      <c r="T6" s="1226" t="s">
        <v>425</v>
      </c>
      <c r="U6" s="1226" t="s">
        <v>253</v>
      </c>
      <c r="V6" s="1226" t="s">
        <v>253</v>
      </c>
      <c r="W6" s="1226" t="s">
        <v>426</v>
      </c>
      <c r="X6" s="1226" t="s">
        <v>254</v>
      </c>
      <c r="Y6" s="1226" t="s">
        <v>254</v>
      </c>
      <c r="Z6" s="1226" t="s">
        <v>427</v>
      </c>
      <c r="AA6" s="1226" t="s">
        <v>255</v>
      </c>
      <c r="AB6" s="1226" t="s">
        <v>255</v>
      </c>
      <c r="AC6" s="1236" t="s">
        <v>576</v>
      </c>
      <c r="AD6" s="1236" t="s">
        <v>576</v>
      </c>
      <c r="AE6" s="1237" t="s">
        <v>576</v>
      </c>
    </row>
    <row r="7" spans="1:34" ht="14.5" customHeight="1" thickBot="1">
      <c r="A7" s="1230" t="s">
        <v>273</v>
      </c>
      <c r="B7" s="59" t="s">
        <v>92</v>
      </c>
      <c r="C7" s="59" t="s">
        <v>62</v>
      </c>
      <c r="D7" s="60" t="s">
        <v>63</v>
      </c>
      <c r="E7" s="59" t="s">
        <v>92</v>
      </c>
      <c r="F7" s="59" t="s">
        <v>62</v>
      </c>
      <c r="G7" s="60" t="s">
        <v>63</v>
      </c>
      <c r="H7" s="59" t="s">
        <v>92</v>
      </c>
      <c r="I7" s="59" t="s">
        <v>62</v>
      </c>
      <c r="J7" s="60" t="s">
        <v>63</v>
      </c>
      <c r="K7" s="59" t="s">
        <v>92</v>
      </c>
      <c r="L7" s="59" t="s">
        <v>62</v>
      </c>
      <c r="M7" s="60" t="s">
        <v>63</v>
      </c>
      <c r="N7" s="59" t="s">
        <v>92</v>
      </c>
      <c r="O7" s="59" t="s">
        <v>62</v>
      </c>
      <c r="P7" s="60" t="s">
        <v>63</v>
      </c>
      <c r="Q7" s="59" t="s">
        <v>92</v>
      </c>
      <c r="R7" s="59" t="s">
        <v>62</v>
      </c>
      <c r="S7" s="60" t="s">
        <v>63</v>
      </c>
      <c r="T7" s="59" t="s">
        <v>92</v>
      </c>
      <c r="U7" s="59" t="s">
        <v>62</v>
      </c>
      <c r="V7" s="60" t="s">
        <v>63</v>
      </c>
      <c r="W7" s="59" t="s">
        <v>92</v>
      </c>
      <c r="X7" s="59" t="s">
        <v>62</v>
      </c>
      <c r="Y7" s="60" t="s">
        <v>63</v>
      </c>
      <c r="Z7" s="59" t="s">
        <v>92</v>
      </c>
      <c r="AA7" s="59" t="s">
        <v>62</v>
      </c>
      <c r="AB7" s="990" t="s">
        <v>63</v>
      </c>
      <c r="AC7" s="689" t="s">
        <v>92</v>
      </c>
      <c r="AD7" s="689" t="s">
        <v>62</v>
      </c>
      <c r="AE7" s="689" t="s">
        <v>63</v>
      </c>
    </row>
    <row r="8" spans="1:34" customFormat="1" ht="14.5" customHeight="1">
      <c r="A8" s="969" t="s">
        <v>64</v>
      </c>
      <c r="B8" s="691">
        <v>78.483135024876702</v>
      </c>
      <c r="C8" s="94">
        <v>2.4118997239038529</v>
      </c>
      <c r="D8" s="95">
        <v>309</v>
      </c>
      <c r="E8" s="107">
        <v>87.854402087741533</v>
      </c>
      <c r="F8" s="94">
        <v>1.909582721207647</v>
      </c>
      <c r="G8" s="95">
        <v>312</v>
      </c>
      <c r="H8" s="691">
        <v>39.063702479664997</v>
      </c>
      <c r="I8" s="94">
        <v>2.905384193727047</v>
      </c>
      <c r="J8" s="95">
        <v>312</v>
      </c>
      <c r="K8" s="692">
        <v>36.682683296130342</v>
      </c>
      <c r="L8" s="94">
        <v>2.8529014843455101</v>
      </c>
      <c r="M8" s="95">
        <v>313</v>
      </c>
      <c r="N8" s="693">
        <v>56.402370473265528</v>
      </c>
      <c r="O8" s="94">
        <v>2.9121665201590781</v>
      </c>
      <c r="P8" s="95">
        <v>312</v>
      </c>
      <c r="Q8" s="692">
        <v>19.18231078729762</v>
      </c>
      <c r="R8" s="94">
        <v>2.3017121664850801</v>
      </c>
      <c r="S8" s="95">
        <v>312</v>
      </c>
      <c r="T8" s="693">
        <v>63.795897296586013</v>
      </c>
      <c r="U8" s="94">
        <v>2.8396887804494551</v>
      </c>
      <c r="V8" s="95">
        <v>309</v>
      </c>
      <c r="W8" s="693">
        <v>90.69069788421217</v>
      </c>
      <c r="X8" s="94">
        <v>1.695150086587496</v>
      </c>
      <c r="Y8" s="95">
        <v>315</v>
      </c>
      <c r="Z8" s="692">
        <v>53.218290142952227</v>
      </c>
      <c r="AA8" s="94">
        <v>2.933372767907338</v>
      </c>
      <c r="AB8" s="95">
        <v>312</v>
      </c>
      <c r="AC8" s="102">
        <v>68.400851416861684</v>
      </c>
      <c r="AD8" s="94">
        <v>2.720781468771087</v>
      </c>
      <c r="AE8" s="111">
        <v>313</v>
      </c>
    </row>
    <row r="9" spans="1:34" customFormat="1" ht="14.5" customHeight="1">
      <c r="A9" s="970" t="s">
        <v>65</v>
      </c>
      <c r="B9" s="694">
        <v>73.387890812089495</v>
      </c>
      <c r="C9" s="96">
        <v>2.5166729586571561</v>
      </c>
      <c r="D9" s="97">
        <v>345</v>
      </c>
      <c r="E9" s="695">
        <v>86.764478103240322</v>
      </c>
      <c r="F9" s="96">
        <v>1.8710188208286329</v>
      </c>
      <c r="G9" s="97">
        <v>350</v>
      </c>
      <c r="H9" s="696">
        <v>38.474049985081344</v>
      </c>
      <c r="I9" s="96">
        <v>2.794017285142913</v>
      </c>
      <c r="J9" s="97">
        <v>345</v>
      </c>
      <c r="K9" s="696">
        <v>38.128967092524533</v>
      </c>
      <c r="L9" s="96">
        <v>2.7530616797291869</v>
      </c>
      <c r="M9" s="97">
        <v>351</v>
      </c>
      <c r="N9" s="106">
        <v>51.392882843766742</v>
      </c>
      <c r="O9" s="96">
        <v>2.8240619790246262</v>
      </c>
      <c r="P9" s="97">
        <v>348</v>
      </c>
      <c r="Q9" s="696">
        <v>19.74133887898115</v>
      </c>
      <c r="R9" s="96">
        <v>2.271352804046479</v>
      </c>
      <c r="S9" s="97">
        <v>350</v>
      </c>
      <c r="T9" s="106">
        <v>64.9094396730097</v>
      </c>
      <c r="U9" s="96">
        <v>2.671858097329237</v>
      </c>
      <c r="V9" s="97">
        <v>350</v>
      </c>
      <c r="W9" s="696">
        <v>91.652361072875834</v>
      </c>
      <c r="X9" s="96">
        <v>1.513446215884225</v>
      </c>
      <c r="Y9" s="97">
        <v>353</v>
      </c>
      <c r="Z9" s="696">
        <v>69.401631187629079</v>
      </c>
      <c r="AA9" s="96">
        <v>2.553760025402334</v>
      </c>
      <c r="AB9" s="97">
        <v>352</v>
      </c>
      <c r="AC9" s="103">
        <v>60.892009860531871</v>
      </c>
      <c r="AD9" s="96">
        <v>2.733668355734526</v>
      </c>
      <c r="AE9" s="112">
        <v>350</v>
      </c>
    </row>
    <row r="10" spans="1:34" customFormat="1" ht="14.5" customHeight="1">
      <c r="A10" s="969" t="s">
        <v>66</v>
      </c>
      <c r="B10" s="692">
        <v>81.91136282200425</v>
      </c>
      <c r="C10" s="94">
        <v>2.273167428713136</v>
      </c>
      <c r="D10" s="95">
        <v>310</v>
      </c>
      <c r="E10" s="692">
        <v>90.159427907189155</v>
      </c>
      <c r="F10" s="94">
        <v>1.8100812722060731</v>
      </c>
      <c r="G10" s="95">
        <v>318</v>
      </c>
      <c r="H10" s="693">
        <v>56.220597353207971</v>
      </c>
      <c r="I10" s="94">
        <v>2.8861808277587651</v>
      </c>
      <c r="J10" s="95">
        <v>315</v>
      </c>
      <c r="K10" s="107">
        <v>42.61872741295624</v>
      </c>
      <c r="L10" s="94">
        <v>2.8901901213725192</v>
      </c>
      <c r="M10" s="95">
        <v>317</v>
      </c>
      <c r="N10" s="107">
        <v>60.944982570908458</v>
      </c>
      <c r="O10" s="94">
        <v>2.834986267166423</v>
      </c>
      <c r="P10" s="95">
        <v>318</v>
      </c>
      <c r="Q10" s="692">
        <v>24.584903077034848</v>
      </c>
      <c r="R10" s="94">
        <v>2.5040409801171561</v>
      </c>
      <c r="S10" s="95">
        <v>313</v>
      </c>
      <c r="T10" s="692">
        <v>76.19794485607531</v>
      </c>
      <c r="U10" s="94">
        <v>2.4578035564423639</v>
      </c>
      <c r="V10" s="95">
        <v>318</v>
      </c>
      <c r="W10" s="692">
        <v>94.178456642050463</v>
      </c>
      <c r="X10" s="94">
        <v>1.335388396250792</v>
      </c>
      <c r="Y10" s="95">
        <v>320</v>
      </c>
      <c r="Z10" s="692">
        <v>70.969914057587332</v>
      </c>
      <c r="AA10" s="94">
        <v>2.6443467204676812</v>
      </c>
      <c r="AB10" s="95">
        <v>318</v>
      </c>
      <c r="AC10" s="102">
        <v>70.291447170613168</v>
      </c>
      <c r="AD10" s="94">
        <v>2.6983455423339211</v>
      </c>
      <c r="AE10" s="111">
        <v>321</v>
      </c>
    </row>
    <row r="11" spans="1:34" customFormat="1" ht="14.5" customHeight="1">
      <c r="A11" s="970" t="s">
        <v>67</v>
      </c>
      <c r="B11" s="695">
        <v>74.985679780701176</v>
      </c>
      <c r="C11" s="96">
        <v>2.4275444773761201</v>
      </c>
      <c r="D11" s="97">
        <v>348</v>
      </c>
      <c r="E11" s="696">
        <v>87.831376132332053</v>
      </c>
      <c r="F11" s="96">
        <v>1.8446222610164811</v>
      </c>
      <c r="G11" s="97">
        <v>355</v>
      </c>
      <c r="H11" s="696">
        <v>34.446521528530539</v>
      </c>
      <c r="I11" s="96">
        <v>2.6925394861709742</v>
      </c>
      <c r="J11" s="97">
        <v>353</v>
      </c>
      <c r="K11" s="106">
        <v>37.487364797144309</v>
      </c>
      <c r="L11" s="96">
        <v>2.7474327715110891</v>
      </c>
      <c r="M11" s="97">
        <v>349</v>
      </c>
      <c r="N11" s="106">
        <v>52.220833121388793</v>
      </c>
      <c r="O11" s="96">
        <v>2.789816577590718</v>
      </c>
      <c r="P11" s="97">
        <v>355</v>
      </c>
      <c r="Q11" s="696">
        <v>19.385413532045021</v>
      </c>
      <c r="R11" s="96">
        <v>2.2550452184879979</v>
      </c>
      <c r="S11" s="97">
        <v>349</v>
      </c>
      <c r="T11" s="696">
        <v>74.245506215476198</v>
      </c>
      <c r="U11" s="96">
        <v>2.3715635830748498</v>
      </c>
      <c r="V11" s="97">
        <v>355</v>
      </c>
      <c r="W11" s="695">
        <v>91.623012414962176</v>
      </c>
      <c r="X11" s="96">
        <v>1.4880647095901149</v>
      </c>
      <c r="Y11" s="97">
        <v>358</v>
      </c>
      <c r="Z11" s="696">
        <v>68.352174824337069</v>
      </c>
      <c r="AA11" s="96">
        <v>2.596885228912992</v>
      </c>
      <c r="AB11" s="97">
        <v>357</v>
      </c>
      <c r="AC11" s="103">
        <v>55.406172677427307</v>
      </c>
      <c r="AD11" s="96">
        <v>2.7725590905470781</v>
      </c>
      <c r="AE11" s="112">
        <v>355</v>
      </c>
    </row>
    <row r="12" spans="1:34" customFormat="1" ht="14.5" customHeight="1">
      <c r="A12" s="969" t="s">
        <v>68</v>
      </c>
      <c r="B12" s="692">
        <v>68.689990209307922</v>
      </c>
      <c r="C12" s="94">
        <v>4.766383481757086</v>
      </c>
      <c r="D12" s="95">
        <v>109</v>
      </c>
      <c r="E12" s="107">
        <v>92.381776354505988</v>
      </c>
      <c r="F12" s="94">
        <v>2.7189624306497588</v>
      </c>
      <c r="G12" s="95">
        <v>109</v>
      </c>
      <c r="H12" s="692">
        <v>50.294869794316092</v>
      </c>
      <c r="I12" s="94">
        <v>5.0842092155582348</v>
      </c>
      <c r="J12" s="95">
        <v>106</v>
      </c>
      <c r="K12" s="692">
        <v>37.558070117323062</v>
      </c>
      <c r="L12" s="94">
        <v>4.8695907126632871</v>
      </c>
      <c r="M12" s="95">
        <v>107</v>
      </c>
      <c r="N12" s="692">
        <v>67.551904055259158</v>
      </c>
      <c r="O12" s="94">
        <v>4.861335189431629</v>
      </c>
      <c r="P12" s="95">
        <v>109</v>
      </c>
      <c r="Q12" s="692">
        <v>24.91481831847824</v>
      </c>
      <c r="R12" s="94">
        <v>4.422433018423515</v>
      </c>
      <c r="S12" s="95">
        <v>107</v>
      </c>
      <c r="T12" s="692">
        <v>62.721078978254539</v>
      </c>
      <c r="U12" s="94">
        <v>4.9469928800543146</v>
      </c>
      <c r="V12" s="95">
        <v>105</v>
      </c>
      <c r="W12" s="692">
        <v>93.148168287919717</v>
      </c>
      <c r="X12" s="94">
        <v>2.6311320370610591</v>
      </c>
      <c r="Y12" s="95">
        <v>109</v>
      </c>
      <c r="Z12" s="692">
        <v>59.892308211519897</v>
      </c>
      <c r="AA12" s="94">
        <v>5.0001399116044363</v>
      </c>
      <c r="AB12" s="95">
        <v>108</v>
      </c>
      <c r="AC12" s="102">
        <v>57.004879873261267</v>
      </c>
      <c r="AD12" s="94">
        <v>5.0497959351346111</v>
      </c>
      <c r="AE12" s="111">
        <v>107</v>
      </c>
    </row>
    <row r="13" spans="1:34" customFormat="1" ht="14.5" customHeight="1">
      <c r="A13" s="970" t="s">
        <v>69</v>
      </c>
      <c r="B13" s="696">
        <v>86.721118538176711</v>
      </c>
      <c r="C13" s="96">
        <v>2.5581393306378448</v>
      </c>
      <c r="D13" s="97">
        <v>219</v>
      </c>
      <c r="E13" s="696">
        <v>94.168022420751939</v>
      </c>
      <c r="F13" s="96">
        <v>1.7187722891934969</v>
      </c>
      <c r="G13" s="97">
        <v>223</v>
      </c>
      <c r="H13" s="696">
        <v>50.580677267205012</v>
      </c>
      <c r="I13" s="96">
        <v>3.4821297002879859</v>
      </c>
      <c r="J13" s="97">
        <v>221</v>
      </c>
      <c r="K13" s="106">
        <v>47.813676194632961</v>
      </c>
      <c r="L13" s="96">
        <v>3.4563386745928941</v>
      </c>
      <c r="M13" s="97">
        <v>223</v>
      </c>
      <c r="N13" s="106">
        <v>74.867362882192609</v>
      </c>
      <c r="O13" s="96">
        <v>3.128422009986418</v>
      </c>
      <c r="P13" s="97">
        <v>220</v>
      </c>
      <c r="Q13" s="696">
        <v>28.04059869066802</v>
      </c>
      <c r="R13" s="96">
        <v>3.159976880120237</v>
      </c>
      <c r="S13" s="97">
        <v>219</v>
      </c>
      <c r="T13" s="106">
        <v>84.045017372636309</v>
      </c>
      <c r="U13" s="96">
        <v>2.5737653645965479</v>
      </c>
      <c r="V13" s="97">
        <v>222</v>
      </c>
      <c r="W13" s="106">
        <v>99.577376221936177</v>
      </c>
      <c r="X13" s="96">
        <v>0.42279721603750198</v>
      </c>
      <c r="Y13" s="97">
        <v>223</v>
      </c>
      <c r="Z13" s="696">
        <v>62.711377375207569</v>
      </c>
      <c r="AA13" s="96">
        <v>3.3817369415658209</v>
      </c>
      <c r="AB13" s="97">
        <v>222</v>
      </c>
      <c r="AC13" s="103">
        <v>79.93760636462433</v>
      </c>
      <c r="AD13" s="96">
        <v>2.8420175351682961</v>
      </c>
      <c r="AE13" s="112">
        <v>223</v>
      </c>
    </row>
    <row r="14" spans="1:34" customFormat="1" ht="14.5" customHeight="1">
      <c r="A14" s="969" t="s">
        <v>70</v>
      </c>
      <c r="B14" s="691">
        <v>81.249221591035479</v>
      </c>
      <c r="C14" s="94">
        <v>2.1078563561533361</v>
      </c>
      <c r="D14" s="95">
        <v>397</v>
      </c>
      <c r="E14" s="692">
        <v>86.278857489626432</v>
      </c>
      <c r="F14" s="94">
        <v>1.92023533808241</v>
      </c>
      <c r="G14" s="95">
        <v>404</v>
      </c>
      <c r="H14" s="693">
        <v>68.452896776215937</v>
      </c>
      <c r="I14" s="94">
        <v>2.4266354477989012</v>
      </c>
      <c r="J14" s="95">
        <v>402</v>
      </c>
      <c r="K14" s="692">
        <v>45.461568278285789</v>
      </c>
      <c r="L14" s="94">
        <v>2.6859019392289589</v>
      </c>
      <c r="M14" s="95">
        <v>399</v>
      </c>
      <c r="N14" s="693">
        <v>59.252915322799623</v>
      </c>
      <c r="O14" s="94">
        <v>2.631593415943247</v>
      </c>
      <c r="P14" s="95">
        <v>403</v>
      </c>
      <c r="Q14" s="692">
        <v>21.53460228966172</v>
      </c>
      <c r="R14" s="94">
        <v>2.2580644849747298</v>
      </c>
      <c r="S14" s="95">
        <v>399</v>
      </c>
      <c r="T14" s="692">
        <v>70.934436315738864</v>
      </c>
      <c r="U14" s="94">
        <v>2.3746970056700829</v>
      </c>
      <c r="V14" s="95">
        <v>402</v>
      </c>
      <c r="W14" s="691">
        <v>94.652617209501898</v>
      </c>
      <c r="X14" s="94">
        <v>1.1634298486972969</v>
      </c>
      <c r="Y14" s="95">
        <v>402</v>
      </c>
      <c r="Z14" s="692">
        <v>56.863313598219058</v>
      </c>
      <c r="AA14" s="94">
        <v>2.6426374364625689</v>
      </c>
      <c r="AB14" s="95">
        <v>403</v>
      </c>
      <c r="AC14" s="102">
        <v>69.237501453105082</v>
      </c>
      <c r="AD14" s="94">
        <v>2.4671228525829751</v>
      </c>
      <c r="AE14" s="111">
        <v>401</v>
      </c>
    </row>
    <row r="15" spans="1:34" customFormat="1" ht="14.5" customHeight="1">
      <c r="A15" s="970" t="s">
        <v>71</v>
      </c>
      <c r="B15" s="695">
        <v>78.288337177673881</v>
      </c>
      <c r="C15" s="96">
        <v>2.8583835530687862</v>
      </c>
      <c r="D15" s="97">
        <v>232</v>
      </c>
      <c r="E15" s="696">
        <v>86.621532422550558</v>
      </c>
      <c r="F15" s="96">
        <v>2.2757362036823352</v>
      </c>
      <c r="G15" s="97">
        <v>237</v>
      </c>
      <c r="H15" s="696">
        <v>34.4715364290442</v>
      </c>
      <c r="I15" s="96">
        <v>3.182832004180479</v>
      </c>
      <c r="J15" s="97">
        <v>238</v>
      </c>
      <c r="K15" s="696">
        <v>32.391336510350797</v>
      </c>
      <c r="L15" s="96">
        <v>3.1999068736060949</v>
      </c>
      <c r="M15" s="97">
        <v>238</v>
      </c>
      <c r="N15" s="696">
        <v>54.23596724065024</v>
      </c>
      <c r="O15" s="96">
        <v>3.3490921909576592</v>
      </c>
      <c r="P15" s="97">
        <v>238</v>
      </c>
      <c r="Q15" s="696">
        <v>23.149754675726289</v>
      </c>
      <c r="R15" s="96">
        <v>2.884686797821495</v>
      </c>
      <c r="S15" s="97">
        <v>237</v>
      </c>
      <c r="T15" s="695">
        <v>62.54734558248942</v>
      </c>
      <c r="U15" s="96">
        <v>3.2369726608950682</v>
      </c>
      <c r="V15" s="97">
        <v>239</v>
      </c>
      <c r="W15" s="694">
        <v>80.879194871063333</v>
      </c>
      <c r="X15" s="96">
        <v>2.70607915830267</v>
      </c>
      <c r="Y15" s="97">
        <v>240</v>
      </c>
      <c r="Z15" s="696">
        <v>68.865536795164346</v>
      </c>
      <c r="AA15" s="96">
        <v>3.1329685913159468</v>
      </c>
      <c r="AB15" s="97">
        <v>238</v>
      </c>
      <c r="AC15" s="103">
        <v>64.131992597560838</v>
      </c>
      <c r="AD15" s="96">
        <v>3.2137906318342311</v>
      </c>
      <c r="AE15" s="112">
        <v>241</v>
      </c>
    </row>
    <row r="16" spans="1:34" customFormat="1" ht="14.5" customHeight="1">
      <c r="A16" s="969" t="s">
        <v>72</v>
      </c>
      <c r="B16" s="693">
        <v>73.878595733443873</v>
      </c>
      <c r="C16" s="94">
        <v>2.436982269124746</v>
      </c>
      <c r="D16" s="95">
        <v>381</v>
      </c>
      <c r="E16" s="692">
        <v>85.04790726728227</v>
      </c>
      <c r="F16" s="94">
        <v>1.9158754024277489</v>
      </c>
      <c r="G16" s="95">
        <v>384</v>
      </c>
      <c r="H16" s="107">
        <v>47.82002379670449</v>
      </c>
      <c r="I16" s="94">
        <v>2.705158320445757</v>
      </c>
      <c r="J16" s="95">
        <v>385</v>
      </c>
      <c r="K16" s="107">
        <v>40.757613206010028</v>
      </c>
      <c r="L16" s="94">
        <v>2.7070817989343721</v>
      </c>
      <c r="M16" s="95">
        <v>376</v>
      </c>
      <c r="N16" s="693">
        <v>62.597895663069266</v>
      </c>
      <c r="O16" s="94">
        <v>2.6500160956497538</v>
      </c>
      <c r="P16" s="95">
        <v>380</v>
      </c>
      <c r="Q16" s="107">
        <v>19.585812088817441</v>
      </c>
      <c r="R16" s="94">
        <v>2.1818300466414731</v>
      </c>
      <c r="S16" s="95">
        <v>375</v>
      </c>
      <c r="T16" s="107">
        <v>60.058023878562672</v>
      </c>
      <c r="U16" s="94">
        <v>2.6644675291165192</v>
      </c>
      <c r="V16" s="95">
        <v>378</v>
      </c>
      <c r="W16" s="693">
        <v>95.234205751803927</v>
      </c>
      <c r="X16" s="94">
        <v>1.0831955260428521</v>
      </c>
      <c r="Y16" s="95">
        <v>385</v>
      </c>
      <c r="Z16" s="692">
        <v>56.981851800080562</v>
      </c>
      <c r="AA16" s="94">
        <v>2.712963697327702</v>
      </c>
      <c r="AB16" s="95">
        <v>379</v>
      </c>
      <c r="AC16" s="102">
        <v>63.803609674534222</v>
      </c>
      <c r="AD16" s="94">
        <v>2.6288039570909718</v>
      </c>
      <c r="AE16" s="111">
        <v>380</v>
      </c>
    </row>
    <row r="17" spans="1:34" customFormat="1" ht="14.5" customHeight="1">
      <c r="A17" s="970" t="s">
        <v>73</v>
      </c>
      <c r="B17" s="694">
        <v>71.959140225427262</v>
      </c>
      <c r="C17" s="96">
        <v>2.637502579169785</v>
      </c>
      <c r="D17" s="97">
        <v>316</v>
      </c>
      <c r="E17" s="696">
        <v>87.36815278619676</v>
      </c>
      <c r="F17" s="96">
        <v>1.9297426296661291</v>
      </c>
      <c r="G17" s="97">
        <v>322</v>
      </c>
      <c r="H17" s="694">
        <v>44.201115213649267</v>
      </c>
      <c r="I17" s="96">
        <v>2.8925771196782981</v>
      </c>
      <c r="J17" s="97">
        <v>319</v>
      </c>
      <c r="K17" s="696">
        <v>40.735721158589207</v>
      </c>
      <c r="L17" s="96">
        <v>2.835547621448725</v>
      </c>
      <c r="M17" s="97">
        <v>321</v>
      </c>
      <c r="N17" s="696">
        <v>60.927554108198322</v>
      </c>
      <c r="O17" s="96">
        <v>2.8359897839078099</v>
      </c>
      <c r="P17" s="97">
        <v>320</v>
      </c>
      <c r="Q17" s="696">
        <v>22.524481352640091</v>
      </c>
      <c r="R17" s="96">
        <v>2.4093749453645992</v>
      </c>
      <c r="S17" s="97">
        <v>321</v>
      </c>
      <c r="T17" s="696">
        <v>57.971765963015997</v>
      </c>
      <c r="U17" s="96">
        <v>2.875755502034921</v>
      </c>
      <c r="V17" s="97">
        <v>319</v>
      </c>
      <c r="W17" s="696">
        <v>97.65123517876259</v>
      </c>
      <c r="X17" s="96">
        <v>0.89988995357194712</v>
      </c>
      <c r="Y17" s="97">
        <v>324</v>
      </c>
      <c r="Z17" s="696">
        <v>68.515927955221699</v>
      </c>
      <c r="AA17" s="96">
        <v>2.707023389001654</v>
      </c>
      <c r="AB17" s="97">
        <v>321</v>
      </c>
      <c r="AC17" s="103">
        <v>67.029733578932877</v>
      </c>
      <c r="AD17" s="96">
        <v>2.743631339281551</v>
      </c>
      <c r="AE17" s="112">
        <v>323</v>
      </c>
    </row>
    <row r="18" spans="1:34" customFormat="1" ht="14.5" customHeight="1">
      <c r="A18" s="969" t="s">
        <v>74</v>
      </c>
      <c r="B18" s="693">
        <v>73.884427388006685</v>
      </c>
      <c r="C18" s="94">
        <v>2.649530512981999</v>
      </c>
      <c r="D18" s="95">
        <v>301</v>
      </c>
      <c r="E18" s="692">
        <v>84.474602073426908</v>
      </c>
      <c r="F18" s="94">
        <v>2.1674209722637658</v>
      </c>
      <c r="G18" s="95">
        <v>301</v>
      </c>
      <c r="H18" s="691">
        <v>39.246621067281758</v>
      </c>
      <c r="I18" s="94">
        <v>3.0144039012719159</v>
      </c>
      <c r="J18" s="95">
        <v>300</v>
      </c>
      <c r="K18" s="692">
        <v>44.101069105802353</v>
      </c>
      <c r="L18" s="94">
        <v>3.0337193524863979</v>
      </c>
      <c r="M18" s="95">
        <v>301</v>
      </c>
      <c r="N18" s="107">
        <v>53.093345620860291</v>
      </c>
      <c r="O18" s="94">
        <v>3.0388798486672579</v>
      </c>
      <c r="P18" s="95">
        <v>301</v>
      </c>
      <c r="Q18" s="692">
        <v>17.359423100821811</v>
      </c>
      <c r="R18" s="94">
        <v>2.3519547103939629</v>
      </c>
      <c r="S18" s="95">
        <v>301</v>
      </c>
      <c r="T18" s="692">
        <v>55.733022472704313</v>
      </c>
      <c r="U18" s="94">
        <v>3.0367854334264042</v>
      </c>
      <c r="V18" s="95">
        <v>299</v>
      </c>
      <c r="W18" s="107">
        <v>97.658275512358401</v>
      </c>
      <c r="X18" s="94">
        <v>0.96563071341289908</v>
      </c>
      <c r="Y18" s="95">
        <v>304</v>
      </c>
      <c r="Z18" s="692">
        <v>62.93419676335855</v>
      </c>
      <c r="AA18" s="94">
        <v>2.913673518626573</v>
      </c>
      <c r="AB18" s="95">
        <v>302</v>
      </c>
      <c r="AC18" s="102">
        <v>72.083346106516785</v>
      </c>
      <c r="AD18" s="94">
        <v>2.7086129827901249</v>
      </c>
      <c r="AE18" s="111">
        <v>304</v>
      </c>
    </row>
    <row r="19" spans="1:34" customFormat="1" ht="14.5" customHeight="1">
      <c r="A19" s="970" t="s">
        <v>75</v>
      </c>
      <c r="B19" s="696">
        <v>86.510972612797318</v>
      </c>
      <c r="C19" s="96">
        <v>3.200193215071987</v>
      </c>
      <c r="D19" s="97">
        <v>122</v>
      </c>
      <c r="E19" s="695">
        <v>92.929650351545774</v>
      </c>
      <c r="F19" s="96">
        <v>2.3558831382511429</v>
      </c>
      <c r="G19" s="97">
        <v>123</v>
      </c>
      <c r="H19" s="695">
        <v>42.38733236836277</v>
      </c>
      <c r="I19" s="96">
        <v>4.6890298387822016</v>
      </c>
      <c r="J19" s="97">
        <v>122</v>
      </c>
      <c r="K19" s="106">
        <v>53.107587553979982</v>
      </c>
      <c r="L19" s="96">
        <v>4.7063112411698764</v>
      </c>
      <c r="M19" s="97">
        <v>121</v>
      </c>
      <c r="N19" s="696">
        <v>58.893047197936788</v>
      </c>
      <c r="O19" s="96">
        <v>4.5922750695866226</v>
      </c>
      <c r="P19" s="97">
        <v>122</v>
      </c>
      <c r="Q19" s="696">
        <v>19.96788019728897</v>
      </c>
      <c r="R19" s="96">
        <v>3.835672334083033</v>
      </c>
      <c r="S19" s="97">
        <v>121</v>
      </c>
      <c r="T19" s="696">
        <v>59.424353967935417</v>
      </c>
      <c r="U19" s="96">
        <v>4.6109945042440641</v>
      </c>
      <c r="V19" s="97">
        <v>122</v>
      </c>
      <c r="W19" s="696">
        <v>96.560279763853202</v>
      </c>
      <c r="X19" s="96">
        <v>2.0633624079954931</v>
      </c>
      <c r="Y19" s="97">
        <v>123</v>
      </c>
      <c r="Z19" s="696">
        <v>46.981675628530702</v>
      </c>
      <c r="AA19" s="96">
        <v>4.6802428955389539</v>
      </c>
      <c r="AB19" s="97">
        <v>122</v>
      </c>
      <c r="AC19" s="103">
        <v>93.90593087006468</v>
      </c>
      <c r="AD19" s="96">
        <v>2.2548105725532941</v>
      </c>
      <c r="AE19" s="112">
        <v>123</v>
      </c>
    </row>
    <row r="20" spans="1:34" customFormat="1" ht="14.5" customHeight="1">
      <c r="A20" s="969" t="s">
        <v>76</v>
      </c>
      <c r="B20" s="693">
        <v>71.637369589471433</v>
      </c>
      <c r="C20" s="94">
        <v>2.562754926562735</v>
      </c>
      <c r="D20" s="95">
        <v>326</v>
      </c>
      <c r="E20" s="692">
        <v>86.894230465371209</v>
      </c>
      <c r="F20" s="94">
        <v>1.892403225165932</v>
      </c>
      <c r="G20" s="95">
        <v>334</v>
      </c>
      <c r="H20" s="693">
        <v>35.549781082423003</v>
      </c>
      <c r="I20" s="94">
        <v>2.747604381247144</v>
      </c>
      <c r="J20" s="95">
        <v>332</v>
      </c>
      <c r="K20" s="107">
        <v>34.827386826233017</v>
      </c>
      <c r="L20" s="94">
        <v>2.75912883463341</v>
      </c>
      <c r="M20" s="95">
        <v>330</v>
      </c>
      <c r="N20" s="693">
        <v>59.314176279344757</v>
      </c>
      <c r="O20" s="94">
        <v>2.8226434860210601</v>
      </c>
      <c r="P20" s="95">
        <v>329</v>
      </c>
      <c r="Q20" s="692">
        <v>15.79555538082956</v>
      </c>
      <c r="R20" s="94">
        <v>2.156157397385162</v>
      </c>
      <c r="S20" s="95">
        <v>328</v>
      </c>
      <c r="T20" s="692">
        <v>70.44888655337985</v>
      </c>
      <c r="U20" s="94">
        <v>2.5950041182247521</v>
      </c>
      <c r="V20" s="95">
        <v>332</v>
      </c>
      <c r="W20" s="693">
        <v>92.887693987832591</v>
      </c>
      <c r="X20" s="94">
        <v>1.4079892099483691</v>
      </c>
      <c r="Y20" s="95">
        <v>334</v>
      </c>
      <c r="Z20" s="692">
        <v>64.299237838946695</v>
      </c>
      <c r="AA20" s="94">
        <v>2.751376995707445</v>
      </c>
      <c r="AB20" s="95">
        <v>332</v>
      </c>
      <c r="AC20" s="102">
        <v>68.381674366847108</v>
      </c>
      <c r="AD20" s="94">
        <v>2.6001022644464551</v>
      </c>
      <c r="AE20" s="111">
        <v>335</v>
      </c>
    </row>
    <row r="21" spans="1:34" customFormat="1" ht="14.5" customHeight="1">
      <c r="A21" s="970" t="s">
        <v>77</v>
      </c>
      <c r="B21" s="695">
        <v>66.686168231099529</v>
      </c>
      <c r="C21" s="96">
        <v>2.588847249492539</v>
      </c>
      <c r="D21" s="97">
        <v>363</v>
      </c>
      <c r="E21" s="696">
        <v>83.353651071458813</v>
      </c>
      <c r="F21" s="96">
        <v>1.998257406216976</v>
      </c>
      <c r="G21" s="97">
        <v>376</v>
      </c>
      <c r="H21" s="696">
        <v>28.859939066338971</v>
      </c>
      <c r="I21" s="96">
        <v>2.4833357342701481</v>
      </c>
      <c r="J21" s="97">
        <v>370</v>
      </c>
      <c r="K21" s="106">
        <v>31.10915128619051</v>
      </c>
      <c r="L21" s="96">
        <v>2.5415791194980888</v>
      </c>
      <c r="M21" s="97">
        <v>373</v>
      </c>
      <c r="N21" s="106">
        <v>63.507838469329258</v>
      </c>
      <c r="O21" s="96">
        <v>2.5928209286481669</v>
      </c>
      <c r="P21" s="97">
        <v>374</v>
      </c>
      <c r="Q21" s="696">
        <v>15.940161631605671</v>
      </c>
      <c r="R21" s="96">
        <v>1.997669252238323</v>
      </c>
      <c r="S21" s="97">
        <v>373</v>
      </c>
      <c r="T21" s="106">
        <v>65.371162888072675</v>
      </c>
      <c r="U21" s="96">
        <v>2.5650575613855549</v>
      </c>
      <c r="V21" s="97">
        <v>375</v>
      </c>
      <c r="W21" s="694">
        <v>80.144484484541039</v>
      </c>
      <c r="X21" s="96">
        <v>2.1594128002264639</v>
      </c>
      <c r="Y21" s="97">
        <v>373</v>
      </c>
      <c r="Z21" s="696">
        <v>63.231602616156721</v>
      </c>
      <c r="AA21" s="96">
        <v>2.588966343468639</v>
      </c>
      <c r="AB21" s="97">
        <v>376</v>
      </c>
      <c r="AC21" s="103">
        <v>62.524247825545693</v>
      </c>
      <c r="AD21" s="96">
        <v>2.599540424135681</v>
      </c>
      <c r="AE21" s="112">
        <v>377</v>
      </c>
    </row>
    <row r="22" spans="1:34" customFormat="1" ht="14.5" customHeight="1">
      <c r="A22" s="969" t="s">
        <v>78</v>
      </c>
      <c r="B22" s="692">
        <v>77.304659451253769</v>
      </c>
      <c r="C22" s="94">
        <v>2.1862188321510239</v>
      </c>
      <c r="D22" s="95">
        <v>399</v>
      </c>
      <c r="E22" s="692">
        <v>89.029597394415603</v>
      </c>
      <c r="F22" s="94">
        <v>1.647368790948136</v>
      </c>
      <c r="G22" s="95">
        <v>407</v>
      </c>
      <c r="H22" s="692">
        <v>58.001096751270097</v>
      </c>
      <c r="I22" s="94">
        <v>2.6062392634862959</v>
      </c>
      <c r="J22" s="95">
        <v>400</v>
      </c>
      <c r="K22" s="107">
        <v>37.60498817087413</v>
      </c>
      <c r="L22" s="94">
        <v>2.5479173463485489</v>
      </c>
      <c r="M22" s="95">
        <v>402</v>
      </c>
      <c r="N22" s="693">
        <v>65.293976785954143</v>
      </c>
      <c r="O22" s="94">
        <v>2.506196516175947</v>
      </c>
      <c r="P22" s="95">
        <v>401</v>
      </c>
      <c r="Q22" s="692">
        <v>23.564796731097751</v>
      </c>
      <c r="R22" s="94">
        <v>2.2349667382995531</v>
      </c>
      <c r="S22" s="95">
        <v>399</v>
      </c>
      <c r="T22" s="107">
        <v>65.854723377355342</v>
      </c>
      <c r="U22" s="94">
        <v>2.4970106861274068</v>
      </c>
      <c r="V22" s="95">
        <v>402</v>
      </c>
      <c r="W22" s="107">
        <v>94.973617853485791</v>
      </c>
      <c r="X22" s="94">
        <v>1.1070717549881339</v>
      </c>
      <c r="Y22" s="95">
        <v>407</v>
      </c>
      <c r="Z22" s="692">
        <v>60.649948785437161</v>
      </c>
      <c r="AA22" s="94">
        <v>2.5668724072470419</v>
      </c>
      <c r="AB22" s="95">
        <v>402</v>
      </c>
      <c r="AC22" s="102">
        <v>74.898555520704377</v>
      </c>
      <c r="AD22" s="94">
        <v>2.329214052755872</v>
      </c>
      <c r="AE22" s="111">
        <v>406</v>
      </c>
    </row>
    <row r="23" spans="1:34" customFormat="1" ht="14.5" customHeight="1" thickBot="1">
      <c r="A23" s="971" t="s">
        <v>79</v>
      </c>
      <c r="B23" s="697">
        <v>75.114773417683992</v>
      </c>
      <c r="C23" s="98">
        <v>2.4976397883137329</v>
      </c>
      <c r="D23" s="99">
        <v>333</v>
      </c>
      <c r="E23" s="698">
        <v>85.942443674723904</v>
      </c>
      <c r="F23" s="98">
        <v>1.987024560302852</v>
      </c>
      <c r="G23" s="99">
        <v>337</v>
      </c>
      <c r="H23" s="698">
        <v>23.817868924209961</v>
      </c>
      <c r="I23" s="98">
        <v>2.4732609164185719</v>
      </c>
      <c r="J23" s="99">
        <v>331</v>
      </c>
      <c r="K23" s="699">
        <v>40.257207806202402</v>
      </c>
      <c r="L23" s="98">
        <v>2.79811946597495</v>
      </c>
      <c r="M23" s="99">
        <v>331</v>
      </c>
      <c r="N23" s="699">
        <v>49.58585467565738</v>
      </c>
      <c r="O23" s="98">
        <v>2.8398624089571678</v>
      </c>
      <c r="P23" s="99">
        <v>335</v>
      </c>
      <c r="Q23" s="698">
        <v>14.650669632129929</v>
      </c>
      <c r="R23" s="98">
        <v>2.0299678131149221</v>
      </c>
      <c r="S23" s="99">
        <v>331</v>
      </c>
      <c r="T23" s="698">
        <v>71.563494947024395</v>
      </c>
      <c r="U23" s="98">
        <v>2.5662079924994492</v>
      </c>
      <c r="V23" s="99">
        <v>330</v>
      </c>
      <c r="W23" s="700">
        <v>91.48608563736245</v>
      </c>
      <c r="X23" s="98">
        <v>1.5612662833658379</v>
      </c>
      <c r="Y23" s="99">
        <v>337</v>
      </c>
      <c r="Z23" s="698">
        <v>59.18794440961944</v>
      </c>
      <c r="AA23" s="98">
        <v>2.7902203756433459</v>
      </c>
      <c r="AB23" s="99">
        <v>335</v>
      </c>
      <c r="AC23" s="104">
        <v>56.957529524874758</v>
      </c>
      <c r="AD23" s="98">
        <v>2.8204970797264881</v>
      </c>
      <c r="AE23" s="113">
        <v>332</v>
      </c>
    </row>
    <row r="24" spans="1:34" customFormat="1" ht="14.5" customHeight="1">
      <c r="A24" s="972" t="s">
        <v>80</v>
      </c>
      <c r="B24" s="701">
        <v>75.451715632028751</v>
      </c>
      <c r="C24" s="100">
        <v>1.0297277133487019</v>
      </c>
      <c r="D24" s="101">
        <v>2898</v>
      </c>
      <c r="E24" s="702">
        <v>87.14205965019211</v>
      </c>
      <c r="F24" s="100">
        <v>0.78396087789078472</v>
      </c>
      <c r="G24" s="101">
        <v>2935</v>
      </c>
      <c r="H24" s="701">
        <v>45.226317547888542</v>
      </c>
      <c r="I24" s="100">
        <v>1.1646951436043751</v>
      </c>
      <c r="J24" s="101">
        <v>2912</v>
      </c>
      <c r="K24" s="108">
        <v>40.156777352297127</v>
      </c>
      <c r="L24" s="100">
        <v>1.1539664449602549</v>
      </c>
      <c r="M24" s="101">
        <v>2914</v>
      </c>
      <c r="N24" s="701">
        <v>58.31631608071978</v>
      </c>
      <c r="O24" s="100">
        <v>1.159824569079116</v>
      </c>
      <c r="P24" s="101">
        <v>2916</v>
      </c>
      <c r="Q24" s="108">
        <v>20.725252602783709</v>
      </c>
      <c r="R24" s="100">
        <v>0.95722425871188099</v>
      </c>
      <c r="S24" s="101">
        <v>2904</v>
      </c>
      <c r="T24" s="701">
        <v>62.780810905507778</v>
      </c>
      <c r="U24" s="100">
        <v>1.1438796184018569</v>
      </c>
      <c r="V24" s="101">
        <v>2908</v>
      </c>
      <c r="W24" s="701">
        <v>94.390024421495028</v>
      </c>
      <c r="X24" s="100">
        <v>0.53714771829896868</v>
      </c>
      <c r="Y24" s="101">
        <v>2945</v>
      </c>
      <c r="Z24" s="702">
        <v>61.97161933109151</v>
      </c>
      <c r="AA24" s="100">
        <v>1.124746782339358</v>
      </c>
      <c r="AB24" s="101">
        <v>2923</v>
      </c>
      <c r="AC24" s="105">
        <v>67.096215358419329</v>
      </c>
      <c r="AD24" s="100">
        <v>1.1111873700415731</v>
      </c>
      <c r="AE24" s="179">
        <v>2930</v>
      </c>
    </row>
    <row r="25" spans="1:34" customFormat="1" ht="14.5" customHeight="1">
      <c r="A25" s="972" t="s">
        <v>81</v>
      </c>
      <c r="B25" s="701">
        <v>75.505699011048449</v>
      </c>
      <c r="C25" s="100">
        <v>1.075719463667058</v>
      </c>
      <c r="D25" s="101">
        <v>1912</v>
      </c>
      <c r="E25" s="702">
        <v>87.390085825985622</v>
      </c>
      <c r="F25" s="100">
        <v>0.8321751154248328</v>
      </c>
      <c r="G25" s="101">
        <v>1957</v>
      </c>
      <c r="H25" s="701">
        <v>39.067516060194372</v>
      </c>
      <c r="I25" s="100">
        <v>1.240876516293036</v>
      </c>
      <c r="J25" s="101">
        <v>1939</v>
      </c>
      <c r="K25" s="108">
        <v>37.450839648014131</v>
      </c>
      <c r="L25" s="100">
        <v>1.2463806064541241</v>
      </c>
      <c r="M25" s="101">
        <v>1938</v>
      </c>
      <c r="N25" s="701">
        <v>57.655907162977037</v>
      </c>
      <c r="O25" s="100">
        <v>1.2507532543052879</v>
      </c>
      <c r="P25" s="101">
        <v>1949</v>
      </c>
      <c r="Q25" s="108">
        <v>19.43307532843972</v>
      </c>
      <c r="R25" s="100">
        <v>1.0301693982832529</v>
      </c>
      <c r="S25" s="101">
        <v>1931</v>
      </c>
      <c r="T25" s="702">
        <v>71.478732531400141</v>
      </c>
      <c r="U25" s="100">
        <v>1.1219400552569441</v>
      </c>
      <c r="V25" s="101">
        <v>1949</v>
      </c>
      <c r="W25" s="701">
        <v>90.203109363246455</v>
      </c>
      <c r="X25" s="100">
        <v>0.68653782623055437</v>
      </c>
      <c r="Y25" s="101">
        <v>1962</v>
      </c>
      <c r="Z25" s="702">
        <v>66.522270619001162</v>
      </c>
      <c r="AA25" s="100">
        <v>1.1894745798764821</v>
      </c>
      <c r="AB25" s="101">
        <v>1956</v>
      </c>
      <c r="AC25" s="105">
        <v>64.506869735025731</v>
      </c>
      <c r="AD25" s="100">
        <v>1.195441187969881</v>
      </c>
      <c r="AE25" s="179">
        <v>1961</v>
      </c>
    </row>
    <row r="26" spans="1:34" customFormat="1" ht="14.5" customHeight="1">
      <c r="A26" s="973" t="s">
        <v>82</v>
      </c>
      <c r="B26" s="974">
        <v>75.461108791515258</v>
      </c>
      <c r="C26" s="114">
        <v>0.87090747392145917</v>
      </c>
      <c r="D26" s="110">
        <v>4810</v>
      </c>
      <c r="E26" s="975">
        <v>87.185563803800946</v>
      </c>
      <c r="F26" s="114">
        <v>0.66272318184313617</v>
      </c>
      <c r="G26" s="110">
        <v>4892</v>
      </c>
      <c r="H26" s="974">
        <v>44.148010793890784</v>
      </c>
      <c r="I26" s="114">
        <v>0.98565041974296697</v>
      </c>
      <c r="J26" s="110">
        <v>4851</v>
      </c>
      <c r="K26" s="181">
        <v>39.683522002754927</v>
      </c>
      <c r="L26" s="114">
        <v>0.9768193612036784</v>
      </c>
      <c r="M26" s="110">
        <v>4852</v>
      </c>
      <c r="N26" s="974">
        <v>58.200372520918677</v>
      </c>
      <c r="O26" s="114">
        <v>0.98110206441481518</v>
      </c>
      <c r="P26" s="110">
        <v>4865</v>
      </c>
      <c r="Q26" s="181">
        <v>20.49994703953114</v>
      </c>
      <c r="R26" s="114">
        <v>0.81047626901073944</v>
      </c>
      <c r="S26" s="110">
        <v>4835</v>
      </c>
      <c r="T26" s="974">
        <v>64.312878698297254</v>
      </c>
      <c r="U26" s="114">
        <v>0.96307546028633706</v>
      </c>
      <c r="V26" s="110">
        <v>4857</v>
      </c>
      <c r="W26" s="974">
        <v>93.657019565568532</v>
      </c>
      <c r="X26" s="114">
        <v>0.45915889647269542</v>
      </c>
      <c r="Y26" s="110">
        <v>4907</v>
      </c>
      <c r="Z26" s="975">
        <v>62.770847245444372</v>
      </c>
      <c r="AA26" s="114">
        <v>0.95035977853882347</v>
      </c>
      <c r="AB26" s="110">
        <v>4879</v>
      </c>
      <c r="AC26" s="109">
        <v>66.640429986894119</v>
      </c>
      <c r="AD26" s="114">
        <v>0.93942473819863015</v>
      </c>
      <c r="AE26" s="115">
        <v>4891</v>
      </c>
    </row>
    <row r="27" spans="1:34" customFormat="1" ht="14.5" customHeight="1">
      <c r="A27" s="1234" t="s">
        <v>256</v>
      </c>
      <c r="B27" s="1235"/>
      <c r="C27" s="1235"/>
      <c r="D27" s="1235"/>
      <c r="E27" s="1235"/>
      <c r="F27" s="1235"/>
      <c r="G27" s="1235"/>
      <c r="H27" s="1235"/>
      <c r="I27" s="1235"/>
      <c r="J27" s="1235"/>
      <c r="K27" s="1235"/>
      <c r="L27" s="1235"/>
      <c r="M27" s="1235"/>
      <c r="N27" s="1235"/>
      <c r="O27" s="1235"/>
      <c r="P27" s="1235"/>
      <c r="Q27" s="1235"/>
      <c r="R27" s="1235"/>
      <c r="S27" s="1235"/>
      <c r="T27" s="1235"/>
      <c r="U27" s="1235"/>
      <c r="V27" s="1235"/>
      <c r="W27" s="1235"/>
      <c r="X27" s="1235"/>
      <c r="Y27" s="1235"/>
      <c r="Z27" s="1235"/>
      <c r="AA27" s="1235"/>
      <c r="AB27" s="1235"/>
      <c r="AC27" s="1235"/>
      <c r="AD27" s="1235"/>
      <c r="AE27" s="1235"/>
    </row>
    <row r="28" spans="1:34" customFormat="1" ht="14.5" customHeight="1">
      <c r="A28" s="1234" t="s">
        <v>577</v>
      </c>
      <c r="B28" s="1235"/>
      <c r="C28" s="1235"/>
      <c r="D28" s="1235"/>
      <c r="E28" s="1235"/>
      <c r="F28" s="1235"/>
      <c r="G28" s="1235"/>
      <c r="H28" s="1235"/>
      <c r="I28" s="1235"/>
      <c r="J28" s="1235"/>
      <c r="K28" s="1235"/>
      <c r="L28" s="1235"/>
      <c r="M28" s="1235"/>
      <c r="N28" s="1235"/>
      <c r="O28" s="1235"/>
      <c r="P28" s="1235"/>
      <c r="Q28" s="1235"/>
      <c r="R28" s="1235"/>
      <c r="S28" s="1235"/>
      <c r="T28" s="1235"/>
      <c r="U28" s="1235"/>
      <c r="V28" s="1235"/>
      <c r="W28" s="1235"/>
      <c r="X28" s="1235"/>
      <c r="Y28" s="1235"/>
      <c r="Z28" s="1235"/>
      <c r="AA28" s="1235"/>
      <c r="AB28" s="1235"/>
      <c r="AC28" s="1235"/>
      <c r="AD28" s="1235"/>
      <c r="AE28" s="1235"/>
    </row>
    <row r="29" spans="1:34" customFormat="1" ht="14.5" customHeight="1">
      <c r="A29" s="1234" t="s">
        <v>578</v>
      </c>
      <c r="B29" s="1235"/>
      <c r="C29" s="1235"/>
      <c r="D29" s="1235"/>
      <c r="E29" s="1235"/>
      <c r="F29" s="1235"/>
      <c r="G29" s="1235"/>
      <c r="H29" s="1235"/>
      <c r="I29" s="1235"/>
      <c r="J29" s="1235"/>
      <c r="K29" s="1235"/>
      <c r="L29" s="1235"/>
      <c r="M29" s="1235"/>
      <c r="N29" s="1235"/>
      <c r="O29" s="1235"/>
      <c r="P29" s="1235"/>
      <c r="Q29" s="1235"/>
      <c r="R29" s="1235"/>
      <c r="S29" s="1235"/>
      <c r="T29" s="1235"/>
      <c r="U29" s="1235"/>
      <c r="V29" s="1235"/>
      <c r="W29" s="1235"/>
      <c r="X29" s="1235"/>
      <c r="Y29" s="1235"/>
      <c r="Z29" s="1235"/>
      <c r="AA29" s="1235"/>
      <c r="AB29" s="1235"/>
      <c r="AC29" s="1235"/>
      <c r="AD29" s="1235"/>
      <c r="AE29" s="1235"/>
    </row>
    <row r="30" spans="1:34" ht="14.5" customHeight="1">
      <c r="A30" s="116"/>
      <c r="B30" s="116"/>
      <c r="C30" s="116"/>
      <c r="D30" s="116"/>
      <c r="E30" s="116"/>
      <c r="F30" s="116"/>
      <c r="G30" s="116"/>
      <c r="H30" s="116"/>
      <c r="I30" s="116"/>
      <c r="J30" s="116"/>
      <c r="K30" s="116"/>
      <c r="L30" s="116"/>
      <c r="M30" s="116"/>
      <c r="N30" s="116"/>
      <c r="O30" s="116"/>
      <c r="P30" s="116"/>
      <c r="Q30" s="116"/>
      <c r="R30" s="116"/>
      <c r="S30" s="116"/>
      <c r="T30" s="116"/>
      <c r="U30" s="116"/>
      <c r="V30" s="116"/>
      <c r="W30" s="116"/>
      <c r="X30" s="116"/>
      <c r="Y30" s="116"/>
      <c r="Z30" s="116"/>
      <c r="AA30" s="116"/>
      <c r="AB30" s="116"/>
    </row>
    <row r="31" spans="1:34" ht="14.5" customHeight="1">
      <c r="A31" s="1189" t="s">
        <v>574</v>
      </c>
      <c r="B31" s="1189"/>
      <c r="C31" s="1189"/>
      <c r="D31" s="1189"/>
      <c r="E31" s="1189"/>
      <c r="F31" s="1189"/>
      <c r="G31" s="1189"/>
      <c r="H31" s="1189"/>
      <c r="I31" s="1189"/>
      <c r="J31" s="1189"/>
      <c r="K31" s="1189"/>
      <c r="L31" s="1189"/>
      <c r="M31" s="1189"/>
      <c r="N31" s="1189"/>
      <c r="O31" s="1189"/>
      <c r="P31" s="1189"/>
      <c r="Q31" s="1189"/>
      <c r="R31" s="1189"/>
      <c r="S31" s="1189"/>
      <c r="T31" s="1189"/>
      <c r="U31" s="1189"/>
      <c r="V31" s="1189"/>
      <c r="W31" s="1189"/>
      <c r="X31" s="1189"/>
      <c r="Y31" s="1189"/>
      <c r="Z31" s="1189"/>
      <c r="AA31" s="1189"/>
      <c r="AB31" s="1189"/>
      <c r="AC31" s="1189"/>
      <c r="AD31" s="1189"/>
      <c r="AE31" s="1189"/>
    </row>
    <row r="32" spans="1:34" ht="29.15" customHeight="1" thickBot="1">
      <c r="A32" s="1229" t="s">
        <v>273</v>
      </c>
      <c r="B32" s="1226" t="s">
        <v>428</v>
      </c>
      <c r="C32" s="1226" t="s">
        <v>259</v>
      </c>
      <c r="D32" s="1226" t="s">
        <v>259</v>
      </c>
      <c r="E32" s="1226" t="s">
        <v>429</v>
      </c>
      <c r="F32" s="1226" t="s">
        <v>260</v>
      </c>
      <c r="G32" s="1226" t="s">
        <v>260</v>
      </c>
      <c r="H32" s="1226" t="s">
        <v>430</v>
      </c>
      <c r="I32" s="1226" t="s">
        <v>261</v>
      </c>
      <c r="J32" s="1226" t="s">
        <v>261</v>
      </c>
      <c r="K32" s="1226" t="s">
        <v>453</v>
      </c>
      <c r="L32" s="1226" t="s">
        <v>262</v>
      </c>
      <c r="M32" s="1226" t="s">
        <v>262</v>
      </c>
      <c r="N32" s="1226" t="s">
        <v>431</v>
      </c>
      <c r="O32" s="1226" t="s">
        <v>263</v>
      </c>
      <c r="P32" s="1226" t="s">
        <v>263</v>
      </c>
      <c r="Q32" s="1226" t="s">
        <v>432</v>
      </c>
      <c r="R32" s="1226" t="s">
        <v>264</v>
      </c>
      <c r="S32" s="1226" t="s">
        <v>264</v>
      </c>
      <c r="T32" s="1226" t="s">
        <v>433</v>
      </c>
      <c r="U32" s="1226" t="s">
        <v>265</v>
      </c>
      <c r="V32" s="1226" t="s">
        <v>265</v>
      </c>
      <c r="W32" s="1226" t="s">
        <v>434</v>
      </c>
      <c r="X32" s="1226" t="s">
        <v>266</v>
      </c>
      <c r="Y32" s="1226" t="s">
        <v>266</v>
      </c>
      <c r="Z32" s="1226" t="s">
        <v>435</v>
      </c>
      <c r="AA32" s="1226" t="s">
        <v>267</v>
      </c>
      <c r="AB32" s="1226" t="s">
        <v>267</v>
      </c>
      <c r="AC32" s="1226" t="s">
        <v>455</v>
      </c>
      <c r="AD32" s="1226" t="s">
        <v>268</v>
      </c>
      <c r="AE32" s="1226" t="s">
        <v>268</v>
      </c>
      <c r="AF32" s="1225" t="s">
        <v>454</v>
      </c>
      <c r="AG32" s="1226" t="s">
        <v>449</v>
      </c>
      <c r="AH32" s="1227" t="s">
        <v>449</v>
      </c>
    </row>
    <row r="33" spans="1:34" ht="14.5" customHeight="1" thickBot="1">
      <c r="A33" s="1230" t="s">
        <v>273</v>
      </c>
      <c r="B33" s="59" t="s">
        <v>92</v>
      </c>
      <c r="C33" s="59" t="s">
        <v>62</v>
      </c>
      <c r="D33" s="60" t="s">
        <v>63</v>
      </c>
      <c r="E33" s="59" t="s">
        <v>92</v>
      </c>
      <c r="F33" s="59" t="s">
        <v>62</v>
      </c>
      <c r="G33" s="60" t="s">
        <v>63</v>
      </c>
      <c r="H33" s="59" t="s">
        <v>92</v>
      </c>
      <c r="I33" s="59" t="s">
        <v>62</v>
      </c>
      <c r="J33" s="60" t="s">
        <v>63</v>
      </c>
      <c r="K33" s="59" t="s">
        <v>92</v>
      </c>
      <c r="L33" s="59" t="s">
        <v>62</v>
      </c>
      <c r="M33" s="60" t="s">
        <v>63</v>
      </c>
      <c r="N33" s="59" t="s">
        <v>92</v>
      </c>
      <c r="O33" s="59" t="s">
        <v>62</v>
      </c>
      <c r="P33" s="60" t="s">
        <v>63</v>
      </c>
      <c r="Q33" s="59" t="s">
        <v>92</v>
      </c>
      <c r="R33" s="59" t="s">
        <v>62</v>
      </c>
      <c r="S33" s="60" t="s">
        <v>63</v>
      </c>
      <c r="T33" s="59" t="s">
        <v>92</v>
      </c>
      <c r="U33" s="59" t="s">
        <v>62</v>
      </c>
      <c r="V33" s="60" t="s">
        <v>63</v>
      </c>
      <c r="W33" s="59" t="s">
        <v>92</v>
      </c>
      <c r="X33" s="59" t="s">
        <v>62</v>
      </c>
      <c r="Y33" s="60" t="s">
        <v>63</v>
      </c>
      <c r="Z33" s="59" t="s">
        <v>92</v>
      </c>
      <c r="AA33" s="59" t="s">
        <v>62</v>
      </c>
      <c r="AB33" s="60" t="s">
        <v>63</v>
      </c>
      <c r="AC33" s="59" t="s">
        <v>92</v>
      </c>
      <c r="AD33" s="59" t="s">
        <v>62</v>
      </c>
      <c r="AE33" s="60" t="s">
        <v>63</v>
      </c>
      <c r="AF33" s="59" t="s">
        <v>92</v>
      </c>
      <c r="AG33" s="59" t="s">
        <v>62</v>
      </c>
      <c r="AH33" s="59" t="s">
        <v>63</v>
      </c>
    </row>
    <row r="34" spans="1:34" customFormat="1" ht="14.5" customHeight="1">
      <c r="A34" s="969" t="s">
        <v>64</v>
      </c>
      <c r="B34" s="692">
        <v>94.195567110372409</v>
      </c>
      <c r="C34" s="94">
        <v>0.82425282866019012</v>
      </c>
      <c r="D34" s="95">
        <v>794</v>
      </c>
      <c r="E34" s="692">
        <v>45.245797895736843</v>
      </c>
      <c r="F34" s="94">
        <v>1.7747492102664859</v>
      </c>
      <c r="G34" s="95">
        <v>790</v>
      </c>
      <c r="H34" s="692">
        <v>99.13530910118817</v>
      </c>
      <c r="I34" s="94">
        <v>0.32583271339091202</v>
      </c>
      <c r="J34" s="95">
        <v>794</v>
      </c>
      <c r="K34" s="693">
        <v>34.772611568316051</v>
      </c>
      <c r="L34" s="94">
        <v>1.696249156277799</v>
      </c>
      <c r="M34" s="95">
        <v>792</v>
      </c>
      <c r="N34" s="692">
        <v>13.557544023583709</v>
      </c>
      <c r="O34" s="94">
        <v>1.220247990732195</v>
      </c>
      <c r="P34" s="95">
        <v>791</v>
      </c>
      <c r="Q34" s="691">
        <v>82.473033598836722</v>
      </c>
      <c r="R34" s="94">
        <v>1.359542668156849</v>
      </c>
      <c r="S34" s="95">
        <v>792</v>
      </c>
      <c r="T34" s="691">
        <v>14.73391490495197</v>
      </c>
      <c r="U34" s="94">
        <v>1.2698017087572311</v>
      </c>
      <c r="V34" s="95">
        <v>790</v>
      </c>
      <c r="W34" s="107">
        <v>31.278454896163542</v>
      </c>
      <c r="X34" s="94">
        <v>1.639521866660947</v>
      </c>
      <c r="Y34" s="95">
        <v>793</v>
      </c>
      <c r="Z34" s="107">
        <v>36.014239113553081</v>
      </c>
      <c r="AA34" s="94">
        <v>1.704334993850497</v>
      </c>
      <c r="AB34" s="95">
        <v>792</v>
      </c>
      <c r="AC34" s="692">
        <v>16.109118890715219</v>
      </c>
      <c r="AD34" s="94">
        <v>1.3083192633312859</v>
      </c>
      <c r="AE34" s="95">
        <v>790</v>
      </c>
      <c r="AF34" s="693">
        <v>47.61685043395736</v>
      </c>
      <c r="AG34" s="94">
        <v>1.7847964052248619</v>
      </c>
      <c r="AH34" s="111">
        <v>786</v>
      </c>
    </row>
    <row r="35" spans="1:34" customFormat="1" ht="14.5" customHeight="1">
      <c r="A35" s="970" t="s">
        <v>65</v>
      </c>
      <c r="B35" s="106">
        <v>93.227722254634486</v>
      </c>
      <c r="C35" s="96">
        <v>0.7223089867195116</v>
      </c>
      <c r="D35" s="97">
        <v>1227</v>
      </c>
      <c r="E35" s="694">
        <v>51.676498758093842</v>
      </c>
      <c r="F35" s="96">
        <v>1.4293598250502639</v>
      </c>
      <c r="G35" s="97">
        <v>1226</v>
      </c>
      <c r="H35" s="696">
        <v>99.246453145633225</v>
      </c>
      <c r="I35" s="96">
        <v>0.2505133249695371</v>
      </c>
      <c r="J35" s="97">
        <v>1229</v>
      </c>
      <c r="K35" s="694">
        <v>29.20182283914453</v>
      </c>
      <c r="L35" s="96">
        <v>1.305539004602507</v>
      </c>
      <c r="M35" s="97">
        <v>1225</v>
      </c>
      <c r="N35" s="696">
        <v>13.199330845121199</v>
      </c>
      <c r="O35" s="96">
        <v>0.96388828566151485</v>
      </c>
      <c r="P35" s="97">
        <v>1225</v>
      </c>
      <c r="Q35" s="696">
        <v>84.087883045606333</v>
      </c>
      <c r="R35" s="96">
        <v>1.052220253704347</v>
      </c>
      <c r="S35" s="97">
        <v>1227</v>
      </c>
      <c r="T35" s="696">
        <v>9.4901382431313372</v>
      </c>
      <c r="U35" s="96">
        <v>0.83678154595909859</v>
      </c>
      <c r="V35" s="97">
        <v>1225</v>
      </c>
      <c r="W35" s="106">
        <v>20.21194681176658</v>
      </c>
      <c r="X35" s="96">
        <v>1.1379635283472149</v>
      </c>
      <c r="Y35" s="97">
        <v>1226</v>
      </c>
      <c r="Z35" s="106">
        <v>29.57210894305901</v>
      </c>
      <c r="AA35" s="96">
        <v>1.298495823416713</v>
      </c>
      <c r="AB35" s="97">
        <v>1227</v>
      </c>
      <c r="AC35" s="696">
        <v>12.93826755492155</v>
      </c>
      <c r="AD35" s="96">
        <v>0.96182098715911268</v>
      </c>
      <c r="AE35" s="97">
        <v>1223</v>
      </c>
      <c r="AF35" s="694">
        <v>44.049438126518403</v>
      </c>
      <c r="AG35" s="96">
        <v>1.4224691803682159</v>
      </c>
      <c r="AH35" s="112">
        <v>1222</v>
      </c>
    </row>
    <row r="36" spans="1:34" customFormat="1" ht="14.5" customHeight="1">
      <c r="A36" s="969" t="s">
        <v>66</v>
      </c>
      <c r="B36" s="692">
        <v>90.950832583742141</v>
      </c>
      <c r="C36" s="94">
        <v>1.840199405547013</v>
      </c>
      <c r="D36" s="95">
        <v>244</v>
      </c>
      <c r="E36" s="692">
        <v>63.62894856977389</v>
      </c>
      <c r="F36" s="94">
        <v>3.0936276235233859</v>
      </c>
      <c r="G36" s="95">
        <v>242</v>
      </c>
      <c r="H36" s="107">
        <v>97.10545844759109</v>
      </c>
      <c r="I36" s="94">
        <v>1.078088018099566</v>
      </c>
      <c r="J36" s="95">
        <v>244</v>
      </c>
      <c r="K36" s="107">
        <v>41.58773816922789</v>
      </c>
      <c r="L36" s="94">
        <v>3.1541390467324839</v>
      </c>
      <c r="M36" s="95">
        <v>244</v>
      </c>
      <c r="N36" s="692">
        <v>6.6080971292198072</v>
      </c>
      <c r="O36" s="94">
        <v>1.5966932870476001</v>
      </c>
      <c r="P36" s="95">
        <v>243</v>
      </c>
      <c r="Q36" s="692">
        <v>61.158733103199523</v>
      </c>
      <c r="R36" s="94">
        <v>3.1258201939498531</v>
      </c>
      <c r="S36" s="95">
        <v>244</v>
      </c>
      <c r="T36" s="692">
        <v>14.214345731818151</v>
      </c>
      <c r="U36" s="94">
        <v>2.2279917354839438</v>
      </c>
      <c r="V36" s="95">
        <v>244</v>
      </c>
      <c r="W36" s="692">
        <v>23.19290293743418</v>
      </c>
      <c r="X36" s="94">
        <v>2.6963776649250009</v>
      </c>
      <c r="Y36" s="95">
        <v>244</v>
      </c>
      <c r="Z36" s="692">
        <v>30.47074011359577</v>
      </c>
      <c r="AA36" s="94">
        <v>2.9406883698976891</v>
      </c>
      <c r="AB36" s="95">
        <v>244</v>
      </c>
      <c r="AC36" s="692">
        <v>22.578028426290569</v>
      </c>
      <c r="AD36" s="94">
        <v>2.6807494881779839</v>
      </c>
      <c r="AE36" s="95">
        <v>243</v>
      </c>
      <c r="AF36" s="107">
        <v>56.39707406804326</v>
      </c>
      <c r="AG36" s="94">
        <v>3.182117986787786</v>
      </c>
      <c r="AH36" s="111">
        <v>243</v>
      </c>
    </row>
    <row r="37" spans="1:34" customFormat="1" ht="14.5" customHeight="1">
      <c r="A37" s="970" t="s">
        <v>67</v>
      </c>
      <c r="B37" s="696">
        <v>92.197899894183749</v>
      </c>
      <c r="C37" s="96">
        <v>1.874483653106547</v>
      </c>
      <c r="D37" s="97">
        <v>206</v>
      </c>
      <c r="E37" s="696">
        <v>47.254351804800777</v>
      </c>
      <c r="F37" s="96">
        <v>3.4791178550272051</v>
      </c>
      <c r="G37" s="97">
        <v>207</v>
      </c>
      <c r="H37" s="696">
        <v>99.499514052276496</v>
      </c>
      <c r="I37" s="96">
        <v>0.49923592253450061</v>
      </c>
      <c r="J37" s="97">
        <v>207</v>
      </c>
      <c r="K37" s="696">
        <v>18.262881058113699</v>
      </c>
      <c r="L37" s="96">
        <v>2.6874902777738581</v>
      </c>
      <c r="M37" s="97">
        <v>207</v>
      </c>
      <c r="N37" s="696">
        <v>4.3271146092002608</v>
      </c>
      <c r="O37" s="96">
        <v>1.4131441206373829</v>
      </c>
      <c r="P37" s="97">
        <v>206</v>
      </c>
      <c r="Q37" s="696">
        <v>83.629945653168036</v>
      </c>
      <c r="R37" s="96">
        <v>2.601484370494886</v>
      </c>
      <c r="S37" s="97">
        <v>207</v>
      </c>
      <c r="T37" s="696">
        <v>9.2378139886153541</v>
      </c>
      <c r="U37" s="96">
        <v>2.023833763639562</v>
      </c>
      <c r="V37" s="97">
        <v>206</v>
      </c>
      <c r="W37" s="696">
        <v>21.552519700592459</v>
      </c>
      <c r="X37" s="96">
        <v>2.8361680574165611</v>
      </c>
      <c r="Y37" s="97">
        <v>207</v>
      </c>
      <c r="Z37" s="106">
        <v>38.898154333226039</v>
      </c>
      <c r="AA37" s="96">
        <v>3.3856711841269682</v>
      </c>
      <c r="AB37" s="97">
        <v>207</v>
      </c>
      <c r="AC37" s="696">
        <v>16.81956281418751</v>
      </c>
      <c r="AD37" s="96">
        <v>2.600808687708442</v>
      </c>
      <c r="AE37" s="97">
        <v>207</v>
      </c>
      <c r="AF37" s="695">
        <v>47.899581429884023</v>
      </c>
      <c r="AG37" s="96">
        <v>3.5045307225870652</v>
      </c>
      <c r="AH37" s="112">
        <v>204</v>
      </c>
    </row>
    <row r="38" spans="1:34" customFormat="1" ht="14.5" customHeight="1">
      <c r="A38" s="969" t="s">
        <v>68</v>
      </c>
      <c r="B38" s="692" t="s">
        <v>382</v>
      </c>
      <c r="C38" s="704" t="s">
        <v>382</v>
      </c>
      <c r="D38" s="705" t="s">
        <v>382</v>
      </c>
      <c r="E38" s="692" t="s">
        <v>382</v>
      </c>
      <c r="F38" s="704" t="s">
        <v>382</v>
      </c>
      <c r="G38" s="705" t="s">
        <v>382</v>
      </c>
      <c r="H38" s="692" t="s">
        <v>382</v>
      </c>
      <c r="I38" s="704" t="s">
        <v>382</v>
      </c>
      <c r="J38" s="705" t="s">
        <v>382</v>
      </c>
      <c r="K38" s="692" t="s">
        <v>382</v>
      </c>
      <c r="L38" s="704" t="s">
        <v>382</v>
      </c>
      <c r="M38" s="705" t="s">
        <v>382</v>
      </c>
      <c r="N38" s="692" t="s">
        <v>382</v>
      </c>
      <c r="O38" s="704" t="s">
        <v>382</v>
      </c>
      <c r="P38" s="705" t="s">
        <v>382</v>
      </c>
      <c r="Q38" s="692" t="s">
        <v>382</v>
      </c>
      <c r="R38" s="704" t="s">
        <v>382</v>
      </c>
      <c r="S38" s="705" t="s">
        <v>382</v>
      </c>
      <c r="T38" s="692" t="s">
        <v>382</v>
      </c>
      <c r="U38" s="704" t="s">
        <v>382</v>
      </c>
      <c r="V38" s="705" t="s">
        <v>382</v>
      </c>
      <c r="W38" s="692" t="s">
        <v>382</v>
      </c>
      <c r="X38" s="704" t="s">
        <v>382</v>
      </c>
      <c r="Y38" s="705" t="s">
        <v>382</v>
      </c>
      <c r="Z38" s="692" t="s">
        <v>382</v>
      </c>
      <c r="AA38" s="704" t="s">
        <v>382</v>
      </c>
      <c r="AB38" s="705" t="s">
        <v>382</v>
      </c>
      <c r="AC38" s="692" t="s">
        <v>382</v>
      </c>
      <c r="AD38" s="704" t="s">
        <v>382</v>
      </c>
      <c r="AE38" s="705" t="s">
        <v>382</v>
      </c>
      <c r="AF38" s="692" t="s">
        <v>382</v>
      </c>
      <c r="AG38" s="704" t="s">
        <v>382</v>
      </c>
      <c r="AH38" s="976" t="s">
        <v>382</v>
      </c>
    </row>
    <row r="39" spans="1:34" customFormat="1" ht="14.5" customHeight="1">
      <c r="A39" s="970" t="s">
        <v>69</v>
      </c>
      <c r="B39" s="696">
        <v>90.30095962785677</v>
      </c>
      <c r="C39" s="96">
        <v>3.0726392701633092</v>
      </c>
      <c r="D39" s="97">
        <v>93</v>
      </c>
      <c r="E39" s="696">
        <v>56.367755485622531</v>
      </c>
      <c r="F39" s="96">
        <v>5.1740669173823548</v>
      </c>
      <c r="G39" s="97">
        <v>92</v>
      </c>
      <c r="H39" s="696">
        <v>100</v>
      </c>
      <c r="I39" s="706" t="s">
        <v>328</v>
      </c>
      <c r="J39" s="97">
        <v>92</v>
      </c>
      <c r="K39" s="106">
        <v>68.569569585802341</v>
      </c>
      <c r="L39" s="96">
        <v>4.8252247556378398</v>
      </c>
      <c r="M39" s="97">
        <v>93</v>
      </c>
      <c r="N39" s="696">
        <v>12.884237607753111</v>
      </c>
      <c r="O39" s="96">
        <v>3.4731901591119332</v>
      </c>
      <c r="P39" s="97">
        <v>93</v>
      </c>
      <c r="Q39" s="696">
        <v>81.656022748401639</v>
      </c>
      <c r="R39" s="96">
        <v>4.0196702219231071</v>
      </c>
      <c r="S39" s="97">
        <v>93</v>
      </c>
      <c r="T39" s="696">
        <v>16.70577960524033</v>
      </c>
      <c r="U39" s="96">
        <v>3.9370124685043431</v>
      </c>
      <c r="V39" s="97">
        <v>90</v>
      </c>
      <c r="W39" s="106">
        <v>38.955698756133437</v>
      </c>
      <c r="X39" s="96">
        <v>5.0819440116375754</v>
      </c>
      <c r="Y39" s="97">
        <v>92</v>
      </c>
      <c r="Z39" s="106">
        <v>37.524853387005948</v>
      </c>
      <c r="AA39" s="96">
        <v>5.0197352580522221</v>
      </c>
      <c r="AB39" s="97">
        <v>93</v>
      </c>
      <c r="AC39" s="696">
        <v>27.83495232404891</v>
      </c>
      <c r="AD39" s="96">
        <v>4.7285255637121493</v>
      </c>
      <c r="AE39" s="97">
        <v>90</v>
      </c>
      <c r="AF39" s="696">
        <v>63.061101684591897</v>
      </c>
      <c r="AG39" s="96">
        <v>5.0965090588769648</v>
      </c>
      <c r="AH39" s="112">
        <v>90</v>
      </c>
    </row>
    <row r="40" spans="1:34" customFormat="1" ht="14.5" customHeight="1">
      <c r="A40" s="969" t="s">
        <v>70</v>
      </c>
      <c r="B40" s="691">
        <v>93.339592496023627</v>
      </c>
      <c r="C40" s="94">
        <v>1.1759897259188159</v>
      </c>
      <c r="D40" s="95">
        <v>453</v>
      </c>
      <c r="E40" s="692">
        <v>50.737945753246777</v>
      </c>
      <c r="F40" s="94">
        <v>2.353118825020645</v>
      </c>
      <c r="G40" s="95">
        <v>453</v>
      </c>
      <c r="H40" s="692">
        <v>98.908008243704415</v>
      </c>
      <c r="I40" s="94">
        <v>0.48706884040771792</v>
      </c>
      <c r="J40" s="95">
        <v>453</v>
      </c>
      <c r="K40" s="693">
        <v>32.984104502665858</v>
      </c>
      <c r="L40" s="94">
        <v>2.2125426185525612</v>
      </c>
      <c r="M40" s="95">
        <v>452</v>
      </c>
      <c r="N40" s="692">
        <v>12.940532732137299</v>
      </c>
      <c r="O40" s="94">
        <v>1.576445047982268</v>
      </c>
      <c r="P40" s="95">
        <v>453</v>
      </c>
      <c r="Q40" s="691">
        <v>81.487485937472101</v>
      </c>
      <c r="R40" s="94">
        <v>1.842257539018993</v>
      </c>
      <c r="S40" s="95">
        <v>453</v>
      </c>
      <c r="T40" s="692">
        <v>9.6036378490287486</v>
      </c>
      <c r="U40" s="94">
        <v>1.3812792724773471</v>
      </c>
      <c r="V40" s="95">
        <v>452</v>
      </c>
      <c r="W40" s="107">
        <v>27.38706828660095</v>
      </c>
      <c r="X40" s="94">
        <v>2.0861536915974859</v>
      </c>
      <c r="Y40" s="95">
        <v>452</v>
      </c>
      <c r="Z40" s="692">
        <v>36.24023334777894</v>
      </c>
      <c r="AA40" s="94">
        <v>2.2550226064674059</v>
      </c>
      <c r="AB40" s="95">
        <v>453</v>
      </c>
      <c r="AC40" s="692">
        <v>18.078911388940831</v>
      </c>
      <c r="AD40" s="94">
        <v>1.8109662781628</v>
      </c>
      <c r="AE40" s="95">
        <v>452</v>
      </c>
      <c r="AF40" s="693">
        <v>49.095403068332928</v>
      </c>
      <c r="AG40" s="94">
        <v>2.3582423734227742</v>
      </c>
      <c r="AH40" s="111">
        <v>451</v>
      </c>
    </row>
    <row r="41" spans="1:34" customFormat="1" ht="14.5" customHeight="1">
      <c r="A41" s="970" t="s">
        <v>71</v>
      </c>
      <c r="B41" s="696">
        <v>87.308053741207232</v>
      </c>
      <c r="C41" s="96">
        <v>3.9734050213948509</v>
      </c>
      <c r="D41" s="97">
        <v>69</v>
      </c>
      <c r="E41" s="106">
        <v>42.910461399605147</v>
      </c>
      <c r="F41" s="96">
        <v>5.9846722467191347</v>
      </c>
      <c r="G41" s="97">
        <v>69</v>
      </c>
      <c r="H41" s="696">
        <v>100</v>
      </c>
      <c r="I41" s="706" t="s">
        <v>328</v>
      </c>
      <c r="J41" s="97">
        <v>69</v>
      </c>
      <c r="K41" s="696">
        <v>10.48005689451047</v>
      </c>
      <c r="L41" s="96">
        <v>3.74250367214329</v>
      </c>
      <c r="M41" s="97">
        <v>69</v>
      </c>
      <c r="N41" s="696">
        <v>11.933324011194831</v>
      </c>
      <c r="O41" s="96">
        <v>3.9542760093345</v>
      </c>
      <c r="P41" s="97">
        <v>69</v>
      </c>
      <c r="Q41" s="696">
        <v>80.70506518251122</v>
      </c>
      <c r="R41" s="96">
        <v>4.8011874324108339</v>
      </c>
      <c r="S41" s="97">
        <v>69</v>
      </c>
      <c r="T41" s="696">
        <v>5.9307274062904671</v>
      </c>
      <c r="U41" s="96">
        <v>2.874735966989955</v>
      </c>
      <c r="V41" s="97">
        <v>69</v>
      </c>
      <c r="W41" s="696">
        <v>22.109394764465389</v>
      </c>
      <c r="X41" s="96">
        <v>5.0317925053540202</v>
      </c>
      <c r="Y41" s="97">
        <v>69</v>
      </c>
      <c r="Z41" s="696">
        <v>31.034627475289131</v>
      </c>
      <c r="AA41" s="96">
        <v>5.6072825028735709</v>
      </c>
      <c r="AB41" s="97">
        <v>69</v>
      </c>
      <c r="AC41" s="696">
        <v>19.029533467849401</v>
      </c>
      <c r="AD41" s="96">
        <v>4.7505338536152646</v>
      </c>
      <c r="AE41" s="97">
        <v>69</v>
      </c>
      <c r="AF41" s="696">
        <v>36.854376961985992</v>
      </c>
      <c r="AG41" s="96">
        <v>5.9390117733963503</v>
      </c>
      <c r="AH41" s="112">
        <v>67</v>
      </c>
    </row>
    <row r="42" spans="1:34" customFormat="1" ht="14.5" customHeight="1">
      <c r="A42" s="969" t="s">
        <v>72</v>
      </c>
      <c r="B42" s="692">
        <v>93.658007583793079</v>
      </c>
      <c r="C42" s="94">
        <v>0.98579811384976523</v>
      </c>
      <c r="D42" s="95">
        <v>615</v>
      </c>
      <c r="E42" s="107">
        <v>54.208322565439993</v>
      </c>
      <c r="F42" s="94">
        <v>2.0139441772024789</v>
      </c>
      <c r="G42" s="95">
        <v>615</v>
      </c>
      <c r="H42" s="692">
        <v>99.314416622066588</v>
      </c>
      <c r="I42" s="94">
        <v>0.34159717774631781</v>
      </c>
      <c r="J42" s="95">
        <v>615</v>
      </c>
      <c r="K42" s="691">
        <v>17.762420064827051</v>
      </c>
      <c r="L42" s="94">
        <v>1.553367416279253</v>
      </c>
      <c r="M42" s="95">
        <v>615</v>
      </c>
      <c r="N42" s="692">
        <v>4.797288946430851</v>
      </c>
      <c r="O42" s="94">
        <v>0.8704913650960352</v>
      </c>
      <c r="P42" s="95">
        <v>612</v>
      </c>
      <c r="Q42" s="691">
        <v>81.128191905159269</v>
      </c>
      <c r="R42" s="94">
        <v>1.6072224684052969</v>
      </c>
      <c r="S42" s="95">
        <v>614</v>
      </c>
      <c r="T42" s="692">
        <v>11.286683451748781</v>
      </c>
      <c r="U42" s="94">
        <v>1.290758706030285</v>
      </c>
      <c r="V42" s="95">
        <v>613</v>
      </c>
      <c r="W42" s="107">
        <v>38.340731580161993</v>
      </c>
      <c r="X42" s="94">
        <v>1.956805276217237</v>
      </c>
      <c r="Y42" s="95">
        <v>615</v>
      </c>
      <c r="Z42" s="107">
        <v>34.586606541830669</v>
      </c>
      <c r="AA42" s="94">
        <v>1.9125054685980321</v>
      </c>
      <c r="AB42" s="95">
        <v>615</v>
      </c>
      <c r="AC42" s="692">
        <v>18.92245029331885</v>
      </c>
      <c r="AD42" s="94">
        <v>1.5914575291966071</v>
      </c>
      <c r="AE42" s="95">
        <v>615</v>
      </c>
      <c r="AF42" s="693">
        <v>47.224387367386392</v>
      </c>
      <c r="AG42" s="94">
        <v>2.0264833320774871</v>
      </c>
      <c r="AH42" s="111">
        <v>611</v>
      </c>
    </row>
    <row r="43" spans="1:34" customFormat="1" ht="14.5" customHeight="1">
      <c r="A43" s="970" t="s">
        <v>73</v>
      </c>
      <c r="B43" s="106">
        <v>95.75360099370279</v>
      </c>
      <c r="C43" s="96">
        <v>0.61961234899909723</v>
      </c>
      <c r="D43" s="97">
        <v>1075</v>
      </c>
      <c r="E43" s="106">
        <v>56.813763282788358</v>
      </c>
      <c r="F43" s="96">
        <v>1.516295783940308</v>
      </c>
      <c r="G43" s="97">
        <v>1075</v>
      </c>
      <c r="H43" s="696">
        <v>98.964202443024135</v>
      </c>
      <c r="I43" s="96">
        <v>0.31093554330236323</v>
      </c>
      <c r="J43" s="97">
        <v>1075</v>
      </c>
      <c r="K43" s="695">
        <v>23.644083355455841</v>
      </c>
      <c r="L43" s="96">
        <v>1.3015255112579709</v>
      </c>
      <c r="M43" s="97">
        <v>1072</v>
      </c>
      <c r="N43" s="696">
        <v>6.6681962821504364</v>
      </c>
      <c r="O43" s="96">
        <v>0.75808141027147713</v>
      </c>
      <c r="P43" s="97">
        <v>1073</v>
      </c>
      <c r="Q43" s="694">
        <v>83.230336771502152</v>
      </c>
      <c r="R43" s="96">
        <v>1.151346121763603</v>
      </c>
      <c r="S43" s="97">
        <v>1074</v>
      </c>
      <c r="T43" s="695">
        <v>14.583571169126319</v>
      </c>
      <c r="U43" s="96">
        <v>1.0830754404445979</v>
      </c>
      <c r="V43" s="97">
        <v>1073</v>
      </c>
      <c r="W43" s="694">
        <v>28.064151084825919</v>
      </c>
      <c r="X43" s="96">
        <v>1.3699464307439579</v>
      </c>
      <c r="Y43" s="97">
        <v>1073</v>
      </c>
      <c r="Z43" s="106">
        <v>37.58038873437399</v>
      </c>
      <c r="AA43" s="96">
        <v>1.477650346164981</v>
      </c>
      <c r="AB43" s="97">
        <v>1073</v>
      </c>
      <c r="AC43" s="106">
        <v>17.908977478380539</v>
      </c>
      <c r="AD43" s="96">
        <v>1.177428339093731</v>
      </c>
      <c r="AE43" s="97">
        <v>1073</v>
      </c>
      <c r="AF43" s="694">
        <v>54.698050549094013</v>
      </c>
      <c r="AG43" s="96">
        <v>1.52976120019036</v>
      </c>
      <c r="AH43" s="112">
        <v>1066</v>
      </c>
    </row>
    <row r="44" spans="1:34" customFormat="1" ht="14.5" customHeight="1">
      <c r="A44" s="969" t="s">
        <v>74</v>
      </c>
      <c r="B44" s="692">
        <v>89.779238574150881</v>
      </c>
      <c r="C44" s="94">
        <v>1.8663555856344991</v>
      </c>
      <c r="D44" s="95">
        <v>267</v>
      </c>
      <c r="E44" s="692">
        <v>48.127448400617617</v>
      </c>
      <c r="F44" s="94">
        <v>3.0657857470666938</v>
      </c>
      <c r="G44" s="95">
        <v>267</v>
      </c>
      <c r="H44" s="692">
        <v>98.736158458601125</v>
      </c>
      <c r="I44" s="94">
        <v>0.62873546488928056</v>
      </c>
      <c r="J44" s="95">
        <v>268</v>
      </c>
      <c r="K44" s="692">
        <v>9.6517889372967343</v>
      </c>
      <c r="L44" s="94">
        <v>1.804941643715672</v>
      </c>
      <c r="M44" s="95">
        <v>268</v>
      </c>
      <c r="N44" s="692">
        <v>4.9871481561764046</v>
      </c>
      <c r="O44" s="94">
        <v>1.347914415791029</v>
      </c>
      <c r="P44" s="95">
        <v>268</v>
      </c>
      <c r="Q44" s="692">
        <v>80.055017388550525</v>
      </c>
      <c r="R44" s="94">
        <v>2.455999348016598</v>
      </c>
      <c r="S44" s="95">
        <v>267</v>
      </c>
      <c r="T44" s="692">
        <v>8.6932668683241374</v>
      </c>
      <c r="U44" s="94">
        <v>1.733594095148639</v>
      </c>
      <c r="V44" s="95">
        <v>268</v>
      </c>
      <c r="W44" s="107">
        <v>21.185808955665738</v>
      </c>
      <c r="X44" s="94">
        <v>2.4852345899545658</v>
      </c>
      <c r="Y44" s="95">
        <v>267</v>
      </c>
      <c r="Z44" s="692">
        <v>24.85077633266533</v>
      </c>
      <c r="AA44" s="94">
        <v>2.6405313913452462</v>
      </c>
      <c r="AB44" s="95">
        <v>268</v>
      </c>
      <c r="AC44" s="692">
        <v>19.009115300224419</v>
      </c>
      <c r="AD44" s="94">
        <v>2.38485928059634</v>
      </c>
      <c r="AE44" s="95">
        <v>268</v>
      </c>
      <c r="AF44" s="692">
        <v>37.950515340451403</v>
      </c>
      <c r="AG44" s="94">
        <v>2.9894474352299421</v>
      </c>
      <c r="AH44" s="111">
        <v>264</v>
      </c>
    </row>
    <row r="45" spans="1:34" customFormat="1" ht="14.5" customHeight="1">
      <c r="A45" s="970" t="s">
        <v>75</v>
      </c>
      <c r="B45" s="696" t="s">
        <v>382</v>
      </c>
      <c r="C45" s="706" t="s">
        <v>382</v>
      </c>
      <c r="D45" s="707" t="s">
        <v>382</v>
      </c>
      <c r="E45" s="696" t="s">
        <v>382</v>
      </c>
      <c r="F45" s="706" t="s">
        <v>382</v>
      </c>
      <c r="G45" s="707" t="s">
        <v>382</v>
      </c>
      <c r="H45" s="696" t="s">
        <v>382</v>
      </c>
      <c r="I45" s="706" t="s">
        <v>382</v>
      </c>
      <c r="J45" s="707" t="s">
        <v>382</v>
      </c>
      <c r="K45" s="696" t="s">
        <v>382</v>
      </c>
      <c r="L45" s="706" t="s">
        <v>382</v>
      </c>
      <c r="M45" s="707" t="s">
        <v>382</v>
      </c>
      <c r="N45" s="696" t="s">
        <v>382</v>
      </c>
      <c r="O45" s="706" t="s">
        <v>382</v>
      </c>
      <c r="P45" s="707" t="s">
        <v>382</v>
      </c>
      <c r="Q45" s="696" t="s">
        <v>382</v>
      </c>
      <c r="R45" s="706" t="s">
        <v>382</v>
      </c>
      <c r="S45" s="707" t="s">
        <v>382</v>
      </c>
      <c r="T45" s="696" t="s">
        <v>382</v>
      </c>
      <c r="U45" s="706" t="s">
        <v>382</v>
      </c>
      <c r="V45" s="707" t="s">
        <v>382</v>
      </c>
      <c r="W45" s="696" t="s">
        <v>382</v>
      </c>
      <c r="X45" s="706" t="s">
        <v>382</v>
      </c>
      <c r="Y45" s="707" t="s">
        <v>382</v>
      </c>
      <c r="Z45" s="696" t="s">
        <v>382</v>
      </c>
      <c r="AA45" s="706" t="s">
        <v>382</v>
      </c>
      <c r="AB45" s="707" t="s">
        <v>382</v>
      </c>
      <c r="AC45" s="696" t="s">
        <v>382</v>
      </c>
      <c r="AD45" s="706" t="s">
        <v>382</v>
      </c>
      <c r="AE45" s="707" t="s">
        <v>382</v>
      </c>
      <c r="AF45" s="696" t="s">
        <v>382</v>
      </c>
      <c r="AG45" s="706" t="s">
        <v>382</v>
      </c>
      <c r="AH45" s="977" t="s">
        <v>382</v>
      </c>
    </row>
    <row r="46" spans="1:34" customFormat="1" ht="14.5" customHeight="1">
      <c r="A46" s="969" t="s">
        <v>76</v>
      </c>
      <c r="B46" s="692">
        <v>89.585048495720514</v>
      </c>
      <c r="C46" s="94">
        <v>1.80883545245377</v>
      </c>
      <c r="D46" s="95">
        <v>286</v>
      </c>
      <c r="E46" s="692">
        <v>50.534276482792052</v>
      </c>
      <c r="F46" s="94">
        <v>2.9674103536744219</v>
      </c>
      <c r="G46" s="95">
        <v>286</v>
      </c>
      <c r="H46" s="692">
        <v>98.540424935436192</v>
      </c>
      <c r="I46" s="94">
        <v>0.72562490213672037</v>
      </c>
      <c r="J46" s="95">
        <v>286</v>
      </c>
      <c r="K46" s="692">
        <v>18.636907453663849</v>
      </c>
      <c r="L46" s="94">
        <v>2.3184519761522169</v>
      </c>
      <c r="M46" s="95">
        <v>286</v>
      </c>
      <c r="N46" s="692">
        <v>4.538950710403129</v>
      </c>
      <c r="O46" s="94">
        <v>1.23444581147129</v>
      </c>
      <c r="P46" s="95">
        <v>285</v>
      </c>
      <c r="Q46" s="692">
        <v>89.042636283737878</v>
      </c>
      <c r="R46" s="94">
        <v>1.8878306106646969</v>
      </c>
      <c r="S46" s="95">
        <v>286</v>
      </c>
      <c r="T46" s="691">
        <v>8.0114329558977673</v>
      </c>
      <c r="U46" s="94">
        <v>1.610127793396845</v>
      </c>
      <c r="V46" s="95">
        <v>285</v>
      </c>
      <c r="W46" s="692">
        <v>17.201031020275899</v>
      </c>
      <c r="X46" s="94">
        <v>2.2267284404895569</v>
      </c>
      <c r="Y46" s="95">
        <v>285</v>
      </c>
      <c r="Z46" s="692">
        <v>31.149564427890699</v>
      </c>
      <c r="AA46" s="94">
        <v>2.7438695195542699</v>
      </c>
      <c r="AB46" s="95">
        <v>285</v>
      </c>
      <c r="AC46" s="692">
        <v>19.64682104674818</v>
      </c>
      <c r="AD46" s="94">
        <v>2.3620415031560742</v>
      </c>
      <c r="AE46" s="95">
        <v>286</v>
      </c>
      <c r="AF46" s="693">
        <v>47.542592605580339</v>
      </c>
      <c r="AG46" s="94">
        <v>2.986050080541486</v>
      </c>
      <c r="AH46" s="111">
        <v>282</v>
      </c>
    </row>
    <row r="47" spans="1:34" customFormat="1" ht="14.5" customHeight="1">
      <c r="A47" s="970" t="s">
        <v>77</v>
      </c>
      <c r="B47" s="696">
        <v>94.833624789461226</v>
      </c>
      <c r="C47" s="96">
        <v>1.915638112555885</v>
      </c>
      <c r="D47" s="97">
        <v>130</v>
      </c>
      <c r="E47" s="696">
        <v>51.016694775601017</v>
      </c>
      <c r="F47" s="96">
        <v>4.4195659845405064</v>
      </c>
      <c r="G47" s="97">
        <v>129</v>
      </c>
      <c r="H47" s="696">
        <v>99.166517254466285</v>
      </c>
      <c r="I47" s="96">
        <v>0.82983134027152416</v>
      </c>
      <c r="J47" s="97">
        <v>130</v>
      </c>
      <c r="K47" s="696">
        <v>11.649445808316029</v>
      </c>
      <c r="L47" s="96">
        <v>2.8360081564532482</v>
      </c>
      <c r="M47" s="97">
        <v>129</v>
      </c>
      <c r="N47" s="696">
        <v>6.3920637170646737</v>
      </c>
      <c r="O47" s="96">
        <v>2.1931954831732878</v>
      </c>
      <c r="P47" s="97">
        <v>129</v>
      </c>
      <c r="Q47" s="696">
        <v>80.308162120865063</v>
      </c>
      <c r="R47" s="96">
        <v>3.5338521634041991</v>
      </c>
      <c r="S47" s="97">
        <v>130</v>
      </c>
      <c r="T47" s="696">
        <v>8.4574989660953328</v>
      </c>
      <c r="U47" s="96">
        <v>2.4510414984512492</v>
      </c>
      <c r="V47" s="97">
        <v>129</v>
      </c>
      <c r="W47" s="696">
        <v>18.993515463050951</v>
      </c>
      <c r="X47" s="96">
        <v>3.4938006689615699</v>
      </c>
      <c r="Y47" s="97">
        <v>129</v>
      </c>
      <c r="Z47" s="696">
        <v>53.895045822045439</v>
      </c>
      <c r="AA47" s="96">
        <v>4.3951743736019413</v>
      </c>
      <c r="AB47" s="97">
        <v>130</v>
      </c>
      <c r="AC47" s="696">
        <v>20.11751455049572</v>
      </c>
      <c r="AD47" s="96">
        <v>3.5444258442562799</v>
      </c>
      <c r="AE47" s="97">
        <v>129</v>
      </c>
      <c r="AF47" s="106">
        <v>37.323728049687183</v>
      </c>
      <c r="AG47" s="96">
        <v>4.31138555162679</v>
      </c>
      <c r="AH47" s="112">
        <v>126</v>
      </c>
    </row>
    <row r="48" spans="1:34" customFormat="1" ht="14.5" customHeight="1">
      <c r="A48" s="969" t="s">
        <v>78</v>
      </c>
      <c r="B48" s="692">
        <v>90.138663368555854</v>
      </c>
      <c r="C48" s="94">
        <v>2.001281361954351</v>
      </c>
      <c r="D48" s="95">
        <v>221</v>
      </c>
      <c r="E48" s="692">
        <v>59.546208407018952</v>
      </c>
      <c r="F48" s="94">
        <v>3.303607306461843</v>
      </c>
      <c r="G48" s="95">
        <v>221</v>
      </c>
      <c r="H48" s="692">
        <v>100</v>
      </c>
      <c r="I48" s="704" t="s">
        <v>328</v>
      </c>
      <c r="J48" s="95">
        <v>221</v>
      </c>
      <c r="K48" s="692">
        <v>29.479812776761062</v>
      </c>
      <c r="L48" s="94">
        <v>3.0736544666873602</v>
      </c>
      <c r="M48" s="95">
        <v>221</v>
      </c>
      <c r="N48" s="692">
        <v>6.6096284903270712</v>
      </c>
      <c r="O48" s="94">
        <v>1.6548554512943741</v>
      </c>
      <c r="P48" s="95">
        <v>220</v>
      </c>
      <c r="Q48" s="692">
        <v>81.197053269659648</v>
      </c>
      <c r="R48" s="94">
        <v>2.6450213831155969</v>
      </c>
      <c r="S48" s="95">
        <v>221</v>
      </c>
      <c r="T48" s="692">
        <v>11.179803951703271</v>
      </c>
      <c r="U48" s="94">
        <v>2.112921714488357</v>
      </c>
      <c r="V48" s="95">
        <v>221</v>
      </c>
      <c r="W48" s="107">
        <v>26.97377836183367</v>
      </c>
      <c r="X48" s="94">
        <v>2.9848812722028408</v>
      </c>
      <c r="Y48" s="95">
        <v>221</v>
      </c>
      <c r="Z48" s="107">
        <v>35.481947324369727</v>
      </c>
      <c r="AA48" s="94">
        <v>3.2184164958548278</v>
      </c>
      <c r="AB48" s="95">
        <v>221</v>
      </c>
      <c r="AC48" s="692">
        <v>18.81921834370047</v>
      </c>
      <c r="AD48" s="94">
        <v>2.6239505450337548</v>
      </c>
      <c r="AE48" s="95">
        <v>221</v>
      </c>
      <c r="AF48" s="692">
        <v>40.90616737309368</v>
      </c>
      <c r="AG48" s="94">
        <v>3.319921971591441</v>
      </c>
      <c r="AH48" s="111">
        <v>220</v>
      </c>
    </row>
    <row r="49" spans="1:34" customFormat="1" ht="14.5" customHeight="1" thickBot="1">
      <c r="A49" s="971" t="s">
        <v>79</v>
      </c>
      <c r="B49" s="698">
        <v>94.80937045443784</v>
      </c>
      <c r="C49" s="98">
        <v>2.0614469567550708</v>
      </c>
      <c r="D49" s="99">
        <v>121</v>
      </c>
      <c r="E49" s="698">
        <v>37.290776651951226</v>
      </c>
      <c r="F49" s="98">
        <v>4.4158960072993434</v>
      </c>
      <c r="G49" s="99">
        <v>121</v>
      </c>
      <c r="H49" s="698">
        <v>99.091685118179768</v>
      </c>
      <c r="I49" s="98">
        <v>0.90391304020098184</v>
      </c>
      <c r="J49" s="99">
        <v>121</v>
      </c>
      <c r="K49" s="698">
        <v>12.05964357993237</v>
      </c>
      <c r="L49" s="98">
        <v>2.9475943327742891</v>
      </c>
      <c r="M49" s="99">
        <v>121</v>
      </c>
      <c r="N49" s="698">
        <v>6.3788811963207852</v>
      </c>
      <c r="O49" s="98">
        <v>2.19722507101182</v>
      </c>
      <c r="P49" s="99">
        <v>121</v>
      </c>
      <c r="Q49" s="698">
        <v>85.17411362818838</v>
      </c>
      <c r="R49" s="98">
        <v>3.3070622741158209</v>
      </c>
      <c r="S49" s="99">
        <v>121</v>
      </c>
      <c r="T49" s="698">
        <v>7.2372324408712858</v>
      </c>
      <c r="U49" s="98">
        <v>2.3420984105974378</v>
      </c>
      <c r="V49" s="99">
        <v>121</v>
      </c>
      <c r="W49" s="698">
        <v>16.550529102458722</v>
      </c>
      <c r="X49" s="98">
        <v>3.3308245561762742</v>
      </c>
      <c r="Y49" s="99">
        <v>121</v>
      </c>
      <c r="Z49" s="699">
        <v>33.399367274772217</v>
      </c>
      <c r="AA49" s="98">
        <v>4.2907046412206418</v>
      </c>
      <c r="AB49" s="99">
        <v>121</v>
      </c>
      <c r="AC49" s="698">
        <v>10.44324255569366</v>
      </c>
      <c r="AD49" s="98">
        <v>2.7619765254977979</v>
      </c>
      <c r="AE49" s="99">
        <v>121</v>
      </c>
      <c r="AF49" s="699">
        <v>44.641974798623941</v>
      </c>
      <c r="AG49" s="98">
        <v>4.5537873740880519</v>
      </c>
      <c r="AH49" s="113">
        <v>120</v>
      </c>
    </row>
    <row r="50" spans="1:34" customFormat="1" ht="14.5" customHeight="1">
      <c r="A50" s="972" t="s">
        <v>80</v>
      </c>
      <c r="B50" s="708">
        <v>93.657052240387202</v>
      </c>
      <c r="C50" s="100">
        <v>0.35262903947128782</v>
      </c>
      <c r="D50" s="101">
        <v>4816</v>
      </c>
      <c r="E50" s="701">
        <v>52.375644116983203</v>
      </c>
      <c r="F50" s="100">
        <v>0.72165416769381208</v>
      </c>
      <c r="G50" s="101">
        <v>4810</v>
      </c>
      <c r="H50" s="702">
        <v>99.153664371170635</v>
      </c>
      <c r="I50" s="100">
        <v>0.1319588726111923</v>
      </c>
      <c r="J50" s="101">
        <v>4818</v>
      </c>
      <c r="K50" s="701">
        <v>27.52575311086915</v>
      </c>
      <c r="L50" s="100">
        <v>0.64719939212444699</v>
      </c>
      <c r="M50" s="101">
        <v>4809</v>
      </c>
      <c r="N50" s="702">
        <v>9.8621264646091387</v>
      </c>
      <c r="O50" s="100">
        <v>0.43042332281727258</v>
      </c>
      <c r="P50" s="101">
        <v>4806</v>
      </c>
      <c r="Q50" s="708">
        <v>82.473218263641598</v>
      </c>
      <c r="R50" s="100">
        <v>0.55320897056832263</v>
      </c>
      <c r="S50" s="101">
        <v>4812</v>
      </c>
      <c r="T50" s="708">
        <v>11.96347994461631</v>
      </c>
      <c r="U50" s="100">
        <v>0.47048252886366088</v>
      </c>
      <c r="V50" s="101">
        <v>4803</v>
      </c>
      <c r="W50" s="701">
        <v>27.740565807528672</v>
      </c>
      <c r="X50" s="100">
        <v>0.64292973857567193</v>
      </c>
      <c r="Y50" s="101">
        <v>4810</v>
      </c>
      <c r="Z50" s="108">
        <v>33.998619992221222</v>
      </c>
      <c r="AA50" s="100">
        <v>0.68176157318027153</v>
      </c>
      <c r="AB50" s="101">
        <v>4813</v>
      </c>
      <c r="AC50" s="702">
        <v>16.947328277550191</v>
      </c>
      <c r="AD50" s="100">
        <v>0.54304722684852058</v>
      </c>
      <c r="AE50" s="101">
        <v>4803</v>
      </c>
      <c r="AF50" s="701">
        <v>47.817061518707838</v>
      </c>
      <c r="AG50" s="100">
        <v>0.72398553246485975</v>
      </c>
      <c r="AH50" s="179">
        <v>4781</v>
      </c>
    </row>
    <row r="51" spans="1:34" customFormat="1" ht="14.5" customHeight="1">
      <c r="A51" s="972" t="s">
        <v>81</v>
      </c>
      <c r="B51" s="702">
        <v>91.509892271157824</v>
      </c>
      <c r="C51" s="100">
        <v>0.86065959236047562</v>
      </c>
      <c r="D51" s="101">
        <v>1056</v>
      </c>
      <c r="E51" s="701">
        <v>51.263227859853828</v>
      </c>
      <c r="F51" s="100">
        <v>1.546251833721388</v>
      </c>
      <c r="G51" s="101">
        <v>1054</v>
      </c>
      <c r="H51" s="702">
        <v>98.594234002707225</v>
      </c>
      <c r="I51" s="100">
        <v>0.37380583897836761</v>
      </c>
      <c r="J51" s="101">
        <v>1057</v>
      </c>
      <c r="K51" s="701">
        <v>22.320915175988791</v>
      </c>
      <c r="L51" s="100">
        <v>1.298718198478503</v>
      </c>
      <c r="M51" s="101">
        <v>1056</v>
      </c>
      <c r="N51" s="708">
        <v>5.9450824594104361</v>
      </c>
      <c r="O51" s="100">
        <v>0.73528710274487585</v>
      </c>
      <c r="P51" s="101">
        <v>1053</v>
      </c>
      <c r="Q51" s="701">
        <v>78.83492095723399</v>
      </c>
      <c r="R51" s="100">
        <v>1.285504931886305</v>
      </c>
      <c r="S51" s="101">
        <v>1057</v>
      </c>
      <c r="T51" s="708">
        <v>9.6662631359626552</v>
      </c>
      <c r="U51" s="100">
        <v>0.91823236711967948</v>
      </c>
      <c r="V51" s="101">
        <v>1054</v>
      </c>
      <c r="W51" s="702">
        <v>20.047488200445741</v>
      </c>
      <c r="X51" s="100">
        <v>1.2355214610184171</v>
      </c>
      <c r="Y51" s="101">
        <v>1055</v>
      </c>
      <c r="Z51" s="702">
        <v>35.44054115997077</v>
      </c>
      <c r="AA51" s="100">
        <v>1.474036153977712</v>
      </c>
      <c r="AB51" s="101">
        <v>1056</v>
      </c>
      <c r="AC51" s="702">
        <v>18.80835405689519</v>
      </c>
      <c r="AD51" s="100">
        <v>1.2100062932561699</v>
      </c>
      <c r="AE51" s="101">
        <v>1055</v>
      </c>
      <c r="AF51" s="701">
        <v>47.67960205095563</v>
      </c>
      <c r="AG51" s="100">
        <v>1.5547651125419499</v>
      </c>
      <c r="AH51" s="179">
        <v>1042</v>
      </c>
    </row>
    <row r="52" spans="1:34" customFormat="1" ht="14.5" customHeight="1">
      <c r="A52" s="973" t="s">
        <v>82</v>
      </c>
      <c r="B52" s="978">
        <v>93.274383463434091</v>
      </c>
      <c r="C52" s="114">
        <v>0.3280428702742752</v>
      </c>
      <c r="D52" s="110">
        <v>5872</v>
      </c>
      <c r="E52" s="974">
        <v>52.17754797384201</v>
      </c>
      <c r="F52" s="114">
        <v>0.65394512886835077</v>
      </c>
      <c r="G52" s="110">
        <v>5864</v>
      </c>
      <c r="H52" s="975">
        <v>99.053921942710232</v>
      </c>
      <c r="I52" s="114">
        <v>0.12731599029668961</v>
      </c>
      <c r="J52" s="110">
        <v>5875</v>
      </c>
      <c r="K52" s="974">
        <v>26.59690173540163</v>
      </c>
      <c r="L52" s="114">
        <v>0.58053000698614221</v>
      </c>
      <c r="M52" s="110">
        <v>5865</v>
      </c>
      <c r="N52" s="975">
        <v>9.1644804990030266</v>
      </c>
      <c r="O52" s="114">
        <v>0.37770990130812437</v>
      </c>
      <c r="P52" s="110">
        <v>5859</v>
      </c>
      <c r="Q52" s="974">
        <v>81.823892364340395</v>
      </c>
      <c r="R52" s="114">
        <v>0.50956303799341718</v>
      </c>
      <c r="S52" s="110">
        <v>5869</v>
      </c>
      <c r="T52" s="978">
        <v>11.55373272364557</v>
      </c>
      <c r="U52" s="114">
        <v>0.41998331395598792</v>
      </c>
      <c r="V52" s="110">
        <v>5857</v>
      </c>
      <c r="W52" s="181">
        <v>26.368891300553461</v>
      </c>
      <c r="X52" s="114">
        <v>0.57352645260225299</v>
      </c>
      <c r="Y52" s="110">
        <v>5865</v>
      </c>
      <c r="Z52" s="181">
        <v>34.255726456387379</v>
      </c>
      <c r="AA52" s="114">
        <v>0.61883507742648236</v>
      </c>
      <c r="AB52" s="110">
        <v>5869</v>
      </c>
      <c r="AC52" s="975">
        <v>17.279529470644121</v>
      </c>
      <c r="AD52" s="114">
        <v>0.49573746461979218</v>
      </c>
      <c r="AE52" s="110">
        <v>5858</v>
      </c>
      <c r="AF52" s="974">
        <v>47.792671458644463</v>
      </c>
      <c r="AG52" s="114">
        <v>0.65631709529820448</v>
      </c>
      <c r="AH52" s="115">
        <v>5823</v>
      </c>
    </row>
    <row r="53" spans="1:34" customFormat="1" ht="14.5" customHeight="1">
      <c r="A53" s="1234" t="s">
        <v>269</v>
      </c>
      <c r="B53" s="1235"/>
      <c r="C53" s="1235"/>
      <c r="D53" s="1235"/>
      <c r="E53" s="1235"/>
      <c r="F53" s="1235"/>
      <c r="G53" s="1235"/>
      <c r="H53" s="1235"/>
      <c r="I53" s="1235"/>
      <c r="J53" s="1235"/>
      <c r="K53" s="1235"/>
      <c r="L53" s="1235"/>
      <c r="M53" s="1235"/>
      <c r="N53" s="1235"/>
      <c r="O53" s="1235"/>
      <c r="P53" s="1235"/>
      <c r="Q53" s="1235"/>
      <c r="R53" s="1235"/>
      <c r="S53" s="1235"/>
      <c r="T53" s="1235"/>
      <c r="U53" s="1235"/>
      <c r="V53" s="1235"/>
      <c r="W53" s="1235"/>
      <c r="X53" s="1235"/>
      <c r="Y53" s="1235"/>
      <c r="Z53" s="1235"/>
      <c r="AA53" s="1235"/>
      <c r="AB53" s="1235"/>
      <c r="AC53" s="1235"/>
      <c r="AD53" s="1235"/>
      <c r="AE53" s="1235"/>
      <c r="AF53" s="1235"/>
      <c r="AG53" s="1235"/>
      <c r="AH53" s="1235"/>
    </row>
    <row r="54" spans="1:34" customFormat="1" ht="25.5" customHeight="1">
      <c r="A54" s="1238" t="s">
        <v>579</v>
      </c>
      <c r="B54" s="1239"/>
      <c r="C54" s="1239"/>
      <c r="D54" s="1239"/>
      <c r="E54" s="1239"/>
      <c r="F54" s="1239"/>
      <c r="G54" s="1239"/>
      <c r="H54" s="1239"/>
      <c r="I54" s="1239"/>
      <c r="J54" s="1239"/>
      <c r="K54" s="1239"/>
      <c r="L54" s="1239"/>
      <c r="M54" s="1239"/>
      <c r="N54" s="1239"/>
      <c r="O54" s="1239"/>
      <c r="P54" s="1239"/>
      <c r="Q54" s="1239"/>
      <c r="R54" s="1239"/>
      <c r="S54" s="1239"/>
      <c r="T54" s="1239"/>
      <c r="U54" s="1239"/>
      <c r="V54" s="1239"/>
      <c r="W54" s="1239"/>
      <c r="X54" s="1239"/>
      <c r="Y54" s="1239"/>
      <c r="Z54" s="1239"/>
      <c r="AA54" s="1239"/>
      <c r="AB54" s="1239"/>
      <c r="AC54" s="1239"/>
      <c r="AD54" s="1239"/>
      <c r="AE54" s="1239"/>
      <c r="AF54" s="1239"/>
      <c r="AG54" s="1239"/>
      <c r="AH54" s="1239"/>
    </row>
    <row r="55" spans="1:34" customFormat="1" ht="14.5" customHeight="1">
      <c r="A55" s="1234" t="s">
        <v>580</v>
      </c>
      <c r="B55" s="1235"/>
      <c r="C55" s="1235"/>
      <c r="D55" s="1235"/>
      <c r="E55" s="1235"/>
      <c r="F55" s="1235"/>
      <c r="G55" s="1235"/>
      <c r="H55" s="1235"/>
      <c r="I55" s="1235"/>
      <c r="J55" s="1235"/>
      <c r="K55" s="1235"/>
      <c r="L55" s="1235"/>
      <c r="M55" s="1235"/>
      <c r="N55" s="1235"/>
      <c r="O55" s="1235"/>
      <c r="P55" s="1235"/>
      <c r="Q55" s="1235"/>
      <c r="R55" s="1235"/>
      <c r="S55" s="1235"/>
      <c r="T55" s="1235"/>
      <c r="U55" s="1235"/>
      <c r="V55" s="1235"/>
      <c r="W55" s="1235"/>
      <c r="X55" s="1235"/>
      <c r="Y55" s="1235"/>
      <c r="Z55" s="1235"/>
      <c r="AA55" s="1235"/>
      <c r="AB55" s="1235"/>
      <c r="AC55" s="1235"/>
      <c r="AD55" s="1235"/>
      <c r="AE55" s="1235"/>
      <c r="AF55" s="1235"/>
      <c r="AG55" s="1235"/>
      <c r="AH55" s="1235"/>
    </row>
    <row r="56" spans="1:34" ht="14.5" customHeight="1">
      <c r="A56" s="116"/>
      <c r="B56" s="116"/>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row>
    <row r="57" spans="1:34" ht="14.5" customHeight="1">
      <c r="A57" s="1228" t="s">
        <v>575</v>
      </c>
      <c r="B57" s="1228"/>
      <c r="C57" s="1228"/>
      <c r="D57" s="1228"/>
      <c r="E57" s="1228"/>
      <c r="F57" s="1228"/>
      <c r="G57" s="1228"/>
      <c r="H57" s="1228"/>
      <c r="I57" s="1228"/>
      <c r="J57" s="1228"/>
      <c r="K57" s="1228"/>
      <c r="L57" s="1228"/>
      <c r="M57" s="1228"/>
      <c r="N57" s="1228"/>
      <c r="O57" s="1228"/>
      <c r="P57" s="1228"/>
      <c r="Q57" s="1228"/>
      <c r="R57" s="1228"/>
      <c r="S57" s="1228"/>
      <c r="T57" s="1228"/>
      <c r="U57" s="1228"/>
      <c r="V57" s="1228"/>
      <c r="W57" s="1228"/>
      <c r="X57" s="1228"/>
      <c r="Y57" s="1228"/>
      <c r="Z57" s="1228"/>
      <c r="AA57" s="1228"/>
      <c r="AB57" s="1228"/>
      <c r="AC57" s="1228"/>
      <c r="AD57" s="1228"/>
      <c r="AE57" s="1228"/>
    </row>
    <row r="58" spans="1:34" ht="31.5" customHeight="1">
      <c r="A58" s="441"/>
      <c r="B58" s="1226" t="s">
        <v>428</v>
      </c>
      <c r="C58" s="1226" t="s">
        <v>259</v>
      </c>
      <c r="D58" s="1226" t="s">
        <v>259</v>
      </c>
      <c r="E58" s="1226" t="s">
        <v>429</v>
      </c>
      <c r="F58" s="1226" t="s">
        <v>260</v>
      </c>
      <c r="G58" s="1226" t="s">
        <v>260</v>
      </c>
      <c r="H58" s="1226" t="s">
        <v>430</v>
      </c>
      <c r="I58" s="1226" t="s">
        <v>261</v>
      </c>
      <c r="J58" s="1226" t="s">
        <v>261</v>
      </c>
      <c r="K58" s="1226" t="s">
        <v>453</v>
      </c>
      <c r="L58" s="1226" t="s">
        <v>262</v>
      </c>
      <c r="M58" s="1226" t="s">
        <v>262</v>
      </c>
      <c r="N58" s="1226" t="s">
        <v>431</v>
      </c>
      <c r="O58" s="1226" t="s">
        <v>263</v>
      </c>
      <c r="P58" s="1226" t="s">
        <v>263</v>
      </c>
      <c r="Q58" s="1226" t="s">
        <v>432</v>
      </c>
      <c r="R58" s="1226" t="s">
        <v>264</v>
      </c>
      <c r="S58" s="1226" t="s">
        <v>264</v>
      </c>
      <c r="T58" s="1226" t="s">
        <v>433</v>
      </c>
      <c r="U58" s="1226" t="s">
        <v>265</v>
      </c>
      <c r="V58" s="1226" t="s">
        <v>265</v>
      </c>
      <c r="W58" s="1226" t="s">
        <v>434</v>
      </c>
      <c r="X58" s="1226" t="s">
        <v>266</v>
      </c>
      <c r="Y58" s="1226" t="s">
        <v>266</v>
      </c>
      <c r="Z58" s="1226" t="s">
        <v>435</v>
      </c>
      <c r="AA58" s="1226" t="s">
        <v>267</v>
      </c>
      <c r="AB58" s="1226" t="s">
        <v>267</v>
      </c>
      <c r="AC58" s="1226" t="s">
        <v>455</v>
      </c>
      <c r="AD58" s="1226" t="s">
        <v>268</v>
      </c>
      <c r="AE58" s="1226" t="s">
        <v>268</v>
      </c>
      <c r="AF58" s="1225" t="s">
        <v>454</v>
      </c>
      <c r="AG58" s="1226" t="s">
        <v>449</v>
      </c>
      <c r="AH58" s="1227" t="s">
        <v>449</v>
      </c>
    </row>
    <row r="59" spans="1:34" ht="14.5" customHeight="1" thickBot="1">
      <c r="A59" s="442"/>
      <c r="B59" s="59" t="s">
        <v>92</v>
      </c>
      <c r="C59" s="59" t="s">
        <v>62</v>
      </c>
      <c r="D59" s="60" t="s">
        <v>63</v>
      </c>
      <c r="E59" s="59" t="s">
        <v>92</v>
      </c>
      <c r="F59" s="59" t="s">
        <v>62</v>
      </c>
      <c r="G59" s="60" t="s">
        <v>63</v>
      </c>
      <c r="H59" s="59" t="s">
        <v>92</v>
      </c>
      <c r="I59" s="59" t="s">
        <v>62</v>
      </c>
      <c r="J59" s="60" t="s">
        <v>63</v>
      </c>
      <c r="K59" s="59" t="s">
        <v>92</v>
      </c>
      <c r="L59" s="59" t="s">
        <v>62</v>
      </c>
      <c r="M59" s="60" t="s">
        <v>63</v>
      </c>
      <c r="N59" s="59" t="s">
        <v>92</v>
      </c>
      <c r="O59" s="59" t="s">
        <v>62</v>
      </c>
      <c r="P59" s="60" t="s">
        <v>63</v>
      </c>
      <c r="Q59" s="59" t="s">
        <v>92</v>
      </c>
      <c r="R59" s="59" t="s">
        <v>62</v>
      </c>
      <c r="S59" s="60" t="s">
        <v>63</v>
      </c>
      <c r="T59" s="59" t="s">
        <v>92</v>
      </c>
      <c r="U59" s="59" t="s">
        <v>62</v>
      </c>
      <c r="V59" s="60" t="s">
        <v>63</v>
      </c>
      <c r="W59" s="59" t="s">
        <v>92</v>
      </c>
      <c r="X59" s="59" t="s">
        <v>62</v>
      </c>
      <c r="Y59" s="60" t="s">
        <v>63</v>
      </c>
      <c r="Z59" s="59" t="s">
        <v>92</v>
      </c>
      <c r="AA59" s="59" t="s">
        <v>62</v>
      </c>
      <c r="AB59" s="60" t="s">
        <v>63</v>
      </c>
      <c r="AC59" s="59" t="s">
        <v>92</v>
      </c>
      <c r="AD59" s="59" t="s">
        <v>62</v>
      </c>
      <c r="AE59" s="60" t="s">
        <v>63</v>
      </c>
      <c r="AF59" s="59" t="s">
        <v>92</v>
      </c>
      <c r="AG59" s="59" t="s">
        <v>62</v>
      </c>
      <c r="AH59" s="59" t="s">
        <v>63</v>
      </c>
    </row>
    <row r="60" spans="1:34" ht="14.5" customHeight="1">
      <c r="A60" s="184" t="s">
        <v>103</v>
      </c>
      <c r="B60" s="908">
        <v>91.158760091710732</v>
      </c>
      <c r="C60" s="909">
        <v>0.66130947660801231</v>
      </c>
      <c r="D60" s="910">
        <v>1863</v>
      </c>
      <c r="E60" s="908">
        <v>42.264783454370573</v>
      </c>
      <c r="F60" s="909">
        <v>1.1496214635305217</v>
      </c>
      <c r="G60" s="910">
        <v>1863</v>
      </c>
      <c r="H60" s="908">
        <v>99.224435223253039</v>
      </c>
      <c r="I60" s="909">
        <v>0.20017336730670832</v>
      </c>
      <c r="J60" s="910">
        <v>1866</v>
      </c>
      <c r="K60" s="908">
        <v>19.489853558103317</v>
      </c>
      <c r="L60" s="909">
        <v>0.91570252167336774</v>
      </c>
      <c r="M60" s="910">
        <v>1864</v>
      </c>
      <c r="N60" s="908">
        <v>9.1673582677331868</v>
      </c>
      <c r="O60" s="909">
        <v>0.67025197715854778</v>
      </c>
      <c r="P60" s="910">
        <v>1862</v>
      </c>
      <c r="Q60" s="908">
        <v>89.291605879130259</v>
      </c>
      <c r="R60" s="909">
        <v>0.73038854182733215</v>
      </c>
      <c r="S60" s="910">
        <v>1865</v>
      </c>
      <c r="T60" s="908">
        <v>8.1522298962077571</v>
      </c>
      <c r="U60" s="909">
        <v>0.6343879046618045</v>
      </c>
      <c r="V60" s="910">
        <v>1860</v>
      </c>
      <c r="W60" s="908">
        <v>32.811536823863236</v>
      </c>
      <c r="X60" s="909">
        <v>1.0840166948669954</v>
      </c>
      <c r="Y60" s="910">
        <v>1864</v>
      </c>
      <c r="Z60" s="908">
        <v>39.90436407383757</v>
      </c>
      <c r="AA60" s="909">
        <v>1.1350990783071835</v>
      </c>
      <c r="AB60" s="910">
        <v>1863</v>
      </c>
      <c r="AC60" s="908">
        <v>16.575906610643806</v>
      </c>
      <c r="AD60" s="909">
        <v>0.86473239782792966</v>
      </c>
      <c r="AE60" s="910">
        <v>1863</v>
      </c>
      <c r="AF60" s="908">
        <v>39.058165531900947</v>
      </c>
      <c r="AG60" s="909">
        <v>1.135379585533034</v>
      </c>
      <c r="AH60" s="911">
        <v>1854</v>
      </c>
    </row>
    <row r="61" spans="1:34" ht="14.5" customHeight="1">
      <c r="A61" s="189" t="s">
        <v>104</v>
      </c>
      <c r="B61" s="912">
        <v>94.794319634771995</v>
      </c>
      <c r="C61" s="913">
        <v>0.5854326213646609</v>
      </c>
      <c r="D61" s="914">
        <v>1453</v>
      </c>
      <c r="E61" s="912">
        <v>54.230916239051027</v>
      </c>
      <c r="F61" s="913">
        <v>1.3107943614625741</v>
      </c>
      <c r="G61" s="914">
        <v>1449</v>
      </c>
      <c r="H61" s="912">
        <v>99.512187686434928</v>
      </c>
      <c r="I61" s="913">
        <v>0.18397364580451731</v>
      </c>
      <c r="J61" s="914">
        <v>1454</v>
      </c>
      <c r="K61" s="912">
        <v>25.061631377406197</v>
      </c>
      <c r="L61" s="913">
        <v>1.1431417150799936</v>
      </c>
      <c r="M61" s="914">
        <v>1449</v>
      </c>
      <c r="N61" s="912">
        <v>9.0775940007768412</v>
      </c>
      <c r="O61" s="913">
        <v>0.75685198148295463</v>
      </c>
      <c r="P61" s="914">
        <v>1448</v>
      </c>
      <c r="Q61" s="912">
        <v>92.695012774516769</v>
      </c>
      <c r="R61" s="913">
        <v>0.68666476609408023</v>
      </c>
      <c r="S61" s="914">
        <v>1451</v>
      </c>
      <c r="T61" s="912">
        <v>17.843026228434987</v>
      </c>
      <c r="U61" s="913">
        <v>1.0092290373663875</v>
      </c>
      <c r="V61" s="914">
        <v>1449</v>
      </c>
      <c r="W61" s="912">
        <v>22.775182988241312</v>
      </c>
      <c r="X61" s="913">
        <v>1.0991400045097663</v>
      </c>
      <c r="Y61" s="914">
        <v>1448</v>
      </c>
      <c r="Z61" s="912">
        <v>34.255746557485296</v>
      </c>
      <c r="AA61" s="913">
        <v>1.2445375008037036</v>
      </c>
      <c r="AB61" s="914">
        <v>1452</v>
      </c>
      <c r="AC61" s="912">
        <v>15.942216358914967</v>
      </c>
      <c r="AD61" s="913">
        <v>0.96324866401044962</v>
      </c>
      <c r="AE61" s="914">
        <v>1447</v>
      </c>
      <c r="AF61" s="912">
        <v>47.369282588468117</v>
      </c>
      <c r="AG61" s="913">
        <v>1.3193523507489198</v>
      </c>
      <c r="AH61" s="915">
        <v>1436</v>
      </c>
    </row>
    <row r="62" spans="1:34" ht="14.5" customHeight="1" thickBot="1">
      <c r="A62" s="312" t="s">
        <v>105</v>
      </c>
      <c r="B62" s="916">
        <v>93.850965195857455</v>
      </c>
      <c r="C62" s="917">
        <v>0.47874844286433393</v>
      </c>
      <c r="D62" s="918">
        <v>2556</v>
      </c>
      <c r="E62" s="916">
        <v>57.767224347884429</v>
      </c>
      <c r="F62" s="917">
        <v>0.98000449110237819</v>
      </c>
      <c r="G62" s="918">
        <v>2552</v>
      </c>
      <c r="H62" s="916">
        <v>98.677427753658947</v>
      </c>
      <c r="I62" s="917">
        <v>0.22885412230259991</v>
      </c>
      <c r="J62" s="918">
        <v>2555</v>
      </c>
      <c r="K62" s="916">
        <v>32.310245289782834</v>
      </c>
      <c r="L62" s="917">
        <v>0.93041036190667559</v>
      </c>
      <c r="M62" s="918">
        <v>2552</v>
      </c>
      <c r="N62" s="916">
        <v>9.2117680444404471</v>
      </c>
      <c r="O62" s="917">
        <v>0.57313045781672156</v>
      </c>
      <c r="P62" s="918">
        <v>2549</v>
      </c>
      <c r="Q62" s="916">
        <v>70.568242866086777</v>
      </c>
      <c r="R62" s="917">
        <v>0.90675825153305523</v>
      </c>
      <c r="S62" s="918">
        <v>2553</v>
      </c>
      <c r="T62" s="916">
        <v>10.301671525819989</v>
      </c>
      <c r="U62" s="917">
        <v>0.60369423108779419</v>
      </c>
      <c r="V62" s="918">
        <v>2548</v>
      </c>
      <c r="W62" s="916">
        <v>24.013870804745626</v>
      </c>
      <c r="X62" s="917">
        <v>0.84584712796020622</v>
      </c>
      <c r="Y62" s="918">
        <v>2553</v>
      </c>
      <c r="Z62" s="916">
        <v>30.411083102198766</v>
      </c>
      <c r="AA62" s="917">
        <v>0.90941641795733785</v>
      </c>
      <c r="AB62" s="918">
        <v>2554</v>
      </c>
      <c r="AC62" s="916">
        <v>18.517511889757802</v>
      </c>
      <c r="AD62" s="917">
        <v>0.77185777731490657</v>
      </c>
      <c r="AE62" s="918">
        <v>2548</v>
      </c>
      <c r="AF62" s="916">
        <v>53.997791306104702</v>
      </c>
      <c r="AG62" s="917">
        <v>0.99257277908017927</v>
      </c>
      <c r="AH62" s="919">
        <v>2533</v>
      </c>
    </row>
    <row r="63" spans="1:34" ht="14.5" customHeight="1">
      <c r="A63" s="189" t="s">
        <v>106</v>
      </c>
      <c r="B63" s="908">
        <v>91.870221184419862</v>
      </c>
      <c r="C63" s="909">
        <v>0.50158930197486784</v>
      </c>
      <c r="D63" s="910">
        <v>2975</v>
      </c>
      <c r="E63" s="908">
        <v>52.034925777563402</v>
      </c>
      <c r="F63" s="909">
        <v>0.91767527207432464</v>
      </c>
      <c r="G63" s="910">
        <v>2970</v>
      </c>
      <c r="H63" s="908">
        <v>98.628686339218234</v>
      </c>
      <c r="I63" s="909">
        <v>0.21315207414567178</v>
      </c>
      <c r="J63" s="910">
        <v>2975</v>
      </c>
      <c r="K63" s="908">
        <v>23.182846112089855</v>
      </c>
      <c r="L63" s="909">
        <v>0.77928722486541879</v>
      </c>
      <c r="M63" s="910">
        <v>2969</v>
      </c>
      <c r="N63" s="908">
        <v>7.4254456780969589</v>
      </c>
      <c r="O63" s="909">
        <v>0.48226212974211413</v>
      </c>
      <c r="P63" s="910">
        <v>2970</v>
      </c>
      <c r="Q63" s="908">
        <v>72.766881227193934</v>
      </c>
      <c r="R63" s="909">
        <v>0.8193501085331133</v>
      </c>
      <c r="S63" s="910">
        <v>2973</v>
      </c>
      <c r="T63" s="908">
        <v>9.0510483116967375</v>
      </c>
      <c r="U63" s="909">
        <v>0.52859398683580017</v>
      </c>
      <c r="V63" s="910">
        <v>2969</v>
      </c>
      <c r="W63" s="908">
        <v>15.76066134373186</v>
      </c>
      <c r="X63" s="909">
        <v>0.66952615152674511</v>
      </c>
      <c r="Y63" s="910">
        <v>2969</v>
      </c>
      <c r="Z63" s="908">
        <v>22.774415938661907</v>
      </c>
      <c r="AA63" s="909">
        <v>0.76941136514383324</v>
      </c>
      <c r="AB63" s="910">
        <v>2972</v>
      </c>
      <c r="AC63" s="908">
        <v>15.01973463818479</v>
      </c>
      <c r="AD63" s="909">
        <v>0.65766380356112697</v>
      </c>
      <c r="AE63" s="910">
        <v>2967</v>
      </c>
      <c r="AF63" s="908">
        <v>42.160319419356036</v>
      </c>
      <c r="AG63" s="909">
        <v>0.91063859875984299</v>
      </c>
      <c r="AH63" s="911">
        <v>2950</v>
      </c>
    </row>
    <row r="64" spans="1:34" ht="14.5" customHeight="1">
      <c r="A64" s="184" t="s">
        <v>107</v>
      </c>
      <c r="B64" s="912">
        <v>93.850122426428683</v>
      </c>
      <c r="C64" s="913">
        <v>0.56754313596806127</v>
      </c>
      <c r="D64" s="914">
        <v>1775</v>
      </c>
      <c r="E64" s="912">
        <v>48.208762159884834</v>
      </c>
      <c r="F64" s="913">
        <v>1.1901083082400681</v>
      </c>
      <c r="G64" s="914">
        <v>1774</v>
      </c>
      <c r="H64" s="912">
        <v>99.541647142806411</v>
      </c>
      <c r="I64" s="913">
        <v>0.16208227381763232</v>
      </c>
      <c r="J64" s="914">
        <v>1777</v>
      </c>
      <c r="K64" s="912">
        <v>26.134471744281836</v>
      </c>
      <c r="L64" s="913">
        <v>1.0527828218150201</v>
      </c>
      <c r="M64" s="914">
        <v>1776</v>
      </c>
      <c r="N64" s="912">
        <v>10.069729507807496</v>
      </c>
      <c r="O64" s="913">
        <v>0.7176223331966558</v>
      </c>
      <c r="P64" s="914">
        <v>1771</v>
      </c>
      <c r="Q64" s="912">
        <v>91.075037963825096</v>
      </c>
      <c r="R64" s="913">
        <v>0.68471940975908652</v>
      </c>
      <c r="S64" s="914">
        <v>1774</v>
      </c>
      <c r="T64" s="912">
        <v>12.013519175758164</v>
      </c>
      <c r="U64" s="913">
        <v>0.78020284608873369</v>
      </c>
      <c r="V64" s="914">
        <v>1772</v>
      </c>
      <c r="W64" s="912">
        <v>31.989882901016465</v>
      </c>
      <c r="X64" s="913">
        <v>1.1083151804635378</v>
      </c>
      <c r="Y64" s="914">
        <v>1775</v>
      </c>
      <c r="Z64" s="912">
        <v>41.108288012814604</v>
      </c>
      <c r="AA64" s="913">
        <v>1.1700267315464936</v>
      </c>
      <c r="AB64" s="914">
        <v>1774</v>
      </c>
      <c r="AC64" s="912">
        <v>18.317910345131502</v>
      </c>
      <c r="AD64" s="913">
        <v>0.92508509698654762</v>
      </c>
      <c r="AE64" s="914">
        <v>1773</v>
      </c>
      <c r="AF64" s="912">
        <v>50.350543368067989</v>
      </c>
      <c r="AG64" s="913">
        <v>1.1950720179727159</v>
      </c>
      <c r="AH64" s="915">
        <v>1760</v>
      </c>
    </row>
    <row r="65" spans="1:34" ht="14.5" customHeight="1" thickBot="1">
      <c r="A65" s="194" t="s">
        <v>108</v>
      </c>
      <c r="B65" s="916">
        <v>97.215186840895655</v>
      </c>
      <c r="C65" s="917">
        <v>0.51247475929598718</v>
      </c>
      <c r="D65" s="918">
        <v>1032</v>
      </c>
      <c r="E65" s="916">
        <v>59.98202909810778</v>
      </c>
      <c r="F65" s="917">
        <v>1.5323984457446453</v>
      </c>
      <c r="G65" s="918">
        <v>1030</v>
      </c>
      <c r="H65" s="916">
        <v>99.633804315199811</v>
      </c>
      <c r="I65" s="917">
        <v>0.18347837042252016</v>
      </c>
      <c r="J65" s="918">
        <v>1033</v>
      </c>
      <c r="K65" s="916">
        <v>38.159925124117002</v>
      </c>
      <c r="L65" s="917">
        <v>1.5246352320814278</v>
      </c>
      <c r="M65" s="918">
        <v>1030</v>
      </c>
      <c r="N65" s="916">
        <v>13.098025131930424</v>
      </c>
      <c r="O65" s="917">
        <v>1.0629347545361258</v>
      </c>
      <c r="P65" s="918">
        <v>1028</v>
      </c>
      <c r="Q65" s="916">
        <v>95.029575464434629</v>
      </c>
      <c r="R65" s="917">
        <v>0.69384850298341016</v>
      </c>
      <c r="S65" s="918">
        <v>1033</v>
      </c>
      <c r="T65" s="916">
        <v>19.018253491088164</v>
      </c>
      <c r="U65" s="917">
        <v>1.2429174980435727</v>
      </c>
      <c r="V65" s="918">
        <v>1026</v>
      </c>
      <c r="W65" s="916">
        <v>49.743159096723517</v>
      </c>
      <c r="X65" s="917">
        <v>1.5644913820643185</v>
      </c>
      <c r="Y65" s="918">
        <v>1031</v>
      </c>
      <c r="Z65" s="916">
        <v>58.633197256039097</v>
      </c>
      <c r="AA65" s="917">
        <v>1.540923351055824</v>
      </c>
      <c r="AB65" s="918">
        <v>1033</v>
      </c>
      <c r="AC65" s="916">
        <v>21.914210112173194</v>
      </c>
      <c r="AD65" s="917">
        <v>1.2989925107524503</v>
      </c>
      <c r="AE65" s="918">
        <v>1028</v>
      </c>
      <c r="AF65" s="916">
        <v>61.606969868327354</v>
      </c>
      <c r="AG65" s="917">
        <v>1.5287538970757242</v>
      </c>
      <c r="AH65" s="919">
        <v>1023</v>
      </c>
    </row>
    <row r="66" spans="1:34" ht="14.5" customHeight="1">
      <c r="A66" s="204" t="s">
        <v>109</v>
      </c>
      <c r="B66" s="920">
        <v>93.274383463434091</v>
      </c>
      <c r="C66" s="921">
        <v>0.32804287027427492</v>
      </c>
      <c r="D66" s="922">
        <v>5872</v>
      </c>
      <c r="E66" s="920">
        <v>52.17754797384201</v>
      </c>
      <c r="F66" s="921">
        <v>0.65394512886835088</v>
      </c>
      <c r="G66" s="922">
        <v>5864</v>
      </c>
      <c r="H66" s="920">
        <v>99.053921942710232</v>
      </c>
      <c r="I66" s="921">
        <v>0.1273159902966918</v>
      </c>
      <c r="J66" s="922">
        <v>5875</v>
      </c>
      <c r="K66" s="920">
        <v>26.59690173540163</v>
      </c>
      <c r="L66" s="921">
        <v>0.58053000698614265</v>
      </c>
      <c r="M66" s="922">
        <v>5865</v>
      </c>
      <c r="N66" s="920">
        <v>9.1644804990030266</v>
      </c>
      <c r="O66" s="921">
        <v>0.37770990130812376</v>
      </c>
      <c r="P66" s="922">
        <v>5859</v>
      </c>
      <c r="Q66" s="920">
        <v>81.823892364340395</v>
      </c>
      <c r="R66" s="921">
        <v>0.50956303799341751</v>
      </c>
      <c r="S66" s="922">
        <v>5869</v>
      </c>
      <c r="T66" s="920">
        <v>11.553732723645572</v>
      </c>
      <c r="U66" s="921">
        <v>0.4199833139559882</v>
      </c>
      <c r="V66" s="922">
        <v>5857</v>
      </c>
      <c r="W66" s="920">
        <v>26.368891300553464</v>
      </c>
      <c r="X66" s="921">
        <v>0.57352645260225277</v>
      </c>
      <c r="Y66" s="922">
        <v>5865</v>
      </c>
      <c r="Z66" s="920">
        <v>34.255726456387379</v>
      </c>
      <c r="AA66" s="921">
        <v>0.61883507742648314</v>
      </c>
      <c r="AB66" s="922">
        <v>5869</v>
      </c>
      <c r="AC66" s="920">
        <v>17.279529470644125</v>
      </c>
      <c r="AD66" s="921">
        <v>0.49573746461979179</v>
      </c>
      <c r="AE66" s="922">
        <v>5858</v>
      </c>
      <c r="AF66" s="920">
        <v>47.792671458644456</v>
      </c>
      <c r="AG66" s="921">
        <v>0.65631709529820537</v>
      </c>
      <c r="AH66" s="923">
        <v>5823</v>
      </c>
    </row>
    <row r="67" spans="1:34" ht="14.5" customHeight="1">
      <c r="A67" s="1234" t="s">
        <v>269</v>
      </c>
      <c r="B67" s="1235"/>
      <c r="C67" s="1235"/>
      <c r="D67" s="1235"/>
      <c r="E67" s="1235"/>
      <c r="F67" s="1235"/>
      <c r="G67" s="1235"/>
      <c r="H67" s="1235"/>
      <c r="I67" s="1235"/>
      <c r="J67" s="1235"/>
      <c r="K67" s="1235"/>
      <c r="L67" s="1235"/>
      <c r="M67" s="1235"/>
      <c r="N67" s="1235"/>
      <c r="O67" s="1235"/>
      <c r="P67" s="1235"/>
      <c r="Q67" s="1235"/>
      <c r="R67" s="1235"/>
      <c r="S67" s="1235"/>
      <c r="T67" s="1235"/>
      <c r="U67" s="1235"/>
      <c r="V67" s="1235"/>
      <c r="W67" s="1235"/>
      <c r="X67" s="1235"/>
      <c r="Y67" s="1235"/>
      <c r="Z67" s="1235"/>
      <c r="AA67" s="1235"/>
      <c r="AB67" s="1235"/>
      <c r="AC67" s="1235"/>
      <c r="AD67" s="1235"/>
      <c r="AE67" s="1235"/>
      <c r="AF67" s="1235"/>
      <c r="AG67" s="1235"/>
      <c r="AH67" s="1235"/>
    </row>
    <row r="68" spans="1:34" ht="14.5" customHeight="1">
      <c r="A68" s="1234" t="s">
        <v>580</v>
      </c>
      <c r="B68" s="1235"/>
      <c r="C68" s="1235"/>
      <c r="D68" s="1235"/>
      <c r="E68" s="1235"/>
      <c r="F68" s="1235"/>
      <c r="G68" s="1235"/>
      <c r="H68" s="1235"/>
      <c r="I68" s="1235"/>
      <c r="J68" s="1235"/>
      <c r="K68" s="1235"/>
      <c r="L68" s="1235"/>
      <c r="M68" s="1235"/>
      <c r="N68" s="1235"/>
      <c r="O68" s="1235"/>
      <c r="P68" s="1235"/>
      <c r="Q68" s="1235"/>
      <c r="R68" s="1235"/>
      <c r="S68" s="1235"/>
      <c r="T68" s="1235"/>
      <c r="U68" s="1235"/>
      <c r="V68" s="1235"/>
      <c r="W68" s="1235"/>
      <c r="X68" s="1235"/>
      <c r="Y68" s="1235"/>
      <c r="Z68" s="1235"/>
      <c r="AA68" s="1235"/>
      <c r="AB68" s="1235"/>
      <c r="AC68" s="1235"/>
      <c r="AD68" s="1235"/>
      <c r="AE68" s="1235"/>
      <c r="AF68" s="1235"/>
      <c r="AG68" s="1235"/>
      <c r="AH68" s="1235"/>
    </row>
    <row r="69" spans="1:34" ht="14.5" customHeight="1"/>
    <row r="70" spans="1:34" s="425" customFormat="1" ht="25" customHeight="1">
      <c r="A70" s="1231">
        <v>2022</v>
      </c>
      <c r="B70" s="1231"/>
      <c r="C70" s="1231"/>
      <c r="D70" s="1231"/>
      <c r="E70" s="1231"/>
      <c r="F70" s="1231"/>
      <c r="G70" s="1231"/>
      <c r="H70" s="1231"/>
      <c r="I70" s="1231"/>
      <c r="J70" s="1231"/>
      <c r="K70" s="1231"/>
      <c r="L70" s="1231"/>
      <c r="M70" s="1231"/>
      <c r="N70" s="1231"/>
      <c r="O70" s="1231"/>
      <c r="P70" s="1231"/>
      <c r="Q70" s="1231"/>
      <c r="R70" s="1231"/>
      <c r="S70" s="1231"/>
      <c r="T70" s="1231"/>
      <c r="U70" s="1231"/>
      <c r="V70" s="1231"/>
      <c r="W70" s="1231"/>
      <c r="X70" s="1231"/>
      <c r="Y70" s="1231"/>
      <c r="Z70" s="1231"/>
      <c r="AA70" s="1231"/>
      <c r="AB70" s="1231"/>
      <c r="AC70" s="1231"/>
      <c r="AD70" s="1231"/>
      <c r="AE70" s="1231"/>
      <c r="AF70" s="1231"/>
      <c r="AG70" s="1231"/>
      <c r="AH70" s="1231"/>
    </row>
    <row r="71" spans="1:34" ht="14.5" customHeight="1"/>
    <row r="72" spans="1:34" ht="14.5" customHeight="1">
      <c r="A72" s="1189" t="s">
        <v>840</v>
      </c>
      <c r="B72" s="1189"/>
      <c r="C72" s="1189"/>
      <c r="D72" s="1189"/>
      <c r="E72" s="1189"/>
      <c r="F72" s="1189"/>
      <c r="G72" s="1189"/>
      <c r="H72" s="1189"/>
      <c r="I72" s="1189"/>
      <c r="J72" s="1189"/>
      <c r="K72" s="1189"/>
      <c r="L72" s="1189"/>
      <c r="M72" s="1189"/>
      <c r="N72" s="1189"/>
      <c r="O72" s="1189"/>
      <c r="P72" s="1189"/>
      <c r="Q72" s="1189"/>
      <c r="R72" s="1189"/>
      <c r="S72" s="1189"/>
      <c r="T72" s="1189"/>
      <c r="U72" s="1189"/>
      <c r="V72" s="1189"/>
      <c r="W72" s="1189"/>
      <c r="X72" s="1189"/>
      <c r="Y72" s="1189"/>
      <c r="Z72" s="1189"/>
      <c r="AA72" s="1189"/>
      <c r="AB72" s="1189"/>
    </row>
    <row r="73" spans="1:34" s="419" customFormat="1" ht="44.15" customHeight="1" thickBot="1">
      <c r="A73" s="1229" t="s">
        <v>273</v>
      </c>
      <c r="B73" s="1226" t="s">
        <v>419</v>
      </c>
      <c r="C73" s="1226" t="s">
        <v>247</v>
      </c>
      <c r="D73" s="1226" t="s">
        <v>247</v>
      </c>
      <c r="E73" s="1226" t="s">
        <v>420</v>
      </c>
      <c r="F73" s="1226" t="s">
        <v>248</v>
      </c>
      <c r="G73" s="1226" t="s">
        <v>248</v>
      </c>
      <c r="H73" s="1226" t="s">
        <v>421</v>
      </c>
      <c r="I73" s="1226" t="s">
        <v>249</v>
      </c>
      <c r="J73" s="1226" t="s">
        <v>249</v>
      </c>
      <c r="K73" s="1226" t="s">
        <v>422</v>
      </c>
      <c r="L73" s="1226" t="s">
        <v>250</v>
      </c>
      <c r="M73" s="1226" t="s">
        <v>250</v>
      </c>
      <c r="N73" s="1226" t="s">
        <v>423</v>
      </c>
      <c r="O73" s="1226" t="s">
        <v>251</v>
      </c>
      <c r="P73" s="1226" t="s">
        <v>251</v>
      </c>
      <c r="Q73" s="1226" t="s">
        <v>424</v>
      </c>
      <c r="R73" s="1226" t="s">
        <v>252</v>
      </c>
      <c r="S73" s="1226" t="s">
        <v>252</v>
      </c>
      <c r="T73" s="1226" t="s">
        <v>425</v>
      </c>
      <c r="U73" s="1226" t="s">
        <v>253</v>
      </c>
      <c r="V73" s="1226" t="s">
        <v>253</v>
      </c>
      <c r="W73" s="1226" t="s">
        <v>426</v>
      </c>
      <c r="X73" s="1226" t="s">
        <v>254</v>
      </c>
      <c r="Y73" s="1226" t="s">
        <v>254</v>
      </c>
      <c r="Z73" s="1226" t="s">
        <v>427</v>
      </c>
      <c r="AA73" s="1226" t="s">
        <v>255</v>
      </c>
      <c r="AB73" s="1227" t="s">
        <v>255</v>
      </c>
      <c r="AC73" s="418"/>
      <c r="AD73" s="418"/>
      <c r="AE73" s="418"/>
      <c r="AF73" s="418"/>
      <c r="AG73" s="418"/>
      <c r="AH73" s="418"/>
    </row>
    <row r="74" spans="1:34" ht="14.5" customHeight="1" thickBot="1">
      <c r="A74" s="1230" t="s">
        <v>273</v>
      </c>
      <c r="B74" s="59" t="s">
        <v>92</v>
      </c>
      <c r="C74" s="59" t="s">
        <v>62</v>
      </c>
      <c r="D74" s="60" t="s">
        <v>63</v>
      </c>
      <c r="E74" s="59" t="s">
        <v>92</v>
      </c>
      <c r="F74" s="59" t="s">
        <v>62</v>
      </c>
      <c r="G74" s="60" t="s">
        <v>63</v>
      </c>
      <c r="H74" s="59" t="s">
        <v>92</v>
      </c>
      <c r="I74" s="59" t="s">
        <v>62</v>
      </c>
      <c r="J74" s="60" t="s">
        <v>63</v>
      </c>
      <c r="K74" s="59" t="s">
        <v>92</v>
      </c>
      <c r="L74" s="59" t="s">
        <v>62</v>
      </c>
      <c r="M74" s="60" t="s">
        <v>63</v>
      </c>
      <c r="N74" s="59" t="s">
        <v>92</v>
      </c>
      <c r="O74" s="59" t="s">
        <v>62</v>
      </c>
      <c r="P74" s="60" t="s">
        <v>63</v>
      </c>
      <c r="Q74" s="59" t="s">
        <v>92</v>
      </c>
      <c r="R74" s="59" t="s">
        <v>62</v>
      </c>
      <c r="S74" s="60" t="s">
        <v>63</v>
      </c>
      <c r="T74" s="59" t="s">
        <v>92</v>
      </c>
      <c r="U74" s="59" t="s">
        <v>62</v>
      </c>
      <c r="V74" s="60" t="s">
        <v>63</v>
      </c>
      <c r="W74" s="59" t="s">
        <v>92</v>
      </c>
      <c r="X74" s="59" t="s">
        <v>62</v>
      </c>
      <c r="Y74" s="60" t="s">
        <v>63</v>
      </c>
      <c r="Z74" s="59" t="s">
        <v>92</v>
      </c>
      <c r="AA74" s="59" t="s">
        <v>62</v>
      </c>
      <c r="AB74" s="59" t="s">
        <v>63</v>
      </c>
    </row>
    <row r="75" spans="1:34" ht="14.5" customHeight="1">
      <c r="A75" s="184" t="s">
        <v>64</v>
      </c>
      <c r="B75" s="420">
        <v>78.712312808117787</v>
      </c>
      <c r="C75" s="213">
        <v>2.1540890742561691</v>
      </c>
      <c r="D75" s="214">
        <v>373</v>
      </c>
      <c r="E75" s="420">
        <v>82.064529533483466</v>
      </c>
      <c r="F75" s="213">
        <v>2.0113588417200758</v>
      </c>
      <c r="G75" s="214">
        <v>370</v>
      </c>
      <c r="H75" s="212">
        <v>33.789713509056298</v>
      </c>
      <c r="I75" s="213">
        <v>2.5515919694226148</v>
      </c>
      <c r="J75" s="214">
        <v>365</v>
      </c>
      <c r="K75" s="212">
        <v>30.147098987588429</v>
      </c>
      <c r="L75" s="213">
        <v>2.4508819302320779</v>
      </c>
      <c r="M75" s="214">
        <v>366</v>
      </c>
      <c r="N75" s="212">
        <v>47.555712815430397</v>
      </c>
      <c r="O75" s="213">
        <v>2.65101187747169</v>
      </c>
      <c r="P75" s="214">
        <v>365</v>
      </c>
      <c r="Q75" s="212">
        <v>16.265078941796322</v>
      </c>
      <c r="R75" s="213">
        <v>1.9691965593503691</v>
      </c>
      <c r="S75" s="214">
        <v>363</v>
      </c>
      <c r="T75" s="212">
        <v>51.017281247963943</v>
      </c>
      <c r="U75" s="213">
        <v>2.63233458501022</v>
      </c>
      <c r="V75" s="214">
        <v>368</v>
      </c>
      <c r="W75" s="212">
        <v>84.601419747364062</v>
      </c>
      <c r="X75" s="213">
        <v>1.8146607848716281</v>
      </c>
      <c r="Y75" s="214">
        <v>372</v>
      </c>
      <c r="Z75" s="420">
        <v>50.40305522467068</v>
      </c>
      <c r="AA75" s="213">
        <v>2.649155875033069</v>
      </c>
      <c r="AB75" s="215">
        <v>364</v>
      </c>
    </row>
    <row r="76" spans="1:34" ht="14.5" customHeight="1">
      <c r="A76" s="189" t="s">
        <v>65</v>
      </c>
      <c r="B76" s="217">
        <v>84.875802630328891</v>
      </c>
      <c r="C76" s="218">
        <v>1.92981426000075</v>
      </c>
      <c r="D76" s="219">
        <v>337</v>
      </c>
      <c r="E76" s="217">
        <v>84.355777774542545</v>
      </c>
      <c r="F76" s="218">
        <v>1.945538886437421</v>
      </c>
      <c r="G76" s="219">
        <v>334</v>
      </c>
      <c r="H76" s="217">
        <v>35.398233470968982</v>
      </c>
      <c r="I76" s="218">
        <v>2.783183572266188</v>
      </c>
      <c r="J76" s="219">
        <v>332</v>
      </c>
      <c r="K76" s="217">
        <v>32.276761011556417</v>
      </c>
      <c r="L76" s="218">
        <v>2.682401658478883</v>
      </c>
      <c r="M76" s="219">
        <v>329</v>
      </c>
      <c r="N76" s="421">
        <v>36.910871727792738</v>
      </c>
      <c r="O76" s="218">
        <v>2.7576549577809319</v>
      </c>
      <c r="P76" s="219">
        <v>329</v>
      </c>
      <c r="Q76" s="217">
        <v>14.741295293419331</v>
      </c>
      <c r="R76" s="218">
        <v>2.1001471084979459</v>
      </c>
      <c r="S76" s="219">
        <v>327</v>
      </c>
      <c r="T76" s="217">
        <v>54.53897463742711</v>
      </c>
      <c r="U76" s="218">
        <v>2.8042018200887511</v>
      </c>
      <c r="V76" s="219">
        <v>332</v>
      </c>
      <c r="W76" s="217">
        <v>89.185671892998542</v>
      </c>
      <c r="X76" s="218">
        <v>1.5980814204657281</v>
      </c>
      <c r="Y76" s="219">
        <v>336</v>
      </c>
      <c r="Z76" s="217">
        <v>68.574450246183204</v>
      </c>
      <c r="AA76" s="218">
        <v>2.572044751176112</v>
      </c>
      <c r="AB76" s="220">
        <v>335</v>
      </c>
    </row>
    <row r="77" spans="1:34" ht="14.5" customHeight="1">
      <c r="A77" s="184" t="s">
        <v>66</v>
      </c>
      <c r="B77" s="420">
        <v>80.432016421821402</v>
      </c>
      <c r="C77" s="213">
        <v>2.1857530645130869</v>
      </c>
      <c r="D77" s="214">
        <v>326</v>
      </c>
      <c r="E77" s="212">
        <v>87.280783253628741</v>
      </c>
      <c r="F77" s="213">
        <v>1.8594659223258829</v>
      </c>
      <c r="G77" s="214">
        <v>324</v>
      </c>
      <c r="H77" s="212">
        <v>44.841533515061514</v>
      </c>
      <c r="I77" s="213">
        <v>2.7242903438767461</v>
      </c>
      <c r="J77" s="214">
        <v>324</v>
      </c>
      <c r="K77" s="420">
        <v>31.240555082153591</v>
      </c>
      <c r="L77" s="213">
        <v>2.5409265201880311</v>
      </c>
      <c r="M77" s="214">
        <v>323</v>
      </c>
      <c r="N77" s="212">
        <v>49.919998326215797</v>
      </c>
      <c r="O77" s="213">
        <v>2.7428712094400258</v>
      </c>
      <c r="P77" s="214">
        <v>322</v>
      </c>
      <c r="Q77" s="420">
        <v>22.30286754105105</v>
      </c>
      <c r="R77" s="213">
        <v>2.3106050588500859</v>
      </c>
      <c r="S77" s="214">
        <v>318</v>
      </c>
      <c r="T77" s="212">
        <v>73.085149730705652</v>
      </c>
      <c r="U77" s="213">
        <v>2.4190413062894458</v>
      </c>
      <c r="V77" s="214">
        <v>324</v>
      </c>
      <c r="W77" s="212">
        <v>92.41777956241684</v>
      </c>
      <c r="X77" s="213">
        <v>1.450462364564393</v>
      </c>
      <c r="Y77" s="214">
        <v>325</v>
      </c>
      <c r="Z77" s="212">
        <v>71.911059487249673</v>
      </c>
      <c r="AA77" s="213">
        <v>2.4432722086932799</v>
      </c>
      <c r="AB77" s="215">
        <v>322</v>
      </c>
    </row>
    <row r="78" spans="1:34" ht="14.5" customHeight="1">
      <c r="A78" s="189" t="s">
        <v>67</v>
      </c>
      <c r="B78" s="217">
        <v>81.24588993818081</v>
      </c>
      <c r="C78" s="218">
        <v>2.1746879505949268</v>
      </c>
      <c r="D78" s="219">
        <v>272</v>
      </c>
      <c r="E78" s="217">
        <v>87.925000194188016</v>
      </c>
      <c r="F78" s="218">
        <v>1.8078063893620271</v>
      </c>
      <c r="G78" s="219">
        <v>272</v>
      </c>
      <c r="H78" s="217">
        <v>28.544897546980799</v>
      </c>
      <c r="I78" s="218">
        <v>2.6078660259638071</v>
      </c>
      <c r="J78" s="219">
        <v>270</v>
      </c>
      <c r="K78" s="421">
        <v>22.133942078846001</v>
      </c>
      <c r="L78" s="218">
        <v>2.326428312744095</v>
      </c>
      <c r="M78" s="219">
        <v>271</v>
      </c>
      <c r="N78" s="217">
        <v>38.641527927153852</v>
      </c>
      <c r="O78" s="218">
        <v>2.7777246961279021</v>
      </c>
      <c r="P78" s="219">
        <v>269</v>
      </c>
      <c r="Q78" s="217">
        <v>13.637408990199511</v>
      </c>
      <c r="R78" s="218">
        <v>2.0078156630184139</v>
      </c>
      <c r="S78" s="219">
        <v>268</v>
      </c>
      <c r="T78" s="217">
        <v>74.197237692482105</v>
      </c>
      <c r="U78" s="218">
        <v>2.4620684935553752</v>
      </c>
      <c r="V78" s="219">
        <v>267</v>
      </c>
      <c r="W78" s="217">
        <v>88.47067737426714</v>
      </c>
      <c r="X78" s="218">
        <v>1.750631473591675</v>
      </c>
      <c r="Y78" s="219">
        <v>271</v>
      </c>
      <c r="Z78" s="217">
        <v>66.665728558879493</v>
      </c>
      <c r="AA78" s="218">
        <v>2.6639488891712682</v>
      </c>
      <c r="AB78" s="220">
        <v>272</v>
      </c>
    </row>
    <row r="79" spans="1:34" ht="14.5" customHeight="1">
      <c r="A79" s="184" t="s">
        <v>68</v>
      </c>
      <c r="B79" s="212">
        <v>71.683817992031067</v>
      </c>
      <c r="C79" s="213">
        <v>3.9510468706604849</v>
      </c>
      <c r="D79" s="214">
        <v>106</v>
      </c>
      <c r="E79" s="212">
        <v>82.3647088776749</v>
      </c>
      <c r="F79" s="213">
        <v>3.5093000618744292</v>
      </c>
      <c r="G79" s="214">
        <v>106</v>
      </c>
      <c r="H79" s="212">
        <v>42.762846992742141</v>
      </c>
      <c r="I79" s="213">
        <v>4.3507122729853398</v>
      </c>
      <c r="J79" s="214">
        <v>105</v>
      </c>
      <c r="K79" s="212">
        <v>37.964325572967461</v>
      </c>
      <c r="L79" s="213">
        <v>4.2876538500527017</v>
      </c>
      <c r="M79" s="214">
        <v>103</v>
      </c>
      <c r="N79" s="212">
        <v>57.030497402448923</v>
      </c>
      <c r="O79" s="213">
        <v>4.3936678049633429</v>
      </c>
      <c r="P79" s="214">
        <v>105</v>
      </c>
      <c r="Q79" s="420">
        <v>20.16455939717007</v>
      </c>
      <c r="R79" s="213">
        <v>3.4242596034290731</v>
      </c>
      <c r="S79" s="214">
        <v>104</v>
      </c>
      <c r="T79" s="212">
        <v>58.678752039738512</v>
      </c>
      <c r="U79" s="213">
        <v>4.3723835289880348</v>
      </c>
      <c r="V79" s="214">
        <v>105</v>
      </c>
      <c r="W79" s="212">
        <v>94.661227035128846</v>
      </c>
      <c r="X79" s="213">
        <v>1.8742401197980141</v>
      </c>
      <c r="Y79" s="214">
        <v>106</v>
      </c>
      <c r="Z79" s="212">
        <v>57.035166921465468</v>
      </c>
      <c r="AA79" s="213">
        <v>4.3966786138490139</v>
      </c>
      <c r="AB79" s="215">
        <v>105</v>
      </c>
    </row>
    <row r="80" spans="1:34" ht="14.5" customHeight="1">
      <c r="A80" s="189" t="s">
        <v>69</v>
      </c>
      <c r="B80" s="217">
        <v>85.020042514801247</v>
      </c>
      <c r="C80" s="218">
        <v>2.392530822078788</v>
      </c>
      <c r="D80" s="219">
        <v>210</v>
      </c>
      <c r="E80" s="217">
        <v>93.227289467373467</v>
      </c>
      <c r="F80" s="218">
        <v>1.645924409063386</v>
      </c>
      <c r="G80" s="219">
        <v>210</v>
      </c>
      <c r="H80" s="217">
        <v>48.086699822225313</v>
      </c>
      <c r="I80" s="218">
        <v>3.348652151411267</v>
      </c>
      <c r="J80" s="219">
        <v>208</v>
      </c>
      <c r="K80" s="217">
        <v>37.19197306975564</v>
      </c>
      <c r="L80" s="218">
        <v>3.2264806414876062</v>
      </c>
      <c r="M80" s="219">
        <v>208</v>
      </c>
      <c r="N80" s="217">
        <v>64.760052761584845</v>
      </c>
      <c r="O80" s="218">
        <v>3.2130236305943369</v>
      </c>
      <c r="P80" s="219">
        <v>209</v>
      </c>
      <c r="Q80" s="217">
        <v>20.914544199557572</v>
      </c>
      <c r="R80" s="218">
        <v>2.702023115358152</v>
      </c>
      <c r="S80" s="219">
        <v>208</v>
      </c>
      <c r="T80" s="217">
        <v>71.414162531322049</v>
      </c>
      <c r="U80" s="218">
        <v>2.9408291904080079</v>
      </c>
      <c r="V80" s="219">
        <v>208</v>
      </c>
      <c r="W80" s="217">
        <v>96.709963542206751</v>
      </c>
      <c r="X80" s="218">
        <v>1.1640564162792351</v>
      </c>
      <c r="Y80" s="219">
        <v>210</v>
      </c>
      <c r="Z80" s="217">
        <v>60.367191942159018</v>
      </c>
      <c r="AA80" s="218">
        <v>3.3062075157281301</v>
      </c>
      <c r="AB80" s="220">
        <v>209</v>
      </c>
    </row>
    <row r="81" spans="1:28" ht="14.5" customHeight="1">
      <c r="A81" s="184" t="s">
        <v>70</v>
      </c>
      <c r="B81" s="212">
        <v>82.99222302286762</v>
      </c>
      <c r="C81" s="213">
        <v>2.1137376134321779</v>
      </c>
      <c r="D81" s="214">
        <v>315</v>
      </c>
      <c r="E81" s="212">
        <v>87.667871140926579</v>
      </c>
      <c r="F81" s="213">
        <v>1.790720002009182</v>
      </c>
      <c r="G81" s="214">
        <v>313</v>
      </c>
      <c r="H81" s="212">
        <v>56.794289080419077</v>
      </c>
      <c r="I81" s="213">
        <v>2.867289958817512</v>
      </c>
      <c r="J81" s="214">
        <v>314</v>
      </c>
      <c r="K81" s="212">
        <v>40.312926501108933</v>
      </c>
      <c r="L81" s="213">
        <v>2.93418152142829</v>
      </c>
      <c r="M81" s="214">
        <v>314</v>
      </c>
      <c r="N81" s="212">
        <v>50.621664552735268</v>
      </c>
      <c r="O81" s="213">
        <v>2.9372322852905559</v>
      </c>
      <c r="P81" s="214">
        <v>312</v>
      </c>
      <c r="Q81" s="420">
        <v>16.454852146106589</v>
      </c>
      <c r="R81" s="213">
        <v>2.2465083444215881</v>
      </c>
      <c r="S81" s="214">
        <v>312</v>
      </c>
      <c r="T81" s="212">
        <v>67.70030103338847</v>
      </c>
      <c r="U81" s="213">
        <v>2.6603459937831309</v>
      </c>
      <c r="V81" s="214">
        <v>309</v>
      </c>
      <c r="W81" s="420">
        <v>92.570743257043091</v>
      </c>
      <c r="X81" s="213">
        <v>1.3704064688277831</v>
      </c>
      <c r="Y81" s="214">
        <v>315</v>
      </c>
      <c r="Z81" s="212">
        <v>57.693352217327508</v>
      </c>
      <c r="AA81" s="213">
        <v>2.8900937464456908</v>
      </c>
      <c r="AB81" s="215">
        <v>314</v>
      </c>
    </row>
    <row r="82" spans="1:28" ht="14.5" customHeight="1">
      <c r="A82" s="189" t="s">
        <v>71</v>
      </c>
      <c r="B82" s="217">
        <v>84.555866290511133</v>
      </c>
      <c r="C82" s="218">
        <v>2.313146121111878</v>
      </c>
      <c r="D82" s="219">
        <v>201</v>
      </c>
      <c r="E82" s="217">
        <v>86.830080539795034</v>
      </c>
      <c r="F82" s="218">
        <v>2.0938558235396521</v>
      </c>
      <c r="G82" s="219">
        <v>197</v>
      </c>
      <c r="H82" s="217">
        <v>29.76500233343959</v>
      </c>
      <c r="I82" s="218">
        <v>2.9789302306961138</v>
      </c>
      <c r="J82" s="219">
        <v>194</v>
      </c>
      <c r="K82" s="217">
        <v>24.843413675639741</v>
      </c>
      <c r="L82" s="218">
        <v>2.8222190985622939</v>
      </c>
      <c r="M82" s="219">
        <v>193</v>
      </c>
      <c r="N82" s="217">
        <v>45.339242124474737</v>
      </c>
      <c r="O82" s="218">
        <v>3.1928800024578678</v>
      </c>
      <c r="P82" s="219">
        <v>198</v>
      </c>
      <c r="Q82" s="217">
        <v>17.787060509531429</v>
      </c>
      <c r="R82" s="218">
        <v>2.4486554310532509</v>
      </c>
      <c r="S82" s="219">
        <v>196</v>
      </c>
      <c r="T82" s="421">
        <v>63.052729352609468</v>
      </c>
      <c r="U82" s="218">
        <v>3.0693769127202319</v>
      </c>
      <c r="V82" s="219">
        <v>197</v>
      </c>
      <c r="W82" s="217">
        <v>63.29015172911928</v>
      </c>
      <c r="X82" s="218">
        <v>3.126562311257417</v>
      </c>
      <c r="Y82" s="219">
        <v>197</v>
      </c>
      <c r="Z82" s="217">
        <v>64.337516846725649</v>
      </c>
      <c r="AA82" s="218">
        <v>3.087150642960871</v>
      </c>
      <c r="AB82" s="220">
        <v>199</v>
      </c>
    </row>
    <row r="83" spans="1:28" ht="14.5" customHeight="1">
      <c r="A83" s="184" t="s">
        <v>72</v>
      </c>
      <c r="B83" s="212">
        <v>80.725180207317365</v>
      </c>
      <c r="C83" s="213">
        <v>2.155785732968754</v>
      </c>
      <c r="D83" s="214">
        <v>327</v>
      </c>
      <c r="E83" s="212">
        <v>87.516297140031796</v>
      </c>
      <c r="F83" s="213">
        <v>1.8431994679485311</v>
      </c>
      <c r="G83" s="214">
        <v>329</v>
      </c>
      <c r="H83" s="212">
        <v>38.92658893845006</v>
      </c>
      <c r="I83" s="213">
        <v>2.742544519329968</v>
      </c>
      <c r="J83" s="214">
        <v>325</v>
      </c>
      <c r="K83" s="212">
        <v>31.880765512271552</v>
      </c>
      <c r="L83" s="213">
        <v>2.6545371114184451</v>
      </c>
      <c r="M83" s="214">
        <v>324</v>
      </c>
      <c r="N83" s="212">
        <v>52.578474460681278</v>
      </c>
      <c r="O83" s="213">
        <v>2.7752071747168259</v>
      </c>
      <c r="P83" s="214">
        <v>328</v>
      </c>
      <c r="Q83" s="420">
        <v>13.662699913754521</v>
      </c>
      <c r="R83" s="213">
        <v>1.955074676667456</v>
      </c>
      <c r="S83" s="214">
        <v>321</v>
      </c>
      <c r="T83" s="212">
        <v>47.954525701197227</v>
      </c>
      <c r="U83" s="213">
        <v>2.8062071795300549</v>
      </c>
      <c r="V83" s="214">
        <v>323</v>
      </c>
      <c r="W83" s="212">
        <v>90.254539695116335</v>
      </c>
      <c r="X83" s="213">
        <v>1.608310399108424</v>
      </c>
      <c r="Y83" s="214">
        <v>328</v>
      </c>
      <c r="Z83" s="212">
        <v>55.583301018149179</v>
      </c>
      <c r="AA83" s="213">
        <v>2.7767691429311498</v>
      </c>
      <c r="AB83" s="215">
        <v>326</v>
      </c>
    </row>
    <row r="84" spans="1:28" ht="14.5" customHeight="1">
      <c r="A84" s="189" t="s">
        <v>73</v>
      </c>
      <c r="B84" s="217">
        <v>80.524790433667633</v>
      </c>
      <c r="C84" s="218">
        <v>2.0908417255782639</v>
      </c>
      <c r="D84" s="219">
        <v>352</v>
      </c>
      <c r="E84" s="217">
        <v>90.29329754075188</v>
      </c>
      <c r="F84" s="218">
        <v>1.5676883489096869</v>
      </c>
      <c r="G84" s="219">
        <v>351</v>
      </c>
      <c r="H84" s="217">
        <v>34.56559025634111</v>
      </c>
      <c r="I84" s="218">
        <v>2.551901626086297</v>
      </c>
      <c r="J84" s="219">
        <v>348</v>
      </c>
      <c r="K84" s="217">
        <v>38.799948279281061</v>
      </c>
      <c r="L84" s="218">
        <v>2.6017877937232261</v>
      </c>
      <c r="M84" s="219">
        <v>350</v>
      </c>
      <c r="N84" s="217">
        <v>53.661133289864956</v>
      </c>
      <c r="O84" s="218">
        <v>2.6525014384617038</v>
      </c>
      <c r="P84" s="219">
        <v>352</v>
      </c>
      <c r="Q84" s="217">
        <v>23.220444458212491</v>
      </c>
      <c r="R84" s="218">
        <v>2.2607180805064901</v>
      </c>
      <c r="S84" s="219">
        <v>351</v>
      </c>
      <c r="T84" s="217">
        <v>56.281620543956826</v>
      </c>
      <c r="U84" s="218">
        <v>2.6488771569130281</v>
      </c>
      <c r="V84" s="219">
        <v>351</v>
      </c>
      <c r="W84" s="217">
        <v>96.088838305708819</v>
      </c>
      <c r="X84" s="218">
        <v>1.0171851562907039</v>
      </c>
      <c r="Y84" s="219">
        <v>352</v>
      </c>
      <c r="Z84" s="217">
        <v>65.945254696641726</v>
      </c>
      <c r="AA84" s="218">
        <v>2.526004977633272</v>
      </c>
      <c r="AB84" s="220">
        <v>351</v>
      </c>
    </row>
    <row r="85" spans="1:28" ht="14.5" customHeight="1">
      <c r="A85" s="184" t="s">
        <v>74</v>
      </c>
      <c r="B85" s="212">
        <v>81.725769683931375</v>
      </c>
      <c r="C85" s="213">
        <v>2.0042157319623071</v>
      </c>
      <c r="D85" s="214">
        <v>337</v>
      </c>
      <c r="E85" s="212">
        <v>88.327364276370773</v>
      </c>
      <c r="F85" s="213">
        <v>1.6170083519747509</v>
      </c>
      <c r="G85" s="214">
        <v>337</v>
      </c>
      <c r="H85" s="212">
        <v>33.613578897821291</v>
      </c>
      <c r="I85" s="213">
        <v>2.5552586203177889</v>
      </c>
      <c r="J85" s="214">
        <v>333</v>
      </c>
      <c r="K85" s="212">
        <v>37.2916184511813</v>
      </c>
      <c r="L85" s="213">
        <v>2.5868438469929438</v>
      </c>
      <c r="M85" s="214">
        <v>330</v>
      </c>
      <c r="N85" s="212">
        <v>44.632873277986647</v>
      </c>
      <c r="O85" s="213">
        <v>2.6461384918688911</v>
      </c>
      <c r="P85" s="214">
        <v>330</v>
      </c>
      <c r="Q85" s="212">
        <v>16.185748341155019</v>
      </c>
      <c r="R85" s="213">
        <v>1.9751060269965901</v>
      </c>
      <c r="S85" s="214">
        <v>329</v>
      </c>
      <c r="T85" s="212">
        <v>55.41311695268756</v>
      </c>
      <c r="U85" s="213">
        <v>2.6117602962315081</v>
      </c>
      <c r="V85" s="214">
        <v>334</v>
      </c>
      <c r="W85" s="212">
        <v>94.317204055040804</v>
      </c>
      <c r="X85" s="213">
        <v>1.1963607990518701</v>
      </c>
      <c r="Y85" s="214">
        <v>336</v>
      </c>
      <c r="Z85" s="212">
        <v>60.835338425139128</v>
      </c>
      <c r="AA85" s="213">
        <v>2.562132560969538</v>
      </c>
      <c r="AB85" s="215">
        <v>335</v>
      </c>
    </row>
    <row r="86" spans="1:28" ht="14.5" customHeight="1">
      <c r="A86" s="189" t="s">
        <v>75</v>
      </c>
      <c r="B86" s="217">
        <v>82.639113868249297</v>
      </c>
      <c r="C86" s="218">
        <v>3.2665050322087019</v>
      </c>
      <c r="D86" s="219">
        <v>115</v>
      </c>
      <c r="E86" s="217">
        <v>84.540626909495259</v>
      </c>
      <c r="F86" s="218">
        <v>3.186239675561255</v>
      </c>
      <c r="G86" s="219">
        <v>113</v>
      </c>
      <c r="H86" s="217">
        <v>33.596735722326592</v>
      </c>
      <c r="I86" s="218">
        <v>4.0159344342668293</v>
      </c>
      <c r="J86" s="219">
        <v>110</v>
      </c>
      <c r="K86" s="421">
        <v>38.828111306750444</v>
      </c>
      <c r="L86" s="218">
        <v>4.142508877776276</v>
      </c>
      <c r="M86" s="219">
        <v>112</v>
      </c>
      <c r="N86" s="217">
        <v>58.221003257075978</v>
      </c>
      <c r="O86" s="218">
        <v>4.234675789430745</v>
      </c>
      <c r="P86" s="219">
        <v>111</v>
      </c>
      <c r="Q86" s="217">
        <v>24.56048436702299</v>
      </c>
      <c r="R86" s="218">
        <v>3.7442460754944138</v>
      </c>
      <c r="S86" s="219">
        <v>111</v>
      </c>
      <c r="T86" s="217">
        <v>64.109482167386162</v>
      </c>
      <c r="U86" s="218">
        <v>4.0734763264416589</v>
      </c>
      <c r="V86" s="219">
        <v>113</v>
      </c>
      <c r="W86" s="217">
        <v>93.718720623466822</v>
      </c>
      <c r="X86" s="218">
        <v>2.0305391246622859</v>
      </c>
      <c r="Y86" s="219">
        <v>114</v>
      </c>
      <c r="Z86" s="217">
        <v>50.53906702688721</v>
      </c>
      <c r="AA86" s="218">
        <v>4.2977716945633926</v>
      </c>
      <c r="AB86" s="220">
        <v>110</v>
      </c>
    </row>
    <row r="87" spans="1:28" ht="14.5" customHeight="1">
      <c r="A87" s="184" t="s">
        <v>76</v>
      </c>
      <c r="B87" s="212">
        <v>79.114854363637889</v>
      </c>
      <c r="C87" s="213">
        <v>2.187647081807464</v>
      </c>
      <c r="D87" s="214">
        <v>309</v>
      </c>
      <c r="E87" s="212">
        <v>87.136903453682066</v>
      </c>
      <c r="F87" s="213">
        <v>1.7808784186102831</v>
      </c>
      <c r="G87" s="214">
        <v>307</v>
      </c>
      <c r="H87" s="212">
        <v>25.046804058765051</v>
      </c>
      <c r="I87" s="213">
        <v>2.5233760779283418</v>
      </c>
      <c r="J87" s="214">
        <v>307</v>
      </c>
      <c r="K87" s="212">
        <v>24.20782600093699</v>
      </c>
      <c r="L87" s="213">
        <v>2.4097987670370449</v>
      </c>
      <c r="M87" s="214">
        <v>309</v>
      </c>
      <c r="N87" s="420">
        <v>39.878372625529501</v>
      </c>
      <c r="O87" s="213">
        <v>2.7065649197260861</v>
      </c>
      <c r="P87" s="214">
        <v>309</v>
      </c>
      <c r="Q87" s="212">
        <v>15.08338260254097</v>
      </c>
      <c r="R87" s="213">
        <v>2.1086937748178278</v>
      </c>
      <c r="S87" s="214">
        <v>309</v>
      </c>
      <c r="T87" s="212">
        <v>75.08830803187621</v>
      </c>
      <c r="U87" s="213">
        <v>2.372623372971578</v>
      </c>
      <c r="V87" s="214">
        <v>308</v>
      </c>
      <c r="W87" s="212">
        <v>81.165216995023357</v>
      </c>
      <c r="X87" s="213">
        <v>2.0868328498102122</v>
      </c>
      <c r="Y87" s="214">
        <v>308</v>
      </c>
      <c r="Z87" s="212">
        <v>57.292867587327798</v>
      </c>
      <c r="AA87" s="213">
        <v>2.7355191704056798</v>
      </c>
      <c r="AB87" s="215">
        <v>307</v>
      </c>
    </row>
    <row r="88" spans="1:28" ht="14.5" customHeight="1">
      <c r="A88" s="189" t="s">
        <v>77</v>
      </c>
      <c r="B88" s="421">
        <v>71.275589876074847</v>
      </c>
      <c r="C88" s="218">
        <v>2.163498520879032</v>
      </c>
      <c r="D88" s="219">
        <v>343</v>
      </c>
      <c r="E88" s="217">
        <v>83.736389095386869</v>
      </c>
      <c r="F88" s="218">
        <v>1.793978561884239</v>
      </c>
      <c r="G88" s="219">
        <v>340</v>
      </c>
      <c r="H88" s="217">
        <v>28.36021193189729</v>
      </c>
      <c r="I88" s="218">
        <v>2.1563046739713312</v>
      </c>
      <c r="J88" s="219">
        <v>336</v>
      </c>
      <c r="K88" s="421">
        <v>21.344964968760149</v>
      </c>
      <c r="L88" s="218">
        <v>1.997742255179511</v>
      </c>
      <c r="M88" s="219">
        <v>335</v>
      </c>
      <c r="N88" s="217">
        <v>53.20610924694347</v>
      </c>
      <c r="O88" s="218">
        <v>2.409440818394343</v>
      </c>
      <c r="P88" s="219">
        <v>338</v>
      </c>
      <c r="Q88" s="217">
        <v>12.184255605153879</v>
      </c>
      <c r="R88" s="218">
        <v>1.598666063594044</v>
      </c>
      <c r="S88" s="219">
        <v>336</v>
      </c>
      <c r="T88" s="217">
        <v>57.561961107302757</v>
      </c>
      <c r="U88" s="218">
        <v>2.375013897278957</v>
      </c>
      <c r="V88" s="219">
        <v>342</v>
      </c>
      <c r="W88" s="421">
        <v>65.357449469385813</v>
      </c>
      <c r="X88" s="218">
        <v>2.2940590435548458</v>
      </c>
      <c r="Y88" s="219">
        <v>340</v>
      </c>
      <c r="Z88" s="217">
        <v>60.014303965617522</v>
      </c>
      <c r="AA88" s="218">
        <v>2.3615544627394538</v>
      </c>
      <c r="AB88" s="220">
        <v>342</v>
      </c>
    </row>
    <row r="89" spans="1:28" ht="14.5" customHeight="1">
      <c r="A89" s="184" t="s">
        <v>78</v>
      </c>
      <c r="B89" s="212">
        <v>80.09119381531265</v>
      </c>
      <c r="C89" s="213">
        <v>1.7976120200657899</v>
      </c>
      <c r="D89" s="214">
        <v>402</v>
      </c>
      <c r="E89" s="212">
        <v>86.221907348156194</v>
      </c>
      <c r="F89" s="213">
        <v>1.5552715886033279</v>
      </c>
      <c r="G89" s="214">
        <v>401</v>
      </c>
      <c r="H89" s="212">
        <v>53.75646670415555</v>
      </c>
      <c r="I89" s="213">
        <v>2.3049095758193299</v>
      </c>
      <c r="J89" s="214">
        <v>397</v>
      </c>
      <c r="K89" s="212">
        <v>26.10301332295457</v>
      </c>
      <c r="L89" s="213">
        <v>2.074352163215484</v>
      </c>
      <c r="M89" s="214">
        <v>393</v>
      </c>
      <c r="N89" s="212">
        <v>51.633340262537317</v>
      </c>
      <c r="O89" s="213">
        <v>2.3091784223404419</v>
      </c>
      <c r="P89" s="214">
        <v>397</v>
      </c>
      <c r="Q89" s="212">
        <v>21.640531988868879</v>
      </c>
      <c r="R89" s="213">
        <v>1.9996723763783559</v>
      </c>
      <c r="S89" s="214">
        <v>392</v>
      </c>
      <c r="T89" s="212">
        <v>55.19000914839944</v>
      </c>
      <c r="U89" s="213">
        <v>2.3094573170928872</v>
      </c>
      <c r="V89" s="214">
        <v>392</v>
      </c>
      <c r="W89" s="212">
        <v>90.179798824389991</v>
      </c>
      <c r="X89" s="213">
        <v>1.3872131182051199</v>
      </c>
      <c r="Y89" s="214">
        <v>401</v>
      </c>
      <c r="Z89" s="212">
        <v>62.243873399970482</v>
      </c>
      <c r="AA89" s="213">
        <v>2.2173898179629719</v>
      </c>
      <c r="AB89" s="215">
        <v>401</v>
      </c>
    </row>
    <row r="90" spans="1:28" ht="14.5" customHeight="1" thickBot="1">
      <c r="A90" s="194" t="s">
        <v>79</v>
      </c>
      <c r="B90" s="227">
        <v>81.08247879254111</v>
      </c>
      <c r="C90" s="228">
        <v>1.9510594043275269</v>
      </c>
      <c r="D90" s="229">
        <v>323</v>
      </c>
      <c r="E90" s="227">
        <v>88.464053028147475</v>
      </c>
      <c r="F90" s="228">
        <v>1.556630964304069</v>
      </c>
      <c r="G90" s="229">
        <v>322</v>
      </c>
      <c r="H90" s="227">
        <v>23.290872741981239</v>
      </c>
      <c r="I90" s="228">
        <v>2.1940235278337812</v>
      </c>
      <c r="J90" s="229">
        <v>318</v>
      </c>
      <c r="K90" s="424">
        <v>30.441370305095209</v>
      </c>
      <c r="L90" s="228">
        <v>2.3093043193199621</v>
      </c>
      <c r="M90" s="229">
        <v>319</v>
      </c>
      <c r="N90" s="227">
        <v>39.753214234512349</v>
      </c>
      <c r="O90" s="228">
        <v>2.4552287627606342</v>
      </c>
      <c r="P90" s="229">
        <v>321</v>
      </c>
      <c r="Q90" s="424">
        <v>10.80340218363566</v>
      </c>
      <c r="R90" s="228">
        <v>1.503437860092472</v>
      </c>
      <c r="S90" s="229">
        <v>317</v>
      </c>
      <c r="T90" s="227">
        <v>75.022053362239717</v>
      </c>
      <c r="U90" s="228">
        <v>2.1524182976544202</v>
      </c>
      <c r="V90" s="229">
        <v>321</v>
      </c>
      <c r="W90" s="227">
        <v>83.148447518165014</v>
      </c>
      <c r="X90" s="228">
        <v>1.9050649191742159</v>
      </c>
      <c r="Y90" s="229">
        <v>327</v>
      </c>
      <c r="Z90" s="227">
        <v>59.484662222420233</v>
      </c>
      <c r="AA90" s="228">
        <v>2.4783753756520368</v>
      </c>
      <c r="AB90" s="230">
        <v>316</v>
      </c>
    </row>
    <row r="91" spans="1:28" ht="14.5" customHeight="1">
      <c r="A91" s="199" t="s">
        <v>80</v>
      </c>
      <c r="B91" s="422">
        <v>81.379429743464627</v>
      </c>
      <c r="C91" s="241">
        <v>0.85351592283158351</v>
      </c>
      <c r="D91" s="242">
        <v>2874</v>
      </c>
      <c r="E91" s="240">
        <v>86.571408655359463</v>
      </c>
      <c r="F91" s="241">
        <v>0.74198623032493238</v>
      </c>
      <c r="G91" s="242">
        <v>2864</v>
      </c>
      <c r="H91" s="240">
        <v>38.399325326336033</v>
      </c>
      <c r="I91" s="241">
        <v>1.0849523545178079</v>
      </c>
      <c r="J91" s="242">
        <v>2837</v>
      </c>
      <c r="K91" s="422">
        <v>34.488846560031369</v>
      </c>
      <c r="L91" s="241">
        <v>1.0722715483633489</v>
      </c>
      <c r="M91" s="242">
        <v>2829</v>
      </c>
      <c r="N91" s="240">
        <v>48.570041413249008</v>
      </c>
      <c r="O91" s="241">
        <v>1.110256957366089</v>
      </c>
      <c r="P91" s="242">
        <v>2838</v>
      </c>
      <c r="Q91" s="422">
        <v>17.880034412652751</v>
      </c>
      <c r="R91" s="241">
        <v>0.87578173232090684</v>
      </c>
      <c r="S91" s="242">
        <v>2818</v>
      </c>
      <c r="T91" s="240">
        <v>55.427899858730292</v>
      </c>
      <c r="U91" s="241">
        <v>1.1087977527117121</v>
      </c>
      <c r="V91" s="242">
        <v>2835</v>
      </c>
      <c r="W91" s="240">
        <v>91.054216741901001</v>
      </c>
      <c r="X91" s="241">
        <v>0.59522685984034118</v>
      </c>
      <c r="Y91" s="242">
        <v>2870</v>
      </c>
      <c r="Z91" s="240">
        <v>60.56748480465339</v>
      </c>
      <c r="AA91" s="241">
        <v>1.0736875783615409</v>
      </c>
      <c r="AB91" s="243">
        <v>2850</v>
      </c>
    </row>
    <row r="92" spans="1:28" ht="14.5" customHeight="1">
      <c r="A92" s="199" t="s">
        <v>81</v>
      </c>
      <c r="B92" s="422">
        <v>79.447264863711709</v>
      </c>
      <c r="C92" s="241">
        <v>0.97685886161302959</v>
      </c>
      <c r="D92" s="242">
        <v>1774</v>
      </c>
      <c r="E92" s="240">
        <v>86.989330267897031</v>
      </c>
      <c r="F92" s="241">
        <v>0.81476434718364155</v>
      </c>
      <c r="G92" s="242">
        <v>1762</v>
      </c>
      <c r="H92" s="422">
        <v>31.585847821688802</v>
      </c>
      <c r="I92" s="241">
        <v>1.161454539252359</v>
      </c>
      <c r="J92" s="242">
        <v>1749</v>
      </c>
      <c r="K92" s="422">
        <v>26.291170368903749</v>
      </c>
      <c r="L92" s="241">
        <v>1.096912482955585</v>
      </c>
      <c r="M92" s="242">
        <v>1750</v>
      </c>
      <c r="N92" s="422">
        <v>44.551370093241452</v>
      </c>
      <c r="O92" s="241">
        <v>1.2208120166402709</v>
      </c>
      <c r="P92" s="242">
        <v>1757</v>
      </c>
      <c r="Q92" s="240">
        <v>16.22863793713751</v>
      </c>
      <c r="R92" s="241">
        <v>0.95590011063536073</v>
      </c>
      <c r="S92" s="242">
        <v>1744</v>
      </c>
      <c r="T92" s="240">
        <v>71.253459353567933</v>
      </c>
      <c r="U92" s="241">
        <v>1.0849023457169491</v>
      </c>
      <c r="V92" s="242">
        <v>1759</v>
      </c>
      <c r="W92" s="422">
        <v>82.093220032038005</v>
      </c>
      <c r="X92" s="241">
        <v>0.85393627879086587</v>
      </c>
      <c r="Y92" s="242">
        <v>1768</v>
      </c>
      <c r="Z92" s="240">
        <v>63.725043141024337</v>
      </c>
      <c r="AA92" s="241">
        <v>1.1669877360413949</v>
      </c>
      <c r="AB92" s="243">
        <v>1758</v>
      </c>
    </row>
    <row r="93" spans="1:28" ht="14.5" customHeight="1">
      <c r="A93" s="204" t="s">
        <v>82</v>
      </c>
      <c r="B93" s="423">
        <v>81.007443487460975</v>
      </c>
      <c r="C93" s="233">
        <v>0.71448647220130179</v>
      </c>
      <c r="D93" s="234">
        <v>4648</v>
      </c>
      <c r="E93" s="232">
        <v>86.651695915998161</v>
      </c>
      <c r="F93" s="233">
        <v>0.6195202862639726</v>
      </c>
      <c r="G93" s="234">
        <v>4626</v>
      </c>
      <c r="H93" s="232">
        <v>37.085094971095558</v>
      </c>
      <c r="I93" s="233">
        <v>0.90476310137519966</v>
      </c>
      <c r="J93" s="234">
        <v>4586</v>
      </c>
      <c r="K93" s="423">
        <v>32.905058395179168</v>
      </c>
      <c r="L93" s="233">
        <v>0.89133288227082941</v>
      </c>
      <c r="M93" s="234">
        <v>4579</v>
      </c>
      <c r="N93" s="423">
        <v>47.794109763463872</v>
      </c>
      <c r="O93" s="233">
        <v>0.92667843639296188</v>
      </c>
      <c r="P93" s="234">
        <v>4595</v>
      </c>
      <c r="Q93" s="423">
        <v>17.56146562143487</v>
      </c>
      <c r="R93" s="233">
        <v>0.73052984648763142</v>
      </c>
      <c r="S93" s="234">
        <v>4562</v>
      </c>
      <c r="T93" s="423">
        <v>58.480153891639432</v>
      </c>
      <c r="U93" s="233">
        <v>0.91847704571711175</v>
      </c>
      <c r="V93" s="234">
        <v>4594</v>
      </c>
      <c r="W93" s="232">
        <v>89.334149106867144</v>
      </c>
      <c r="X93" s="233">
        <v>0.50904890724972163</v>
      </c>
      <c r="Y93" s="234">
        <v>4638</v>
      </c>
      <c r="Z93" s="232">
        <v>61.174960047916258</v>
      </c>
      <c r="AA93" s="233">
        <v>0.89562484206492776</v>
      </c>
      <c r="AB93" s="235">
        <v>4608</v>
      </c>
    </row>
    <row r="94" spans="1:28" ht="14.5" customHeight="1">
      <c r="A94" s="1224" t="s">
        <v>256</v>
      </c>
      <c r="B94" s="1224" t="s">
        <v>257</v>
      </c>
      <c r="C94" s="1224" t="s">
        <v>257</v>
      </c>
      <c r="D94" s="1224" t="s">
        <v>257</v>
      </c>
      <c r="E94" s="1224" t="s">
        <v>257</v>
      </c>
      <c r="F94" s="1224" t="s">
        <v>257</v>
      </c>
      <c r="G94" s="1224" t="s">
        <v>257</v>
      </c>
      <c r="H94" s="1224" t="s">
        <v>257</v>
      </c>
      <c r="I94" s="1224" t="s">
        <v>257</v>
      </c>
      <c r="J94" s="1224" t="s">
        <v>257</v>
      </c>
      <c r="K94" s="1224" t="s">
        <v>257</v>
      </c>
      <c r="L94" s="1224" t="s">
        <v>257</v>
      </c>
      <c r="M94" s="1224" t="s">
        <v>257</v>
      </c>
      <c r="N94" s="1224" t="s">
        <v>257</v>
      </c>
      <c r="O94" s="1224" t="s">
        <v>257</v>
      </c>
      <c r="P94" s="1224" t="s">
        <v>257</v>
      </c>
      <c r="Q94" s="1224" t="s">
        <v>257</v>
      </c>
      <c r="R94" s="1224" t="s">
        <v>257</v>
      </c>
      <c r="S94" s="1224" t="s">
        <v>257</v>
      </c>
      <c r="T94" s="1224" t="s">
        <v>257</v>
      </c>
      <c r="U94" s="1224" t="s">
        <v>257</v>
      </c>
      <c r="V94" s="1224" t="s">
        <v>257</v>
      </c>
      <c r="W94" s="1224" t="s">
        <v>257</v>
      </c>
      <c r="X94" s="1224" t="s">
        <v>257</v>
      </c>
      <c r="Y94" s="1224" t="s">
        <v>257</v>
      </c>
      <c r="Z94" s="1224" t="s">
        <v>257</v>
      </c>
      <c r="AA94" s="1224" t="s">
        <v>257</v>
      </c>
      <c r="AB94" s="1224" t="s">
        <v>257</v>
      </c>
    </row>
    <row r="95" spans="1:28" ht="14.5" customHeight="1">
      <c r="A95" s="1224" t="s">
        <v>387</v>
      </c>
      <c r="B95" s="1224" t="s">
        <v>85</v>
      </c>
      <c r="C95" s="1224" t="s">
        <v>85</v>
      </c>
      <c r="D95" s="1224" t="s">
        <v>85</v>
      </c>
      <c r="E95" s="1224" t="s">
        <v>85</v>
      </c>
      <c r="F95" s="1224" t="s">
        <v>85</v>
      </c>
      <c r="G95" s="1224" t="s">
        <v>85</v>
      </c>
      <c r="H95" s="1224" t="s">
        <v>85</v>
      </c>
      <c r="I95" s="1224" t="s">
        <v>85</v>
      </c>
      <c r="J95" s="1224" t="s">
        <v>85</v>
      </c>
      <c r="K95" s="1224" t="s">
        <v>85</v>
      </c>
      <c r="L95" s="1224" t="s">
        <v>85</v>
      </c>
      <c r="M95" s="1224" t="s">
        <v>85</v>
      </c>
      <c r="N95" s="1224" t="s">
        <v>85</v>
      </c>
      <c r="O95" s="1224" t="s">
        <v>85</v>
      </c>
      <c r="P95" s="1224" t="s">
        <v>85</v>
      </c>
      <c r="Q95" s="1224" t="s">
        <v>85</v>
      </c>
      <c r="R95" s="1224" t="s">
        <v>85</v>
      </c>
      <c r="S95" s="1224" t="s">
        <v>85</v>
      </c>
      <c r="T95" s="1224" t="s">
        <v>85</v>
      </c>
      <c r="U95" s="1224" t="s">
        <v>85</v>
      </c>
      <c r="V95" s="1224" t="s">
        <v>85</v>
      </c>
      <c r="W95" s="1224" t="s">
        <v>85</v>
      </c>
      <c r="X95" s="1224" t="s">
        <v>85</v>
      </c>
      <c r="Y95" s="1224" t="s">
        <v>85</v>
      </c>
      <c r="Z95" s="1224" t="s">
        <v>85</v>
      </c>
      <c r="AA95" s="1224" t="s">
        <v>85</v>
      </c>
      <c r="AB95" s="1224" t="s">
        <v>85</v>
      </c>
    </row>
    <row r="96" spans="1:28" ht="14.5" customHeight="1">
      <c r="A96" s="1224" t="s">
        <v>765</v>
      </c>
      <c r="B96" s="1224" t="s">
        <v>258</v>
      </c>
      <c r="C96" s="1224" t="s">
        <v>258</v>
      </c>
      <c r="D96" s="1224" t="s">
        <v>258</v>
      </c>
      <c r="E96" s="1224" t="s">
        <v>258</v>
      </c>
      <c r="F96" s="1224" t="s">
        <v>258</v>
      </c>
      <c r="G96" s="1224" t="s">
        <v>258</v>
      </c>
      <c r="H96" s="1224" t="s">
        <v>258</v>
      </c>
      <c r="I96" s="1224" t="s">
        <v>258</v>
      </c>
      <c r="J96" s="1224" t="s">
        <v>258</v>
      </c>
      <c r="K96" s="1224" t="s">
        <v>258</v>
      </c>
      <c r="L96" s="1224" t="s">
        <v>258</v>
      </c>
      <c r="M96" s="1224" t="s">
        <v>258</v>
      </c>
      <c r="N96" s="1224" t="s">
        <v>258</v>
      </c>
      <c r="O96" s="1224" t="s">
        <v>258</v>
      </c>
      <c r="P96" s="1224" t="s">
        <v>258</v>
      </c>
      <c r="Q96" s="1224" t="s">
        <v>258</v>
      </c>
      <c r="R96" s="1224" t="s">
        <v>258</v>
      </c>
      <c r="S96" s="1224" t="s">
        <v>258</v>
      </c>
      <c r="T96" s="1224" t="s">
        <v>258</v>
      </c>
      <c r="U96" s="1224" t="s">
        <v>258</v>
      </c>
      <c r="V96" s="1224" t="s">
        <v>258</v>
      </c>
      <c r="W96" s="1224" t="s">
        <v>258</v>
      </c>
      <c r="X96" s="1224" t="s">
        <v>258</v>
      </c>
      <c r="Y96" s="1224" t="s">
        <v>258</v>
      </c>
      <c r="Z96" s="1224" t="s">
        <v>258</v>
      </c>
      <c r="AA96" s="1224" t="s">
        <v>258</v>
      </c>
      <c r="AB96" s="1224" t="s">
        <v>258</v>
      </c>
    </row>
    <row r="97" spans="1:34" ht="14.5" customHeight="1">
      <c r="A97" s="116"/>
      <c r="B97" s="116"/>
      <c r="C97" s="116"/>
      <c r="D97" s="116"/>
      <c r="E97" s="116"/>
      <c r="F97" s="116"/>
      <c r="G97" s="116"/>
      <c r="H97" s="116"/>
      <c r="I97" s="116"/>
      <c r="J97" s="116"/>
      <c r="K97" s="116"/>
      <c r="L97" s="116"/>
      <c r="M97" s="116"/>
      <c r="N97" s="116"/>
      <c r="O97" s="116"/>
      <c r="P97" s="116"/>
      <c r="Q97" s="116"/>
      <c r="R97" s="116"/>
      <c r="S97" s="116"/>
      <c r="T97" s="116"/>
      <c r="U97" s="116"/>
      <c r="V97" s="116"/>
      <c r="W97" s="116"/>
      <c r="X97" s="116"/>
      <c r="Y97" s="116"/>
      <c r="Z97" s="116"/>
      <c r="AA97" s="116"/>
      <c r="AB97" s="116"/>
    </row>
    <row r="98" spans="1:34" ht="14.5" customHeight="1">
      <c r="A98" s="1189" t="s">
        <v>841</v>
      </c>
      <c r="B98" s="1189"/>
      <c r="C98" s="1189"/>
      <c r="D98" s="1189"/>
      <c r="E98" s="1189"/>
      <c r="F98" s="1189"/>
      <c r="G98" s="1189"/>
      <c r="H98" s="1189"/>
      <c r="I98" s="1189"/>
      <c r="J98" s="1189"/>
      <c r="K98" s="1189"/>
      <c r="L98" s="1189"/>
      <c r="M98" s="1189"/>
      <c r="N98" s="1189"/>
      <c r="O98" s="1189"/>
      <c r="P98" s="1189"/>
      <c r="Q98" s="1189"/>
      <c r="R98" s="1189"/>
      <c r="S98" s="1189"/>
      <c r="T98" s="1189"/>
      <c r="U98" s="1189"/>
      <c r="V98" s="1189"/>
      <c r="W98" s="1189"/>
      <c r="X98" s="1189"/>
      <c r="Y98" s="1189"/>
      <c r="Z98" s="1189"/>
      <c r="AA98" s="1189"/>
      <c r="AB98" s="1189"/>
      <c r="AC98" s="1189"/>
      <c r="AD98" s="1189"/>
      <c r="AE98" s="1189"/>
    </row>
    <row r="99" spans="1:34" ht="30" customHeight="1" thickBot="1">
      <c r="A99" s="1229" t="s">
        <v>273</v>
      </c>
      <c r="B99" s="1226" t="s">
        <v>428</v>
      </c>
      <c r="C99" s="1226" t="s">
        <v>259</v>
      </c>
      <c r="D99" s="1226" t="s">
        <v>259</v>
      </c>
      <c r="E99" s="1226" t="s">
        <v>429</v>
      </c>
      <c r="F99" s="1226" t="s">
        <v>260</v>
      </c>
      <c r="G99" s="1226" t="s">
        <v>260</v>
      </c>
      <c r="H99" s="1226" t="s">
        <v>430</v>
      </c>
      <c r="I99" s="1226" t="s">
        <v>261</v>
      </c>
      <c r="J99" s="1226" t="s">
        <v>261</v>
      </c>
      <c r="K99" s="1226" t="s">
        <v>453</v>
      </c>
      <c r="L99" s="1226" t="s">
        <v>262</v>
      </c>
      <c r="M99" s="1226" t="s">
        <v>262</v>
      </c>
      <c r="N99" s="1226" t="s">
        <v>431</v>
      </c>
      <c r="O99" s="1226" t="s">
        <v>263</v>
      </c>
      <c r="P99" s="1226" t="s">
        <v>263</v>
      </c>
      <c r="Q99" s="1226" t="s">
        <v>432</v>
      </c>
      <c r="R99" s="1226" t="s">
        <v>264</v>
      </c>
      <c r="S99" s="1226" t="s">
        <v>264</v>
      </c>
      <c r="T99" s="1226" t="s">
        <v>433</v>
      </c>
      <c r="U99" s="1226" t="s">
        <v>265</v>
      </c>
      <c r="V99" s="1226" t="s">
        <v>265</v>
      </c>
      <c r="W99" s="1226" t="s">
        <v>434</v>
      </c>
      <c r="X99" s="1226" t="s">
        <v>266</v>
      </c>
      <c r="Y99" s="1226" t="s">
        <v>266</v>
      </c>
      <c r="Z99" s="1226" t="s">
        <v>435</v>
      </c>
      <c r="AA99" s="1226" t="s">
        <v>267</v>
      </c>
      <c r="AB99" s="1226" t="s">
        <v>267</v>
      </c>
      <c r="AC99" s="1226" t="s">
        <v>455</v>
      </c>
      <c r="AD99" s="1226" t="s">
        <v>268</v>
      </c>
      <c r="AE99" s="1226" t="s">
        <v>268</v>
      </c>
      <c r="AF99" s="1225" t="s">
        <v>454</v>
      </c>
      <c r="AG99" s="1226" t="s">
        <v>449</v>
      </c>
      <c r="AH99" s="1227" t="s">
        <v>449</v>
      </c>
    </row>
    <row r="100" spans="1:34" ht="14.5" customHeight="1" thickBot="1">
      <c r="A100" s="1230" t="s">
        <v>273</v>
      </c>
      <c r="B100" s="59" t="s">
        <v>92</v>
      </c>
      <c r="C100" s="59" t="s">
        <v>62</v>
      </c>
      <c r="D100" s="60" t="s">
        <v>63</v>
      </c>
      <c r="E100" s="59" t="s">
        <v>92</v>
      </c>
      <c r="F100" s="59" t="s">
        <v>62</v>
      </c>
      <c r="G100" s="60" t="s">
        <v>63</v>
      </c>
      <c r="H100" s="59" t="s">
        <v>92</v>
      </c>
      <c r="I100" s="59" t="s">
        <v>62</v>
      </c>
      <c r="J100" s="60" t="s">
        <v>63</v>
      </c>
      <c r="K100" s="59" t="s">
        <v>92</v>
      </c>
      <c r="L100" s="59" t="s">
        <v>62</v>
      </c>
      <c r="M100" s="60" t="s">
        <v>63</v>
      </c>
      <c r="N100" s="59" t="s">
        <v>92</v>
      </c>
      <c r="O100" s="59" t="s">
        <v>62</v>
      </c>
      <c r="P100" s="60" t="s">
        <v>63</v>
      </c>
      <c r="Q100" s="59" t="s">
        <v>92</v>
      </c>
      <c r="R100" s="59" t="s">
        <v>62</v>
      </c>
      <c r="S100" s="60" t="s">
        <v>63</v>
      </c>
      <c r="T100" s="59" t="s">
        <v>92</v>
      </c>
      <c r="U100" s="59" t="s">
        <v>62</v>
      </c>
      <c r="V100" s="60" t="s">
        <v>63</v>
      </c>
      <c r="W100" s="59" t="s">
        <v>92</v>
      </c>
      <c r="X100" s="59" t="s">
        <v>62</v>
      </c>
      <c r="Y100" s="60" t="s">
        <v>63</v>
      </c>
      <c r="Z100" s="59" t="s">
        <v>92</v>
      </c>
      <c r="AA100" s="59" t="s">
        <v>62</v>
      </c>
      <c r="AB100" s="60" t="s">
        <v>63</v>
      </c>
      <c r="AC100" s="59" t="s">
        <v>92</v>
      </c>
      <c r="AD100" s="59" t="s">
        <v>62</v>
      </c>
      <c r="AE100" s="60" t="s">
        <v>63</v>
      </c>
      <c r="AF100" s="59" t="s">
        <v>92</v>
      </c>
      <c r="AG100" s="59" t="s">
        <v>62</v>
      </c>
      <c r="AH100" s="59" t="s">
        <v>63</v>
      </c>
    </row>
    <row r="101" spans="1:34" ht="14.5" customHeight="1">
      <c r="A101" s="184" t="s">
        <v>64</v>
      </c>
      <c r="B101" s="212">
        <v>95.180408913116082</v>
      </c>
      <c r="C101" s="213">
        <v>0.86650380062003229</v>
      </c>
      <c r="D101" s="214">
        <v>670</v>
      </c>
      <c r="E101" s="212">
        <v>49.064317449630309</v>
      </c>
      <c r="F101" s="213">
        <v>2.0873943673425712</v>
      </c>
      <c r="G101" s="214">
        <v>662</v>
      </c>
      <c r="H101" s="212">
        <v>99.761577960612129</v>
      </c>
      <c r="I101" s="213">
        <v>0.17784637750237489</v>
      </c>
      <c r="J101" s="214">
        <v>669</v>
      </c>
      <c r="K101" s="212">
        <v>20.756501667476339</v>
      </c>
      <c r="L101" s="213">
        <v>1.664837957279526</v>
      </c>
      <c r="M101" s="214">
        <v>657</v>
      </c>
      <c r="N101" s="212">
        <v>13.33132910482904</v>
      </c>
      <c r="O101" s="213">
        <v>1.409519788516377</v>
      </c>
      <c r="P101" s="214">
        <v>658</v>
      </c>
      <c r="Q101" s="420">
        <v>81.372667491284062</v>
      </c>
      <c r="R101" s="213">
        <v>1.6011330512869659</v>
      </c>
      <c r="S101" s="214">
        <v>668</v>
      </c>
      <c r="T101" s="420">
        <v>14.20541289458594</v>
      </c>
      <c r="U101" s="213">
        <v>1.5275960773503481</v>
      </c>
      <c r="V101" s="214">
        <v>655</v>
      </c>
      <c r="W101" s="420">
        <v>18.78488421535803</v>
      </c>
      <c r="X101" s="213">
        <v>1.5390048977420581</v>
      </c>
      <c r="Y101" s="214">
        <v>660</v>
      </c>
      <c r="Z101" s="420">
        <v>28.351742016612519</v>
      </c>
      <c r="AA101" s="213">
        <v>1.8436309490041729</v>
      </c>
      <c r="AB101" s="214">
        <v>658</v>
      </c>
      <c r="AC101" s="420">
        <v>19.745366042900631</v>
      </c>
      <c r="AD101" s="213">
        <v>1.660481999121822</v>
      </c>
      <c r="AE101" s="214">
        <v>658</v>
      </c>
      <c r="AF101" s="420">
        <v>33.184035537639168</v>
      </c>
      <c r="AG101" s="213">
        <v>1.9943348368598759</v>
      </c>
      <c r="AH101" s="215">
        <v>635</v>
      </c>
    </row>
    <row r="102" spans="1:34" ht="14.5" customHeight="1">
      <c r="A102" s="189" t="s">
        <v>65</v>
      </c>
      <c r="B102" s="217">
        <v>95.633369319332218</v>
      </c>
      <c r="C102" s="218">
        <v>0.70432135649999228</v>
      </c>
      <c r="D102" s="219">
        <v>996</v>
      </c>
      <c r="E102" s="421">
        <v>56.353259538815678</v>
      </c>
      <c r="F102" s="218">
        <v>1.676205375582575</v>
      </c>
      <c r="G102" s="219">
        <v>990</v>
      </c>
      <c r="H102" s="217">
        <v>99.590957119445406</v>
      </c>
      <c r="I102" s="218">
        <v>0.1691162631230699</v>
      </c>
      <c r="J102" s="219">
        <v>995</v>
      </c>
      <c r="K102" s="421">
        <v>23.916161337346459</v>
      </c>
      <c r="L102" s="218">
        <v>1.506916169620359</v>
      </c>
      <c r="M102" s="219">
        <v>984</v>
      </c>
      <c r="N102" s="217">
        <v>11.75667754816587</v>
      </c>
      <c r="O102" s="218">
        <v>1.1153839422296601</v>
      </c>
      <c r="P102" s="219">
        <v>986</v>
      </c>
      <c r="Q102" s="421">
        <v>83.187613632473642</v>
      </c>
      <c r="R102" s="218">
        <v>1.261532795305951</v>
      </c>
      <c r="S102" s="219">
        <v>993</v>
      </c>
      <c r="T102" s="217">
        <v>8.5853835878594733</v>
      </c>
      <c r="U102" s="218">
        <v>0.96125173371908834</v>
      </c>
      <c r="V102" s="219">
        <v>982</v>
      </c>
      <c r="W102" s="421">
        <v>12.094764671142411</v>
      </c>
      <c r="X102" s="218">
        <v>1.0994599920305761</v>
      </c>
      <c r="Y102" s="219">
        <v>984</v>
      </c>
      <c r="Z102" s="421">
        <v>24.16574361999216</v>
      </c>
      <c r="AA102" s="218">
        <v>1.466728633394649</v>
      </c>
      <c r="AB102" s="219">
        <v>986</v>
      </c>
      <c r="AC102" s="217">
        <v>15.973669706910471</v>
      </c>
      <c r="AD102" s="218">
        <v>1.2765862080897199</v>
      </c>
      <c r="AE102" s="219">
        <v>979</v>
      </c>
      <c r="AF102" s="421">
        <v>31.260323792996921</v>
      </c>
      <c r="AG102" s="218">
        <v>1.6206526837806461</v>
      </c>
      <c r="AH102" s="220">
        <v>934</v>
      </c>
    </row>
    <row r="103" spans="1:34" ht="14.5" customHeight="1">
      <c r="A103" s="184" t="s">
        <v>66</v>
      </c>
      <c r="B103" s="212">
        <v>93.557026632038259</v>
      </c>
      <c r="C103" s="213">
        <v>1.6437824714395219</v>
      </c>
      <c r="D103" s="214">
        <v>246</v>
      </c>
      <c r="E103" s="212">
        <v>66.824593548084437</v>
      </c>
      <c r="F103" s="213">
        <v>3.1673083017774988</v>
      </c>
      <c r="G103" s="214">
        <v>242</v>
      </c>
      <c r="H103" s="212">
        <v>99.589658103377403</v>
      </c>
      <c r="I103" s="213">
        <v>0.40960043824050518</v>
      </c>
      <c r="J103" s="214">
        <v>246</v>
      </c>
      <c r="K103" s="212">
        <v>24.849152111205221</v>
      </c>
      <c r="L103" s="213">
        <v>2.8404625912046368</v>
      </c>
      <c r="M103" s="214">
        <v>242</v>
      </c>
      <c r="N103" s="212">
        <v>5.7329296585008853</v>
      </c>
      <c r="O103" s="213">
        <v>1.47529273669857</v>
      </c>
      <c r="P103" s="214">
        <v>240</v>
      </c>
      <c r="Q103" s="212">
        <v>55.916616077533412</v>
      </c>
      <c r="R103" s="213">
        <v>3.2989182965808541</v>
      </c>
      <c r="S103" s="214">
        <v>243</v>
      </c>
      <c r="T103" s="212">
        <v>15.062682964301221</v>
      </c>
      <c r="U103" s="213">
        <v>2.476259992910983</v>
      </c>
      <c r="V103" s="214">
        <v>238</v>
      </c>
      <c r="W103" s="212">
        <v>20.790734410995238</v>
      </c>
      <c r="X103" s="213">
        <v>2.7171373219572339</v>
      </c>
      <c r="Y103" s="214">
        <v>240</v>
      </c>
      <c r="Z103" s="212">
        <v>29.33932762642501</v>
      </c>
      <c r="AA103" s="213">
        <v>3.0711981607050109</v>
      </c>
      <c r="AB103" s="214">
        <v>239</v>
      </c>
      <c r="AC103" s="212">
        <v>16.326695126821331</v>
      </c>
      <c r="AD103" s="213">
        <v>2.4146268468429501</v>
      </c>
      <c r="AE103" s="214">
        <v>239</v>
      </c>
      <c r="AF103" s="212">
        <v>45.093142422104201</v>
      </c>
      <c r="AG103" s="213">
        <v>3.407776943371839</v>
      </c>
      <c r="AH103" s="215">
        <v>229</v>
      </c>
    </row>
    <row r="104" spans="1:34" ht="14.5" customHeight="1">
      <c r="A104" s="189" t="s">
        <v>67</v>
      </c>
      <c r="B104" s="217">
        <v>91.861848344084592</v>
      </c>
      <c r="C104" s="218">
        <v>2.0373668591366112</v>
      </c>
      <c r="D104" s="219">
        <v>153</v>
      </c>
      <c r="E104" s="217">
        <v>49.444222953807873</v>
      </c>
      <c r="F104" s="218">
        <v>4.3126064427614974</v>
      </c>
      <c r="G104" s="219">
        <v>150</v>
      </c>
      <c r="H104" s="217">
        <v>100</v>
      </c>
      <c r="I104" s="237" t="s">
        <v>328</v>
      </c>
      <c r="J104" s="219">
        <v>153</v>
      </c>
      <c r="K104" s="217">
        <v>12.043898864759489</v>
      </c>
      <c r="L104" s="218">
        <v>2.9110223902576138</v>
      </c>
      <c r="M104" s="219">
        <v>147</v>
      </c>
      <c r="N104" s="217">
        <v>9.5597827673162072</v>
      </c>
      <c r="O104" s="218">
        <v>2.631339860496313</v>
      </c>
      <c r="P104" s="219">
        <v>147</v>
      </c>
      <c r="Q104" s="217">
        <v>77.176819189061177</v>
      </c>
      <c r="R104" s="218">
        <v>3.6233959907440632</v>
      </c>
      <c r="S104" s="219">
        <v>150</v>
      </c>
      <c r="T104" s="217">
        <v>9.9503148736767706</v>
      </c>
      <c r="U104" s="218">
        <v>2.6795394077011698</v>
      </c>
      <c r="V104" s="219">
        <v>146</v>
      </c>
      <c r="W104" s="217">
        <v>18.61671716715027</v>
      </c>
      <c r="X104" s="218">
        <v>3.4722502083185249</v>
      </c>
      <c r="Y104" s="219">
        <v>147</v>
      </c>
      <c r="Z104" s="217">
        <v>27.693247774462751</v>
      </c>
      <c r="AA104" s="218">
        <v>3.8497947678910189</v>
      </c>
      <c r="AB104" s="219">
        <v>149</v>
      </c>
      <c r="AC104" s="217">
        <v>17.454710465375719</v>
      </c>
      <c r="AD104" s="218">
        <v>3.364769986042099</v>
      </c>
      <c r="AE104" s="219">
        <v>147</v>
      </c>
      <c r="AF104" s="421">
        <v>39.826401961626424</v>
      </c>
      <c r="AG104" s="218">
        <v>4.4194415170901156</v>
      </c>
      <c r="AH104" s="220">
        <v>140</v>
      </c>
    </row>
    <row r="105" spans="1:34" ht="14.5" customHeight="1">
      <c r="A105" s="184" t="s">
        <v>68</v>
      </c>
      <c r="B105" s="244" t="s">
        <v>382</v>
      </c>
      <c r="C105" s="245" t="s">
        <v>382</v>
      </c>
      <c r="D105" s="246" t="s">
        <v>382</v>
      </c>
      <c r="E105" s="244" t="s">
        <v>382</v>
      </c>
      <c r="F105" s="245" t="s">
        <v>382</v>
      </c>
      <c r="G105" s="246" t="s">
        <v>382</v>
      </c>
      <c r="H105" s="244" t="s">
        <v>382</v>
      </c>
      <c r="I105" s="245" t="s">
        <v>382</v>
      </c>
      <c r="J105" s="246" t="s">
        <v>382</v>
      </c>
      <c r="K105" s="244" t="s">
        <v>382</v>
      </c>
      <c r="L105" s="245" t="s">
        <v>382</v>
      </c>
      <c r="M105" s="246" t="s">
        <v>382</v>
      </c>
      <c r="N105" s="244" t="s">
        <v>382</v>
      </c>
      <c r="O105" s="245" t="s">
        <v>382</v>
      </c>
      <c r="P105" s="246" t="s">
        <v>382</v>
      </c>
      <c r="Q105" s="244" t="s">
        <v>382</v>
      </c>
      <c r="R105" s="245" t="s">
        <v>382</v>
      </c>
      <c r="S105" s="246" t="s">
        <v>382</v>
      </c>
      <c r="T105" s="420" t="s">
        <v>382</v>
      </c>
      <c r="U105" s="245" t="s">
        <v>382</v>
      </c>
      <c r="V105" s="246" t="s">
        <v>382</v>
      </c>
      <c r="W105" s="244" t="s">
        <v>382</v>
      </c>
      <c r="X105" s="245" t="s">
        <v>382</v>
      </c>
      <c r="Y105" s="246" t="s">
        <v>382</v>
      </c>
      <c r="Z105" s="244" t="s">
        <v>382</v>
      </c>
      <c r="AA105" s="245" t="s">
        <v>382</v>
      </c>
      <c r="AB105" s="246" t="s">
        <v>382</v>
      </c>
      <c r="AC105" s="244" t="s">
        <v>382</v>
      </c>
      <c r="AD105" s="245" t="s">
        <v>382</v>
      </c>
      <c r="AE105" s="246" t="s">
        <v>382</v>
      </c>
      <c r="AF105" s="244" t="s">
        <v>382</v>
      </c>
      <c r="AG105" s="245" t="s">
        <v>382</v>
      </c>
      <c r="AH105" s="247" t="s">
        <v>382</v>
      </c>
    </row>
    <row r="106" spans="1:34" ht="14.5" customHeight="1">
      <c r="A106" s="189" t="s">
        <v>69</v>
      </c>
      <c r="B106" s="217">
        <v>94.507596711937694</v>
      </c>
      <c r="C106" s="218">
        <v>2.6768722199946171</v>
      </c>
      <c r="D106" s="219">
        <v>73</v>
      </c>
      <c r="E106" s="217">
        <v>69.603646698685594</v>
      </c>
      <c r="F106" s="218">
        <v>5.6697642174728484</v>
      </c>
      <c r="G106" s="219">
        <v>72</v>
      </c>
      <c r="H106" s="217">
        <v>98.626899177984413</v>
      </c>
      <c r="I106" s="218">
        <v>1.3646273073240049</v>
      </c>
      <c r="J106" s="219">
        <v>73</v>
      </c>
      <c r="K106" s="217">
        <v>48.846564659567569</v>
      </c>
      <c r="L106" s="218">
        <v>6.1188659847203768</v>
      </c>
      <c r="M106" s="219">
        <v>73</v>
      </c>
      <c r="N106" s="217">
        <v>12.401414275328481</v>
      </c>
      <c r="O106" s="218">
        <v>3.9102741244249222</v>
      </c>
      <c r="P106" s="219">
        <v>72</v>
      </c>
      <c r="Q106" s="217">
        <v>76.719690611685181</v>
      </c>
      <c r="R106" s="218">
        <v>5.2009039471340586</v>
      </c>
      <c r="S106" s="219">
        <v>73</v>
      </c>
      <c r="T106" s="217">
        <v>12.154467413059439</v>
      </c>
      <c r="U106" s="218">
        <v>4.1937691979631522</v>
      </c>
      <c r="V106" s="219">
        <v>70</v>
      </c>
      <c r="W106" s="217">
        <v>21.37366639747297</v>
      </c>
      <c r="X106" s="218">
        <v>5.0774654190122508</v>
      </c>
      <c r="Y106" s="219">
        <v>71</v>
      </c>
      <c r="Z106" s="217">
        <v>22.096789985800552</v>
      </c>
      <c r="AA106" s="218">
        <v>5.0271253406283769</v>
      </c>
      <c r="AB106" s="219">
        <v>71</v>
      </c>
      <c r="AC106" s="217">
        <v>23.467551131340141</v>
      </c>
      <c r="AD106" s="218">
        <v>5.3095797877501916</v>
      </c>
      <c r="AE106" s="219">
        <v>70</v>
      </c>
      <c r="AF106" s="217">
        <v>49.491982265997301</v>
      </c>
      <c r="AG106" s="218">
        <v>6.4123778228543324</v>
      </c>
      <c r="AH106" s="220">
        <v>66</v>
      </c>
    </row>
    <row r="107" spans="1:34" ht="14.5" customHeight="1">
      <c r="A107" s="184" t="s">
        <v>70</v>
      </c>
      <c r="B107" s="212">
        <v>94.952470653137595</v>
      </c>
      <c r="C107" s="213">
        <v>1.2571866527325961</v>
      </c>
      <c r="D107" s="214">
        <v>382</v>
      </c>
      <c r="E107" s="212">
        <v>53.224840826921593</v>
      </c>
      <c r="F107" s="213">
        <v>2.7665368311181822</v>
      </c>
      <c r="G107" s="214">
        <v>379</v>
      </c>
      <c r="H107" s="212">
        <v>100</v>
      </c>
      <c r="I107" s="245" t="s">
        <v>328</v>
      </c>
      <c r="J107" s="214">
        <v>382</v>
      </c>
      <c r="K107" s="212">
        <v>17.205515336399358</v>
      </c>
      <c r="L107" s="213">
        <v>2.033749781912455</v>
      </c>
      <c r="M107" s="214">
        <v>380</v>
      </c>
      <c r="N107" s="212">
        <v>10.61599538765393</v>
      </c>
      <c r="O107" s="213">
        <v>1.6785853063664831</v>
      </c>
      <c r="P107" s="214">
        <v>380</v>
      </c>
      <c r="Q107" s="420">
        <v>79.940537153115287</v>
      </c>
      <c r="R107" s="213">
        <v>2.213702157812977</v>
      </c>
      <c r="S107" s="214">
        <v>381</v>
      </c>
      <c r="T107" s="212">
        <v>9.4619229633940893</v>
      </c>
      <c r="U107" s="213">
        <v>1.636088649321024</v>
      </c>
      <c r="V107" s="214">
        <v>378</v>
      </c>
      <c r="W107" s="212">
        <v>18.780393599526651</v>
      </c>
      <c r="X107" s="213">
        <v>2.088529639142835</v>
      </c>
      <c r="Y107" s="214">
        <v>381</v>
      </c>
      <c r="Z107" s="420">
        <v>29.75223517627418</v>
      </c>
      <c r="AA107" s="213">
        <v>2.487747242710018</v>
      </c>
      <c r="AB107" s="214">
        <v>378</v>
      </c>
      <c r="AC107" s="212">
        <v>19.748493322055531</v>
      </c>
      <c r="AD107" s="213">
        <v>2.2663754169165271</v>
      </c>
      <c r="AE107" s="214">
        <v>377</v>
      </c>
      <c r="AF107" s="420">
        <v>39.645641564106491</v>
      </c>
      <c r="AG107" s="213">
        <v>2.7749464120652498</v>
      </c>
      <c r="AH107" s="215">
        <v>354</v>
      </c>
    </row>
    <row r="108" spans="1:34" ht="14.5" customHeight="1">
      <c r="A108" s="189" t="s">
        <v>71</v>
      </c>
      <c r="B108" s="217">
        <v>91.583440186965277</v>
      </c>
      <c r="C108" s="218">
        <v>3.7247054343413422</v>
      </c>
      <c r="D108" s="219">
        <v>63</v>
      </c>
      <c r="E108" s="217">
        <v>60.33463810373042</v>
      </c>
      <c r="F108" s="218">
        <v>6.3881007978667288</v>
      </c>
      <c r="G108" s="219">
        <v>63</v>
      </c>
      <c r="H108" s="217">
        <v>100</v>
      </c>
      <c r="I108" s="237" t="s">
        <v>328</v>
      </c>
      <c r="J108" s="219">
        <v>63</v>
      </c>
      <c r="K108" s="217">
        <v>23.873594590543689</v>
      </c>
      <c r="L108" s="218">
        <v>5.9657580871231488</v>
      </c>
      <c r="M108" s="219">
        <v>61</v>
      </c>
      <c r="N108" s="217">
        <v>11.119207389488929</v>
      </c>
      <c r="O108" s="218">
        <v>3.930946081152991</v>
      </c>
      <c r="P108" s="219">
        <v>60</v>
      </c>
      <c r="Q108" s="217">
        <v>73.217783345712036</v>
      </c>
      <c r="R108" s="218">
        <v>6.0756884466379706</v>
      </c>
      <c r="S108" s="219">
        <v>62</v>
      </c>
      <c r="T108" s="217">
        <v>7.5567090960485501</v>
      </c>
      <c r="U108" s="218">
        <v>3.089579509777892</v>
      </c>
      <c r="V108" s="219">
        <v>61</v>
      </c>
      <c r="W108" s="217">
        <v>16.976180610375948</v>
      </c>
      <c r="X108" s="218">
        <v>4.9675009270202741</v>
      </c>
      <c r="Y108" s="219">
        <v>60</v>
      </c>
      <c r="Z108" s="217">
        <v>31.414898178683451</v>
      </c>
      <c r="AA108" s="218">
        <v>6.149320094261455</v>
      </c>
      <c r="AB108" s="219">
        <v>61</v>
      </c>
      <c r="AC108" s="217">
        <v>17.840900959147319</v>
      </c>
      <c r="AD108" s="218">
        <v>5.0871084968860956</v>
      </c>
      <c r="AE108" s="219">
        <v>60</v>
      </c>
      <c r="AF108" s="217">
        <v>29.407327733965079</v>
      </c>
      <c r="AG108" s="218">
        <v>6.4938260137431962</v>
      </c>
      <c r="AH108" s="220">
        <v>51</v>
      </c>
    </row>
    <row r="109" spans="1:34" ht="14.5" customHeight="1">
      <c r="A109" s="184" t="s">
        <v>72</v>
      </c>
      <c r="B109" s="212">
        <v>91.894553394467991</v>
      </c>
      <c r="C109" s="213">
        <v>1.3669515600022071</v>
      </c>
      <c r="D109" s="214">
        <v>456</v>
      </c>
      <c r="E109" s="212">
        <v>60.81706210464661</v>
      </c>
      <c r="F109" s="213">
        <v>2.45875617141383</v>
      </c>
      <c r="G109" s="214">
        <v>452</v>
      </c>
      <c r="H109" s="212">
        <v>99.538852709729298</v>
      </c>
      <c r="I109" s="213">
        <v>0.33096645725489537</v>
      </c>
      <c r="J109" s="214">
        <v>456</v>
      </c>
      <c r="K109" s="212">
        <v>14.70270701893703</v>
      </c>
      <c r="L109" s="213">
        <v>1.799326596833968</v>
      </c>
      <c r="M109" s="214">
        <v>447</v>
      </c>
      <c r="N109" s="212">
        <v>6.098996385645898</v>
      </c>
      <c r="O109" s="213">
        <v>1.2182813294223811</v>
      </c>
      <c r="P109" s="214">
        <v>445</v>
      </c>
      <c r="Q109" s="420">
        <v>81.484794801363918</v>
      </c>
      <c r="R109" s="213">
        <v>1.964818839857579</v>
      </c>
      <c r="S109" s="214">
        <v>454</v>
      </c>
      <c r="T109" s="212">
        <v>10.043334852487501</v>
      </c>
      <c r="U109" s="213">
        <v>1.5859283971329441</v>
      </c>
      <c r="V109" s="214">
        <v>446</v>
      </c>
      <c r="W109" s="420">
        <v>24.683041085179038</v>
      </c>
      <c r="X109" s="213">
        <v>2.1134803821959829</v>
      </c>
      <c r="Y109" s="214">
        <v>447</v>
      </c>
      <c r="Z109" s="420">
        <v>28.110416476302451</v>
      </c>
      <c r="AA109" s="213">
        <v>2.2399709928993738</v>
      </c>
      <c r="AB109" s="214">
        <v>446</v>
      </c>
      <c r="AC109" s="212">
        <v>16.50031497898517</v>
      </c>
      <c r="AD109" s="213">
        <v>1.9475534742652589</v>
      </c>
      <c r="AE109" s="214">
        <v>446</v>
      </c>
      <c r="AF109" s="420">
        <v>34.559215959104478</v>
      </c>
      <c r="AG109" s="213">
        <v>2.5048376197601141</v>
      </c>
      <c r="AH109" s="215">
        <v>424</v>
      </c>
    </row>
    <row r="110" spans="1:34" ht="14.5" customHeight="1">
      <c r="A110" s="189" t="s">
        <v>73</v>
      </c>
      <c r="B110" s="217">
        <v>93.119040430091161</v>
      </c>
      <c r="C110" s="218">
        <v>0.96871328621133224</v>
      </c>
      <c r="D110" s="219">
        <v>734</v>
      </c>
      <c r="E110" s="217">
        <v>61.641218643322048</v>
      </c>
      <c r="F110" s="218">
        <v>1.925801067700845</v>
      </c>
      <c r="G110" s="219">
        <v>725</v>
      </c>
      <c r="H110" s="421">
        <v>97.865842001651075</v>
      </c>
      <c r="I110" s="218">
        <v>0.54075944348590166</v>
      </c>
      <c r="J110" s="219">
        <v>736</v>
      </c>
      <c r="K110" s="421">
        <v>19.948196332561061</v>
      </c>
      <c r="L110" s="218">
        <v>1.582802534030904</v>
      </c>
      <c r="M110" s="219">
        <v>726</v>
      </c>
      <c r="N110" s="217">
        <v>5.9260953150301079</v>
      </c>
      <c r="O110" s="218">
        <v>0.94811459850883262</v>
      </c>
      <c r="P110" s="219">
        <v>725</v>
      </c>
      <c r="Q110" s="421">
        <v>78.375182903271451</v>
      </c>
      <c r="R110" s="218">
        <v>1.5721568608799861</v>
      </c>
      <c r="S110" s="219">
        <v>728</v>
      </c>
      <c r="T110" s="421">
        <v>12.48716055589221</v>
      </c>
      <c r="U110" s="218">
        <v>1.347681114325008</v>
      </c>
      <c r="V110" s="219">
        <v>723</v>
      </c>
      <c r="W110" s="217">
        <v>18.673139537531249</v>
      </c>
      <c r="X110" s="218">
        <v>1.500348922852101</v>
      </c>
      <c r="Y110" s="219">
        <v>722</v>
      </c>
      <c r="Z110" s="217">
        <v>29.970442654734619</v>
      </c>
      <c r="AA110" s="218">
        <v>1.790196182231222</v>
      </c>
      <c r="AB110" s="219">
        <v>729</v>
      </c>
      <c r="AC110" s="421">
        <v>14.13969970119696</v>
      </c>
      <c r="AD110" s="218">
        <v>1.3307365032657039</v>
      </c>
      <c r="AE110" s="219">
        <v>727</v>
      </c>
      <c r="AF110" s="421">
        <v>38.293784982050418</v>
      </c>
      <c r="AG110" s="218">
        <v>1.9548575370017409</v>
      </c>
      <c r="AH110" s="220">
        <v>694</v>
      </c>
    </row>
    <row r="111" spans="1:34" ht="14.5" customHeight="1">
      <c r="A111" s="184" t="s">
        <v>74</v>
      </c>
      <c r="B111" s="212">
        <v>88.988317464936699</v>
      </c>
      <c r="C111" s="213">
        <v>2.1708028671300319</v>
      </c>
      <c r="D111" s="214">
        <v>260</v>
      </c>
      <c r="E111" s="212">
        <v>56.841575849984316</v>
      </c>
      <c r="F111" s="213">
        <v>3.2578028146156601</v>
      </c>
      <c r="G111" s="214">
        <v>258</v>
      </c>
      <c r="H111" s="212">
        <v>97.785373999492435</v>
      </c>
      <c r="I111" s="213">
        <v>0.9445638031953193</v>
      </c>
      <c r="J111" s="214">
        <v>261</v>
      </c>
      <c r="K111" s="212">
        <v>10.230670900141581</v>
      </c>
      <c r="L111" s="213">
        <v>2.0267972944657719</v>
      </c>
      <c r="M111" s="214">
        <v>257</v>
      </c>
      <c r="N111" s="212">
        <v>4.4921645816080336</v>
      </c>
      <c r="O111" s="213">
        <v>1.3914384107122151</v>
      </c>
      <c r="P111" s="214">
        <v>257</v>
      </c>
      <c r="Q111" s="212">
        <v>79.345030097541269</v>
      </c>
      <c r="R111" s="213">
        <v>2.5997670968932329</v>
      </c>
      <c r="S111" s="214">
        <v>260</v>
      </c>
      <c r="T111" s="212">
        <v>12.71016448258017</v>
      </c>
      <c r="U111" s="213">
        <v>2.2450674879331709</v>
      </c>
      <c r="V111" s="214">
        <v>257</v>
      </c>
      <c r="W111" s="212">
        <v>10.34345934346554</v>
      </c>
      <c r="X111" s="213">
        <v>1.8808855654149199</v>
      </c>
      <c r="Y111" s="214">
        <v>257</v>
      </c>
      <c r="Z111" s="212">
        <v>27.060011850812259</v>
      </c>
      <c r="AA111" s="213">
        <v>2.965508950758414</v>
      </c>
      <c r="AB111" s="214">
        <v>258</v>
      </c>
      <c r="AC111" s="212">
        <v>21.823126842753432</v>
      </c>
      <c r="AD111" s="213">
        <v>2.6152466237144938</v>
      </c>
      <c r="AE111" s="214">
        <v>259</v>
      </c>
      <c r="AF111" s="212">
        <v>31.53727013272513</v>
      </c>
      <c r="AG111" s="213">
        <v>3.1391610909888539</v>
      </c>
      <c r="AH111" s="215">
        <v>242</v>
      </c>
    </row>
    <row r="112" spans="1:34" ht="14.5" customHeight="1">
      <c r="A112" s="189" t="s">
        <v>75</v>
      </c>
      <c r="B112" s="431" t="s">
        <v>382</v>
      </c>
      <c r="C112" s="237" t="s">
        <v>382</v>
      </c>
      <c r="D112" s="238" t="s">
        <v>382</v>
      </c>
      <c r="E112" s="421" t="s">
        <v>382</v>
      </c>
      <c r="F112" s="237" t="s">
        <v>382</v>
      </c>
      <c r="G112" s="238" t="s">
        <v>382</v>
      </c>
      <c r="H112" s="236" t="s">
        <v>382</v>
      </c>
      <c r="I112" s="237" t="s">
        <v>382</v>
      </c>
      <c r="J112" s="238" t="s">
        <v>382</v>
      </c>
      <c r="K112" s="236" t="s">
        <v>382</v>
      </c>
      <c r="L112" s="237" t="s">
        <v>382</v>
      </c>
      <c r="M112" s="238" t="s">
        <v>382</v>
      </c>
      <c r="N112" s="236" t="s">
        <v>382</v>
      </c>
      <c r="O112" s="237" t="s">
        <v>382</v>
      </c>
      <c r="P112" s="238" t="s">
        <v>382</v>
      </c>
      <c r="Q112" s="236" t="s">
        <v>382</v>
      </c>
      <c r="R112" s="237" t="s">
        <v>382</v>
      </c>
      <c r="S112" s="238" t="s">
        <v>382</v>
      </c>
      <c r="T112" s="236" t="s">
        <v>382</v>
      </c>
      <c r="U112" s="237" t="s">
        <v>382</v>
      </c>
      <c r="V112" s="238" t="s">
        <v>382</v>
      </c>
      <c r="W112" s="236" t="s">
        <v>382</v>
      </c>
      <c r="X112" s="237" t="s">
        <v>382</v>
      </c>
      <c r="Y112" s="238" t="s">
        <v>382</v>
      </c>
      <c r="Z112" s="236" t="s">
        <v>382</v>
      </c>
      <c r="AA112" s="237" t="s">
        <v>382</v>
      </c>
      <c r="AB112" s="238" t="s">
        <v>382</v>
      </c>
      <c r="AC112" s="236" t="s">
        <v>382</v>
      </c>
      <c r="AD112" s="237" t="s">
        <v>382</v>
      </c>
      <c r="AE112" s="238" t="s">
        <v>382</v>
      </c>
      <c r="AF112" s="236" t="s">
        <v>382</v>
      </c>
      <c r="AG112" s="237" t="s">
        <v>382</v>
      </c>
      <c r="AH112" s="239" t="s">
        <v>382</v>
      </c>
    </row>
    <row r="113" spans="1:34" ht="14.5" customHeight="1">
      <c r="A113" s="184" t="s">
        <v>76</v>
      </c>
      <c r="B113" s="212">
        <v>92.765807911941806</v>
      </c>
      <c r="C113" s="213">
        <v>1.928723962632483</v>
      </c>
      <c r="D113" s="214">
        <v>201</v>
      </c>
      <c r="E113" s="212">
        <v>56.371180379553273</v>
      </c>
      <c r="F113" s="213">
        <v>3.7253460562225951</v>
      </c>
      <c r="G113" s="214">
        <v>201</v>
      </c>
      <c r="H113" s="212">
        <v>100</v>
      </c>
      <c r="I113" s="245" t="s">
        <v>328</v>
      </c>
      <c r="J113" s="214">
        <v>202</v>
      </c>
      <c r="K113" s="212">
        <v>16.847586817694339</v>
      </c>
      <c r="L113" s="213">
        <v>2.951566813298649</v>
      </c>
      <c r="M113" s="214">
        <v>200</v>
      </c>
      <c r="N113" s="212">
        <v>6.4875769324194517</v>
      </c>
      <c r="O113" s="213">
        <v>1.7244540318395649</v>
      </c>
      <c r="P113" s="214">
        <v>200</v>
      </c>
      <c r="Q113" s="212">
        <v>86.090129047694248</v>
      </c>
      <c r="R113" s="213">
        <v>2.5976736995297229</v>
      </c>
      <c r="S113" s="214">
        <v>202</v>
      </c>
      <c r="T113" s="212">
        <v>11.746588730841189</v>
      </c>
      <c r="U113" s="213">
        <v>2.3811675445999732</v>
      </c>
      <c r="V113" s="214">
        <v>199</v>
      </c>
      <c r="W113" s="212">
        <v>17.27460688299665</v>
      </c>
      <c r="X113" s="213">
        <v>2.8927646183536582</v>
      </c>
      <c r="Y113" s="214">
        <v>199</v>
      </c>
      <c r="Z113" s="212">
        <v>32.037955325661741</v>
      </c>
      <c r="AA113" s="213">
        <v>3.5887926575241549</v>
      </c>
      <c r="AB113" s="214">
        <v>198</v>
      </c>
      <c r="AC113" s="212">
        <v>22.38440906363391</v>
      </c>
      <c r="AD113" s="213">
        <v>3.277067287512712</v>
      </c>
      <c r="AE113" s="214">
        <v>199</v>
      </c>
      <c r="AF113" s="420">
        <v>37.315754982214592</v>
      </c>
      <c r="AG113" s="213">
        <v>3.8907989737909401</v>
      </c>
      <c r="AH113" s="215">
        <v>180</v>
      </c>
    </row>
    <row r="114" spans="1:34" ht="14.5" customHeight="1">
      <c r="A114" s="189" t="s">
        <v>77</v>
      </c>
      <c r="B114" s="217">
        <v>95.083610367314222</v>
      </c>
      <c r="C114" s="218">
        <v>2.5565448672180411</v>
      </c>
      <c r="D114" s="219">
        <v>93</v>
      </c>
      <c r="E114" s="217">
        <v>60.248362612094688</v>
      </c>
      <c r="F114" s="218">
        <v>5.4594596658869792</v>
      </c>
      <c r="G114" s="219">
        <v>92</v>
      </c>
      <c r="H114" s="217">
        <v>99.278271659092425</v>
      </c>
      <c r="I114" s="218">
        <v>0.72120137357309755</v>
      </c>
      <c r="J114" s="219">
        <v>93</v>
      </c>
      <c r="K114" s="217">
        <v>8.1449234037449632</v>
      </c>
      <c r="L114" s="218">
        <v>3.0279934939766719</v>
      </c>
      <c r="M114" s="219">
        <v>91</v>
      </c>
      <c r="N114" s="217">
        <v>1.833634730120618</v>
      </c>
      <c r="O114" s="218">
        <v>1.3000147127976489</v>
      </c>
      <c r="P114" s="219">
        <v>92</v>
      </c>
      <c r="Q114" s="217">
        <v>82.696137448372284</v>
      </c>
      <c r="R114" s="218">
        <v>4.4814244933901612</v>
      </c>
      <c r="S114" s="219">
        <v>93</v>
      </c>
      <c r="T114" s="217">
        <v>12.95429950456341</v>
      </c>
      <c r="U114" s="218">
        <v>3.8242342089009709</v>
      </c>
      <c r="V114" s="219">
        <v>90</v>
      </c>
      <c r="W114" s="217">
        <v>14.12027018580674</v>
      </c>
      <c r="X114" s="218">
        <v>4.0280079304588581</v>
      </c>
      <c r="Y114" s="219">
        <v>90</v>
      </c>
      <c r="Z114" s="217">
        <v>46.974206763897378</v>
      </c>
      <c r="AA114" s="218">
        <v>5.6497177549812401</v>
      </c>
      <c r="AB114" s="219">
        <v>92</v>
      </c>
      <c r="AC114" s="217">
        <v>15.934216153351811</v>
      </c>
      <c r="AD114" s="218">
        <v>3.99045591851571</v>
      </c>
      <c r="AE114" s="219">
        <v>91</v>
      </c>
      <c r="AF114" s="217">
        <v>17.65269184166538</v>
      </c>
      <c r="AG114" s="218">
        <v>4.0986011869885051</v>
      </c>
      <c r="AH114" s="220">
        <v>83</v>
      </c>
    </row>
    <row r="115" spans="1:34" ht="14.5" customHeight="1">
      <c r="A115" s="184" t="s">
        <v>78</v>
      </c>
      <c r="B115" s="212">
        <v>94.214499279940071</v>
      </c>
      <c r="C115" s="213">
        <v>1.691344776335385</v>
      </c>
      <c r="D115" s="214">
        <v>218</v>
      </c>
      <c r="E115" s="212">
        <v>60.928179299101217</v>
      </c>
      <c r="F115" s="213">
        <v>3.4478544559467061</v>
      </c>
      <c r="G115" s="214">
        <v>215</v>
      </c>
      <c r="H115" s="212">
        <v>99.196781455614513</v>
      </c>
      <c r="I115" s="213">
        <v>0.57026320813713161</v>
      </c>
      <c r="J115" s="214">
        <v>218</v>
      </c>
      <c r="K115" s="212">
        <v>23.448816959803239</v>
      </c>
      <c r="L115" s="213">
        <v>3.0652931215471688</v>
      </c>
      <c r="M115" s="214">
        <v>210</v>
      </c>
      <c r="N115" s="212">
        <v>8.1669474327596259</v>
      </c>
      <c r="O115" s="213">
        <v>1.959690043319944</v>
      </c>
      <c r="P115" s="214">
        <v>209</v>
      </c>
      <c r="Q115" s="212">
        <v>84.337355230098495</v>
      </c>
      <c r="R115" s="213">
        <v>2.534418104824872</v>
      </c>
      <c r="S115" s="214">
        <v>215</v>
      </c>
      <c r="T115" s="212">
        <v>9.5244244274465224</v>
      </c>
      <c r="U115" s="213">
        <v>2.0728798860650142</v>
      </c>
      <c r="V115" s="214">
        <v>210</v>
      </c>
      <c r="W115" s="212">
        <v>18.454305949686901</v>
      </c>
      <c r="X115" s="213">
        <v>2.7191128859369238</v>
      </c>
      <c r="Y115" s="214">
        <v>212</v>
      </c>
      <c r="Z115" s="212">
        <v>23.852945639801529</v>
      </c>
      <c r="AA115" s="213">
        <v>3.057498564298748</v>
      </c>
      <c r="AB115" s="214">
        <v>213</v>
      </c>
      <c r="AC115" s="212">
        <v>24.029883655048401</v>
      </c>
      <c r="AD115" s="213">
        <v>3.0950781028317</v>
      </c>
      <c r="AE115" s="214">
        <v>212</v>
      </c>
      <c r="AF115" s="212">
        <v>39.626869552071653</v>
      </c>
      <c r="AG115" s="213">
        <v>3.7074315621702998</v>
      </c>
      <c r="AH115" s="215">
        <v>193</v>
      </c>
    </row>
    <row r="116" spans="1:34" ht="14.5" customHeight="1" thickBot="1">
      <c r="A116" s="194" t="s">
        <v>79</v>
      </c>
      <c r="B116" s="227">
        <v>94.082944601198577</v>
      </c>
      <c r="C116" s="228">
        <v>2.8105506579961368</v>
      </c>
      <c r="D116" s="229">
        <v>92</v>
      </c>
      <c r="E116" s="227">
        <v>50.713236437435746</v>
      </c>
      <c r="F116" s="228">
        <v>5.6095173913073424</v>
      </c>
      <c r="G116" s="229">
        <v>92</v>
      </c>
      <c r="H116" s="227">
        <v>96.621069168811459</v>
      </c>
      <c r="I116" s="228">
        <v>2.4047875507553411</v>
      </c>
      <c r="J116" s="229">
        <v>93</v>
      </c>
      <c r="K116" s="227">
        <v>11.98279833968758</v>
      </c>
      <c r="L116" s="228">
        <v>3.5604687919225908</v>
      </c>
      <c r="M116" s="229">
        <v>91</v>
      </c>
      <c r="N116" s="227">
        <v>6.9849505120086954</v>
      </c>
      <c r="O116" s="228">
        <v>2.8833368804347641</v>
      </c>
      <c r="P116" s="229">
        <v>92</v>
      </c>
      <c r="Q116" s="227">
        <v>89.826642399633599</v>
      </c>
      <c r="R116" s="228">
        <v>3.282425835522</v>
      </c>
      <c r="S116" s="229">
        <v>93</v>
      </c>
      <c r="T116" s="227">
        <v>12.941058176689269</v>
      </c>
      <c r="U116" s="228">
        <v>3.708460910536771</v>
      </c>
      <c r="V116" s="229">
        <v>92</v>
      </c>
      <c r="W116" s="227">
        <v>18.730938664035389</v>
      </c>
      <c r="X116" s="228">
        <v>4.4212911192490827</v>
      </c>
      <c r="Y116" s="229">
        <v>92</v>
      </c>
      <c r="Z116" s="227">
        <v>47.61590450187871</v>
      </c>
      <c r="AA116" s="228">
        <v>5.6065666006836814</v>
      </c>
      <c r="AB116" s="229">
        <v>92</v>
      </c>
      <c r="AC116" s="227">
        <v>19.1118656287188</v>
      </c>
      <c r="AD116" s="228">
        <v>4.5017305069252389</v>
      </c>
      <c r="AE116" s="229">
        <v>92</v>
      </c>
      <c r="AF116" s="227">
        <v>26.083468069717402</v>
      </c>
      <c r="AG116" s="228">
        <v>4.8708217540457266</v>
      </c>
      <c r="AH116" s="230">
        <v>88</v>
      </c>
    </row>
    <row r="117" spans="1:34" ht="14.5" customHeight="1">
      <c r="A117" s="199" t="s">
        <v>80</v>
      </c>
      <c r="B117" s="240">
        <v>93.976128267532587</v>
      </c>
      <c r="C117" s="241">
        <v>0.4119281967438258</v>
      </c>
      <c r="D117" s="242">
        <v>3855</v>
      </c>
      <c r="E117" s="240">
        <v>56.936640823520449</v>
      </c>
      <c r="F117" s="241">
        <v>0.85889467732820945</v>
      </c>
      <c r="G117" s="242">
        <v>3817</v>
      </c>
      <c r="H117" s="240">
        <v>99.135386618402109</v>
      </c>
      <c r="I117" s="241">
        <v>0.1502435700817889</v>
      </c>
      <c r="J117" s="242">
        <v>3856</v>
      </c>
      <c r="K117" s="422">
        <v>20.557303137549258</v>
      </c>
      <c r="L117" s="241">
        <v>0.7167617006790884</v>
      </c>
      <c r="M117" s="242">
        <v>3799</v>
      </c>
      <c r="N117" s="240">
        <v>9.3607452365886434</v>
      </c>
      <c r="O117" s="241">
        <v>0.51016945744405884</v>
      </c>
      <c r="P117" s="242">
        <v>3797</v>
      </c>
      <c r="Q117" s="422">
        <v>80.770416110743554</v>
      </c>
      <c r="R117" s="241">
        <v>0.67777580927944181</v>
      </c>
      <c r="S117" s="242">
        <v>3838</v>
      </c>
      <c r="T117" s="422">
        <v>11.068867409240051</v>
      </c>
      <c r="U117" s="241">
        <v>0.56376009673402749</v>
      </c>
      <c r="V117" s="242">
        <v>3786</v>
      </c>
      <c r="W117" s="422">
        <v>17.357379498644519</v>
      </c>
      <c r="X117" s="241">
        <v>0.63841908023021976</v>
      </c>
      <c r="Y117" s="242">
        <v>3799</v>
      </c>
      <c r="Z117" s="422">
        <v>27.213263696204748</v>
      </c>
      <c r="AA117" s="241">
        <v>0.76686625618971838</v>
      </c>
      <c r="AB117" s="242">
        <v>3804</v>
      </c>
      <c r="AC117" s="240">
        <v>17.708534347641439</v>
      </c>
      <c r="AD117" s="241">
        <v>0.66642225658723864</v>
      </c>
      <c r="AE117" s="242">
        <v>3793</v>
      </c>
      <c r="AF117" s="422">
        <v>34.9039708419783</v>
      </c>
      <c r="AG117" s="241">
        <v>0.85309165045900359</v>
      </c>
      <c r="AH117" s="243">
        <v>3602</v>
      </c>
    </row>
    <row r="118" spans="1:34" ht="14.5" customHeight="1">
      <c r="A118" s="199" t="s">
        <v>81</v>
      </c>
      <c r="B118" s="240">
        <v>93.107900953520257</v>
      </c>
      <c r="C118" s="241">
        <v>0.92086311762629491</v>
      </c>
      <c r="D118" s="242">
        <v>848</v>
      </c>
      <c r="E118" s="240">
        <v>58.425571960137148</v>
      </c>
      <c r="F118" s="241">
        <v>1.809987911149139</v>
      </c>
      <c r="G118" s="242">
        <v>840</v>
      </c>
      <c r="H118" s="240">
        <v>99.394107685184267</v>
      </c>
      <c r="I118" s="241">
        <v>0.33222020823903448</v>
      </c>
      <c r="J118" s="242">
        <v>850</v>
      </c>
      <c r="K118" s="422">
        <v>17.78259070314482</v>
      </c>
      <c r="L118" s="241">
        <v>1.4325078152280739</v>
      </c>
      <c r="M118" s="242">
        <v>832</v>
      </c>
      <c r="N118" s="422">
        <v>6.8531729861981239</v>
      </c>
      <c r="O118" s="241">
        <v>0.91041805465108883</v>
      </c>
      <c r="P118" s="242">
        <v>831</v>
      </c>
      <c r="Q118" s="422">
        <v>74.297345431088601</v>
      </c>
      <c r="R118" s="241">
        <v>1.609361205571163</v>
      </c>
      <c r="S118" s="242">
        <v>843</v>
      </c>
      <c r="T118" s="240">
        <v>12.302314524728409</v>
      </c>
      <c r="U118" s="241">
        <v>1.212859336319692</v>
      </c>
      <c r="V118" s="242">
        <v>826</v>
      </c>
      <c r="W118" s="422">
        <v>18.444633689065839</v>
      </c>
      <c r="X118" s="241">
        <v>1.444899564566978</v>
      </c>
      <c r="Y118" s="242">
        <v>828</v>
      </c>
      <c r="Z118" s="422">
        <v>33.750448797137558</v>
      </c>
      <c r="AA118" s="241">
        <v>1.7515985737660069</v>
      </c>
      <c r="AB118" s="242">
        <v>831</v>
      </c>
      <c r="AC118" s="240">
        <v>18.26529555870464</v>
      </c>
      <c r="AD118" s="241">
        <v>1.434914927822281</v>
      </c>
      <c r="AE118" s="242">
        <v>828</v>
      </c>
      <c r="AF118" s="422">
        <v>36.308053428612382</v>
      </c>
      <c r="AG118" s="241">
        <v>1.83587850025194</v>
      </c>
      <c r="AH118" s="243">
        <v>771</v>
      </c>
    </row>
    <row r="119" spans="1:34" ht="14.5" customHeight="1">
      <c r="A119" s="204" t="s">
        <v>82</v>
      </c>
      <c r="B119" s="232">
        <v>93.813072150960096</v>
      </c>
      <c r="C119" s="233">
        <v>0.37664681302232272</v>
      </c>
      <c r="D119" s="234">
        <v>4703</v>
      </c>
      <c r="E119" s="232">
        <v>57.216290712201022</v>
      </c>
      <c r="F119" s="233">
        <v>0.77608351611609827</v>
      </c>
      <c r="G119" s="234">
        <v>4657</v>
      </c>
      <c r="H119" s="232">
        <v>99.184033288508914</v>
      </c>
      <c r="I119" s="233">
        <v>0.1370424821715038</v>
      </c>
      <c r="J119" s="234">
        <v>4706</v>
      </c>
      <c r="K119" s="423">
        <v>20.03902501533857</v>
      </c>
      <c r="L119" s="233">
        <v>0.64166850343655057</v>
      </c>
      <c r="M119" s="234">
        <v>4631</v>
      </c>
      <c r="N119" s="423">
        <v>8.892343090833938</v>
      </c>
      <c r="O119" s="233">
        <v>0.44875730609179632</v>
      </c>
      <c r="P119" s="234">
        <v>4628</v>
      </c>
      <c r="Q119" s="423">
        <v>79.555850801660029</v>
      </c>
      <c r="R119" s="233">
        <v>0.62944757897887771</v>
      </c>
      <c r="S119" s="234">
        <v>4681</v>
      </c>
      <c r="T119" s="423">
        <v>11.29870224391675</v>
      </c>
      <c r="U119" s="233">
        <v>0.51133378064801782</v>
      </c>
      <c r="V119" s="234">
        <v>4612</v>
      </c>
      <c r="W119" s="423">
        <v>17.559749758419731</v>
      </c>
      <c r="X119" s="233">
        <v>0.58521675761699488</v>
      </c>
      <c r="Y119" s="234">
        <v>4627</v>
      </c>
      <c r="Z119" s="423">
        <v>28.43265995050735</v>
      </c>
      <c r="AA119" s="233">
        <v>0.7056883715271286</v>
      </c>
      <c r="AB119" s="234">
        <v>4635</v>
      </c>
      <c r="AC119" s="232">
        <v>17.812284414790639</v>
      </c>
      <c r="AD119" s="233">
        <v>0.60458969450361255</v>
      </c>
      <c r="AE119" s="234">
        <v>4621</v>
      </c>
      <c r="AF119" s="423">
        <v>35.162701818256409</v>
      </c>
      <c r="AG119" s="233">
        <v>0.77374075081738147</v>
      </c>
      <c r="AH119" s="235">
        <v>4373</v>
      </c>
    </row>
    <row r="120" spans="1:34" ht="14.5" customHeight="1">
      <c r="A120" s="1224" t="s">
        <v>269</v>
      </c>
      <c r="B120" s="1224" t="s">
        <v>270</v>
      </c>
      <c r="C120" s="1224" t="s">
        <v>270</v>
      </c>
      <c r="D120" s="1224" t="s">
        <v>270</v>
      </c>
      <c r="E120" s="1224" t="s">
        <v>270</v>
      </c>
      <c r="F120" s="1224" t="s">
        <v>270</v>
      </c>
      <c r="G120" s="1224" t="s">
        <v>270</v>
      </c>
      <c r="H120" s="1224" t="s">
        <v>270</v>
      </c>
      <c r="I120" s="1224" t="s">
        <v>270</v>
      </c>
      <c r="J120" s="1224" t="s">
        <v>270</v>
      </c>
      <c r="K120" s="1224" t="s">
        <v>270</v>
      </c>
      <c r="L120" s="1224" t="s">
        <v>270</v>
      </c>
      <c r="M120" s="1224" t="s">
        <v>270</v>
      </c>
      <c r="N120" s="1224" t="s">
        <v>270</v>
      </c>
      <c r="O120" s="1224" t="s">
        <v>270</v>
      </c>
      <c r="P120" s="1224" t="s">
        <v>270</v>
      </c>
      <c r="Q120" s="1224" t="s">
        <v>270</v>
      </c>
      <c r="R120" s="1224" t="s">
        <v>270</v>
      </c>
      <c r="S120" s="1224" t="s">
        <v>270</v>
      </c>
      <c r="T120" s="1224" t="s">
        <v>270</v>
      </c>
      <c r="U120" s="1224" t="s">
        <v>270</v>
      </c>
      <c r="V120" s="1224" t="s">
        <v>270</v>
      </c>
      <c r="W120" s="1224" t="s">
        <v>270</v>
      </c>
      <c r="X120" s="1224" t="s">
        <v>270</v>
      </c>
      <c r="Y120" s="1224" t="s">
        <v>270</v>
      </c>
      <c r="Z120" s="1224" t="s">
        <v>270</v>
      </c>
      <c r="AA120" s="1224" t="s">
        <v>270</v>
      </c>
      <c r="AB120" s="1224" t="s">
        <v>270</v>
      </c>
      <c r="AC120" s="1224" t="s">
        <v>270</v>
      </c>
      <c r="AD120" s="1224" t="s">
        <v>270</v>
      </c>
      <c r="AE120" s="1224" t="s">
        <v>270</v>
      </c>
      <c r="AF120" s="1224" t="s">
        <v>270</v>
      </c>
      <c r="AG120" s="1224" t="s">
        <v>270</v>
      </c>
      <c r="AH120" s="1224" t="s">
        <v>270</v>
      </c>
    </row>
    <row r="121" spans="1:34" ht="14.5" customHeight="1">
      <c r="A121" s="1224" t="s">
        <v>377</v>
      </c>
      <c r="B121" s="1224" t="s">
        <v>85</v>
      </c>
      <c r="C121" s="1224" t="s">
        <v>85</v>
      </c>
      <c r="D121" s="1224" t="s">
        <v>85</v>
      </c>
      <c r="E121" s="1224" t="s">
        <v>85</v>
      </c>
      <c r="F121" s="1224" t="s">
        <v>85</v>
      </c>
      <c r="G121" s="1224" t="s">
        <v>85</v>
      </c>
      <c r="H121" s="1224" t="s">
        <v>85</v>
      </c>
      <c r="I121" s="1224" t="s">
        <v>85</v>
      </c>
      <c r="J121" s="1224" t="s">
        <v>85</v>
      </c>
      <c r="K121" s="1224" t="s">
        <v>85</v>
      </c>
      <c r="L121" s="1224" t="s">
        <v>85</v>
      </c>
      <c r="M121" s="1224" t="s">
        <v>85</v>
      </c>
      <c r="N121" s="1224" t="s">
        <v>85</v>
      </c>
      <c r="O121" s="1224" t="s">
        <v>85</v>
      </c>
      <c r="P121" s="1224" t="s">
        <v>85</v>
      </c>
      <c r="Q121" s="1224" t="s">
        <v>85</v>
      </c>
      <c r="R121" s="1224" t="s">
        <v>85</v>
      </c>
      <c r="S121" s="1224" t="s">
        <v>85</v>
      </c>
      <c r="T121" s="1224" t="s">
        <v>85</v>
      </c>
      <c r="U121" s="1224" t="s">
        <v>85</v>
      </c>
      <c r="V121" s="1224" t="s">
        <v>85</v>
      </c>
      <c r="W121" s="1224" t="s">
        <v>85</v>
      </c>
      <c r="X121" s="1224" t="s">
        <v>85</v>
      </c>
      <c r="Y121" s="1224" t="s">
        <v>85</v>
      </c>
      <c r="Z121" s="1224" t="s">
        <v>85</v>
      </c>
      <c r="AA121" s="1224" t="s">
        <v>85</v>
      </c>
      <c r="AB121" s="1224" t="s">
        <v>85</v>
      </c>
      <c r="AC121" s="1224" t="s">
        <v>85</v>
      </c>
      <c r="AD121" s="1224" t="s">
        <v>85</v>
      </c>
      <c r="AE121" s="1224" t="s">
        <v>85</v>
      </c>
      <c r="AF121" s="1224" t="s">
        <v>85</v>
      </c>
      <c r="AG121" s="1224" t="s">
        <v>85</v>
      </c>
      <c r="AH121" s="1224" t="s">
        <v>85</v>
      </c>
    </row>
    <row r="122" spans="1:34" ht="14.5" customHeight="1">
      <c r="A122" s="1224" t="s">
        <v>766</v>
      </c>
      <c r="B122" s="1224" t="s">
        <v>450</v>
      </c>
      <c r="C122" s="1224" t="s">
        <v>450</v>
      </c>
      <c r="D122" s="1224" t="s">
        <v>450</v>
      </c>
      <c r="E122" s="1224" t="s">
        <v>450</v>
      </c>
      <c r="F122" s="1224" t="s">
        <v>450</v>
      </c>
      <c r="G122" s="1224" t="s">
        <v>450</v>
      </c>
      <c r="H122" s="1224" t="s">
        <v>450</v>
      </c>
      <c r="I122" s="1224" t="s">
        <v>450</v>
      </c>
      <c r="J122" s="1224" t="s">
        <v>450</v>
      </c>
      <c r="K122" s="1224" t="s">
        <v>450</v>
      </c>
      <c r="L122" s="1224" t="s">
        <v>450</v>
      </c>
      <c r="M122" s="1224" t="s">
        <v>450</v>
      </c>
      <c r="N122" s="1224" t="s">
        <v>450</v>
      </c>
      <c r="O122" s="1224" t="s">
        <v>450</v>
      </c>
      <c r="P122" s="1224" t="s">
        <v>450</v>
      </c>
      <c r="Q122" s="1224" t="s">
        <v>450</v>
      </c>
      <c r="R122" s="1224" t="s">
        <v>450</v>
      </c>
      <c r="S122" s="1224" t="s">
        <v>450</v>
      </c>
      <c r="T122" s="1224" t="s">
        <v>450</v>
      </c>
      <c r="U122" s="1224" t="s">
        <v>450</v>
      </c>
      <c r="V122" s="1224" t="s">
        <v>450</v>
      </c>
      <c r="W122" s="1224" t="s">
        <v>450</v>
      </c>
      <c r="X122" s="1224" t="s">
        <v>450</v>
      </c>
      <c r="Y122" s="1224" t="s">
        <v>450</v>
      </c>
      <c r="Z122" s="1224" t="s">
        <v>450</v>
      </c>
      <c r="AA122" s="1224" t="s">
        <v>450</v>
      </c>
      <c r="AB122" s="1224" t="s">
        <v>450</v>
      </c>
      <c r="AC122" s="1224" t="s">
        <v>450</v>
      </c>
      <c r="AD122" s="1224" t="s">
        <v>450</v>
      </c>
      <c r="AE122" s="1224" t="s">
        <v>450</v>
      </c>
      <c r="AF122" s="1224" t="s">
        <v>450</v>
      </c>
      <c r="AG122" s="1224" t="s">
        <v>450</v>
      </c>
      <c r="AH122" s="1224" t="s">
        <v>450</v>
      </c>
    </row>
    <row r="123" spans="1:34" ht="14.5" customHeight="1">
      <c r="A123" s="116"/>
      <c r="B123" s="116"/>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c r="AA123" s="116"/>
      <c r="AB123" s="116"/>
    </row>
    <row r="124" spans="1:34" ht="14.5" customHeight="1">
      <c r="A124" s="1228" t="s">
        <v>842</v>
      </c>
      <c r="B124" s="1228"/>
      <c r="C124" s="1228"/>
      <c r="D124" s="1228"/>
      <c r="E124" s="1228"/>
      <c r="F124" s="1228"/>
      <c r="G124" s="1228"/>
      <c r="H124" s="1228"/>
      <c r="I124" s="1228"/>
      <c r="J124" s="1228"/>
      <c r="K124" s="1228"/>
      <c r="L124" s="1228"/>
      <c r="M124" s="1228"/>
      <c r="N124" s="1228"/>
      <c r="O124" s="1228"/>
      <c r="P124" s="1228"/>
      <c r="Q124" s="1228"/>
      <c r="R124" s="1228"/>
      <c r="S124" s="1228"/>
      <c r="T124" s="1228"/>
      <c r="U124" s="1228"/>
      <c r="V124" s="1228"/>
      <c r="W124" s="1228"/>
      <c r="X124" s="1228"/>
      <c r="Y124" s="1228"/>
      <c r="Z124" s="1228"/>
      <c r="AA124" s="1228"/>
      <c r="AB124" s="1228"/>
      <c r="AC124" s="1228"/>
      <c r="AD124" s="1228"/>
      <c r="AE124" s="1228"/>
    </row>
    <row r="125" spans="1:34" ht="29.15" customHeight="1">
      <c r="A125" s="441"/>
      <c r="B125" s="1226" t="s">
        <v>428</v>
      </c>
      <c r="C125" s="1226" t="s">
        <v>259</v>
      </c>
      <c r="D125" s="1226" t="s">
        <v>259</v>
      </c>
      <c r="E125" s="1226" t="s">
        <v>429</v>
      </c>
      <c r="F125" s="1226" t="s">
        <v>260</v>
      </c>
      <c r="G125" s="1226" t="s">
        <v>260</v>
      </c>
      <c r="H125" s="1226" t="s">
        <v>430</v>
      </c>
      <c r="I125" s="1226" t="s">
        <v>261</v>
      </c>
      <c r="J125" s="1226" t="s">
        <v>261</v>
      </c>
      <c r="K125" s="1226" t="s">
        <v>453</v>
      </c>
      <c r="L125" s="1226" t="s">
        <v>262</v>
      </c>
      <c r="M125" s="1226" t="s">
        <v>262</v>
      </c>
      <c r="N125" s="1226" t="s">
        <v>431</v>
      </c>
      <c r="O125" s="1226" t="s">
        <v>263</v>
      </c>
      <c r="P125" s="1226" t="s">
        <v>263</v>
      </c>
      <c r="Q125" s="1226" t="s">
        <v>432</v>
      </c>
      <c r="R125" s="1226" t="s">
        <v>264</v>
      </c>
      <c r="S125" s="1226" t="s">
        <v>264</v>
      </c>
      <c r="T125" s="1226" t="s">
        <v>433</v>
      </c>
      <c r="U125" s="1226" t="s">
        <v>265</v>
      </c>
      <c r="V125" s="1226" t="s">
        <v>265</v>
      </c>
      <c r="W125" s="1226" t="s">
        <v>434</v>
      </c>
      <c r="X125" s="1226" t="s">
        <v>266</v>
      </c>
      <c r="Y125" s="1226" t="s">
        <v>266</v>
      </c>
      <c r="Z125" s="1226" t="s">
        <v>435</v>
      </c>
      <c r="AA125" s="1226" t="s">
        <v>267</v>
      </c>
      <c r="AB125" s="1226" t="s">
        <v>267</v>
      </c>
      <c r="AC125" s="1226" t="s">
        <v>455</v>
      </c>
      <c r="AD125" s="1226" t="s">
        <v>268</v>
      </c>
      <c r="AE125" s="1226" t="s">
        <v>268</v>
      </c>
      <c r="AF125" s="1225" t="s">
        <v>454</v>
      </c>
      <c r="AG125" s="1226" t="s">
        <v>449</v>
      </c>
      <c r="AH125" s="1227" t="s">
        <v>449</v>
      </c>
    </row>
    <row r="126" spans="1:34" ht="14.5" customHeight="1" thickBot="1">
      <c r="A126" s="442"/>
      <c r="B126" s="59" t="s">
        <v>92</v>
      </c>
      <c r="C126" s="59" t="s">
        <v>62</v>
      </c>
      <c r="D126" s="60" t="s">
        <v>63</v>
      </c>
      <c r="E126" s="59" t="s">
        <v>92</v>
      </c>
      <c r="F126" s="59" t="s">
        <v>62</v>
      </c>
      <c r="G126" s="60" t="s">
        <v>63</v>
      </c>
      <c r="H126" s="59" t="s">
        <v>92</v>
      </c>
      <c r="I126" s="59" t="s">
        <v>62</v>
      </c>
      <c r="J126" s="60" t="s">
        <v>63</v>
      </c>
      <c r="K126" s="59" t="s">
        <v>92</v>
      </c>
      <c r="L126" s="59" t="s">
        <v>62</v>
      </c>
      <c r="M126" s="60" t="s">
        <v>63</v>
      </c>
      <c r="N126" s="59" t="s">
        <v>92</v>
      </c>
      <c r="O126" s="59" t="s">
        <v>62</v>
      </c>
      <c r="P126" s="60" t="s">
        <v>63</v>
      </c>
      <c r="Q126" s="59" t="s">
        <v>92</v>
      </c>
      <c r="R126" s="59" t="s">
        <v>62</v>
      </c>
      <c r="S126" s="60" t="s">
        <v>63</v>
      </c>
      <c r="T126" s="59" t="s">
        <v>92</v>
      </c>
      <c r="U126" s="59" t="s">
        <v>62</v>
      </c>
      <c r="V126" s="60" t="s">
        <v>63</v>
      </c>
      <c r="W126" s="59" t="s">
        <v>92</v>
      </c>
      <c r="X126" s="59" t="s">
        <v>62</v>
      </c>
      <c r="Y126" s="60" t="s">
        <v>63</v>
      </c>
      <c r="Z126" s="59" t="s">
        <v>92</v>
      </c>
      <c r="AA126" s="59" t="s">
        <v>62</v>
      </c>
      <c r="AB126" s="60" t="s">
        <v>63</v>
      </c>
      <c r="AC126" s="59" t="s">
        <v>92</v>
      </c>
      <c r="AD126" s="59" t="s">
        <v>62</v>
      </c>
      <c r="AE126" s="60" t="s">
        <v>63</v>
      </c>
      <c r="AF126" s="59" t="s">
        <v>92</v>
      </c>
      <c r="AG126" s="59" t="s">
        <v>62</v>
      </c>
      <c r="AH126" s="59" t="s">
        <v>63</v>
      </c>
    </row>
    <row r="127" spans="1:34" ht="14.5" customHeight="1">
      <c r="A127" s="184" t="s">
        <v>103</v>
      </c>
      <c r="B127" s="212">
        <v>92.341762639333368</v>
      </c>
      <c r="C127" s="213">
        <v>0.78412823907251272</v>
      </c>
      <c r="D127" s="214">
        <v>1318</v>
      </c>
      <c r="E127" s="212">
        <v>46.372687988368902</v>
      </c>
      <c r="F127" s="213">
        <v>1.470616022190919</v>
      </c>
      <c r="G127" s="214">
        <v>1304</v>
      </c>
      <c r="H127" s="212">
        <v>99.17837798268458</v>
      </c>
      <c r="I127" s="213">
        <v>0.26337309255130198</v>
      </c>
      <c r="J127" s="214">
        <v>1321</v>
      </c>
      <c r="K127" s="212">
        <v>14.674021634452229</v>
      </c>
      <c r="L127" s="213">
        <v>1.0012166165067971</v>
      </c>
      <c r="M127" s="214">
        <v>1298</v>
      </c>
      <c r="N127" s="212">
        <v>9.413901970952363</v>
      </c>
      <c r="O127" s="213">
        <v>0.85031116410490737</v>
      </c>
      <c r="P127" s="214">
        <v>1302</v>
      </c>
      <c r="Q127" s="212">
        <v>89.816726007608409</v>
      </c>
      <c r="R127" s="213">
        <v>0.9238684873326144</v>
      </c>
      <c r="S127" s="214">
        <v>1316</v>
      </c>
      <c r="T127" s="212">
        <v>7.7621020920680364</v>
      </c>
      <c r="U127" s="213">
        <v>0.77803934030514854</v>
      </c>
      <c r="V127" s="214">
        <v>1295</v>
      </c>
      <c r="W127" s="212">
        <v>21.375878516654019</v>
      </c>
      <c r="X127" s="213">
        <v>1.169859449062461</v>
      </c>
      <c r="Y127" s="214">
        <v>1302</v>
      </c>
      <c r="Z127" s="212">
        <v>30.36036800997071</v>
      </c>
      <c r="AA127" s="213">
        <v>1.3294320282325289</v>
      </c>
      <c r="AB127" s="214">
        <v>1302</v>
      </c>
      <c r="AC127" s="212">
        <v>15.980739168750111</v>
      </c>
      <c r="AD127" s="213">
        <v>1.046674652077868</v>
      </c>
      <c r="AE127" s="214">
        <v>1298</v>
      </c>
      <c r="AF127" s="212">
        <v>24.79805869402951</v>
      </c>
      <c r="AG127" s="213">
        <v>1.2869790620590409</v>
      </c>
      <c r="AH127" s="215">
        <v>1217</v>
      </c>
    </row>
    <row r="128" spans="1:34" ht="14.5" customHeight="1">
      <c r="A128" s="189" t="s">
        <v>104</v>
      </c>
      <c r="B128" s="217">
        <v>95.63945230816276</v>
      </c>
      <c r="C128" s="218">
        <v>0.61917479739228387</v>
      </c>
      <c r="D128" s="219">
        <v>1322</v>
      </c>
      <c r="E128" s="217">
        <v>55.187959362493167</v>
      </c>
      <c r="F128" s="218">
        <v>1.4478668761204401</v>
      </c>
      <c r="G128" s="219">
        <v>1311</v>
      </c>
      <c r="H128" s="217">
        <v>99.550228631136534</v>
      </c>
      <c r="I128" s="218">
        <v>0.2010681759062099</v>
      </c>
      <c r="J128" s="219">
        <v>1322</v>
      </c>
      <c r="K128" s="217">
        <v>14.694056693037339</v>
      </c>
      <c r="L128" s="218">
        <v>1.058762667908528</v>
      </c>
      <c r="M128" s="219">
        <v>1301</v>
      </c>
      <c r="N128" s="217">
        <v>8.4372009798675691</v>
      </c>
      <c r="O128" s="218">
        <v>0.81432501999794504</v>
      </c>
      <c r="P128" s="219">
        <v>1301</v>
      </c>
      <c r="Q128" s="217">
        <v>89.424076862418502</v>
      </c>
      <c r="R128" s="218">
        <v>0.89806630293962852</v>
      </c>
      <c r="S128" s="219">
        <v>1317</v>
      </c>
      <c r="T128" s="217">
        <v>15.161279906429449</v>
      </c>
      <c r="U128" s="218">
        <v>1.074143040500577</v>
      </c>
      <c r="V128" s="219">
        <v>1298</v>
      </c>
      <c r="W128" s="217">
        <v>14.131625725630119</v>
      </c>
      <c r="X128" s="218">
        <v>1.003476772240655</v>
      </c>
      <c r="Y128" s="219">
        <v>1297</v>
      </c>
      <c r="Z128" s="217">
        <v>28.861437395859092</v>
      </c>
      <c r="AA128" s="218">
        <v>1.319883848581713</v>
      </c>
      <c r="AB128" s="219">
        <v>1300</v>
      </c>
      <c r="AC128" s="217">
        <v>15.745359879257551</v>
      </c>
      <c r="AD128" s="218">
        <v>1.0839986853134691</v>
      </c>
      <c r="AE128" s="219">
        <v>1299</v>
      </c>
      <c r="AF128" s="217">
        <v>33.274513730264793</v>
      </c>
      <c r="AG128" s="218">
        <v>1.412821111931603</v>
      </c>
      <c r="AH128" s="220">
        <v>1232</v>
      </c>
    </row>
    <row r="129" spans="1:34" ht="14.5" customHeight="1">
      <c r="A129" s="312" t="s">
        <v>105</v>
      </c>
      <c r="B129" s="222">
        <v>93.081900283889595</v>
      </c>
      <c r="C129" s="223">
        <v>0.59158863675079065</v>
      </c>
      <c r="D129" s="224">
        <v>2063</v>
      </c>
      <c r="E129" s="222">
        <v>64.326612269692816</v>
      </c>
      <c r="F129" s="223">
        <v>1.1146215823763861</v>
      </c>
      <c r="G129" s="224">
        <v>2042</v>
      </c>
      <c r="H129" s="222">
        <v>98.8915925456227</v>
      </c>
      <c r="I129" s="223">
        <v>0.23720901245802081</v>
      </c>
      <c r="J129" s="224">
        <v>2063</v>
      </c>
      <c r="K129" s="222">
        <v>27.049536382758191</v>
      </c>
      <c r="L129" s="223">
        <v>1.0709073994839149</v>
      </c>
      <c r="M129" s="224">
        <v>2032</v>
      </c>
      <c r="N129" s="222">
        <v>8.9955269505644981</v>
      </c>
      <c r="O129" s="223">
        <v>0.67855572344160775</v>
      </c>
      <c r="P129" s="224">
        <v>2025</v>
      </c>
      <c r="Q129" s="222">
        <v>66.371804142833156</v>
      </c>
      <c r="R129" s="223">
        <v>1.101466509193499</v>
      </c>
      <c r="S129" s="224">
        <v>2048</v>
      </c>
      <c r="T129" s="222">
        <v>9.9634499012187412</v>
      </c>
      <c r="U129" s="223">
        <v>0.68840242663146678</v>
      </c>
      <c r="V129" s="224">
        <v>2019</v>
      </c>
      <c r="W129" s="222">
        <v>18.390463600755801</v>
      </c>
      <c r="X129" s="223">
        <v>0.90415831531516044</v>
      </c>
      <c r="Y129" s="224">
        <v>2028</v>
      </c>
      <c r="Z129" s="222">
        <v>27.114358783084722</v>
      </c>
      <c r="AA129" s="223">
        <v>1.037891978239416</v>
      </c>
      <c r="AB129" s="224">
        <v>2033</v>
      </c>
      <c r="AC129" s="222">
        <v>20.406969216041681</v>
      </c>
      <c r="AD129" s="223">
        <v>0.94993852364667741</v>
      </c>
      <c r="AE129" s="224">
        <v>2024</v>
      </c>
      <c r="AF129" s="222">
        <v>41.852623353933467</v>
      </c>
      <c r="AG129" s="223">
        <v>1.186385892777118</v>
      </c>
      <c r="AH129" s="225">
        <v>1924</v>
      </c>
    </row>
    <row r="130" spans="1:34" ht="14.5" customHeight="1">
      <c r="A130" s="189" t="s">
        <v>106</v>
      </c>
      <c r="B130" s="217">
        <v>92.598012023956954</v>
      </c>
      <c r="C130" s="218">
        <v>0.53186010966618924</v>
      </c>
      <c r="D130" s="219">
        <v>2622</v>
      </c>
      <c r="E130" s="217">
        <v>57.75606611077113</v>
      </c>
      <c r="F130" s="218">
        <v>1.0126362348989919</v>
      </c>
      <c r="G130" s="219">
        <v>2594</v>
      </c>
      <c r="H130" s="217">
        <v>98.979527003205845</v>
      </c>
      <c r="I130" s="218">
        <v>0.18965765210222429</v>
      </c>
      <c r="J130" s="219">
        <v>2624</v>
      </c>
      <c r="K130" s="217">
        <v>18.580261589699571</v>
      </c>
      <c r="L130" s="218">
        <v>0.82240863945176845</v>
      </c>
      <c r="M130" s="219">
        <v>2583</v>
      </c>
      <c r="N130" s="217">
        <v>6.9112858862508437</v>
      </c>
      <c r="O130" s="218">
        <v>0.52935568410210088</v>
      </c>
      <c r="P130" s="219">
        <v>2580</v>
      </c>
      <c r="Q130" s="217">
        <v>72.192891531736009</v>
      </c>
      <c r="R130" s="218">
        <v>0.90856050942451116</v>
      </c>
      <c r="S130" s="219">
        <v>2605</v>
      </c>
      <c r="T130" s="217">
        <v>8.3131885840470847</v>
      </c>
      <c r="U130" s="218">
        <v>0.58129094320282138</v>
      </c>
      <c r="V130" s="219">
        <v>2582</v>
      </c>
      <c r="W130" s="217">
        <v>11.37705750224616</v>
      </c>
      <c r="X130" s="218">
        <v>0.66019925591668693</v>
      </c>
      <c r="Y130" s="219">
        <v>2583</v>
      </c>
      <c r="Z130" s="217">
        <v>21.278728997277959</v>
      </c>
      <c r="AA130" s="218">
        <v>0.84913395389782476</v>
      </c>
      <c r="AB130" s="219">
        <v>2587</v>
      </c>
      <c r="AC130" s="217">
        <v>16.422582816850941</v>
      </c>
      <c r="AD130" s="218">
        <v>0.76316824530221905</v>
      </c>
      <c r="AE130" s="219">
        <v>2586</v>
      </c>
      <c r="AF130" s="217">
        <v>31.372743822507449</v>
      </c>
      <c r="AG130" s="218">
        <v>0.97923627822620529</v>
      </c>
      <c r="AH130" s="220">
        <v>2459</v>
      </c>
    </row>
    <row r="131" spans="1:34" ht="14.5" customHeight="1">
      <c r="A131" s="184" t="s">
        <v>107</v>
      </c>
      <c r="B131" s="212">
        <v>95.005368052158474</v>
      </c>
      <c r="C131" s="213">
        <v>0.62994823559357949</v>
      </c>
      <c r="D131" s="214">
        <v>1346</v>
      </c>
      <c r="E131" s="212">
        <v>54.129545852795069</v>
      </c>
      <c r="F131" s="213">
        <v>1.480449369047822</v>
      </c>
      <c r="G131" s="214">
        <v>1337</v>
      </c>
      <c r="H131" s="212">
        <v>99.450589682037432</v>
      </c>
      <c r="I131" s="213">
        <v>0.24380229738082071</v>
      </c>
      <c r="J131" s="214">
        <v>1347</v>
      </c>
      <c r="K131" s="212">
        <v>18.834081681005159</v>
      </c>
      <c r="L131" s="213">
        <v>1.207607488247664</v>
      </c>
      <c r="M131" s="214">
        <v>1323</v>
      </c>
      <c r="N131" s="212">
        <v>11.41291969161092</v>
      </c>
      <c r="O131" s="213">
        <v>0.9518186364618052</v>
      </c>
      <c r="P131" s="214">
        <v>1323</v>
      </c>
      <c r="Q131" s="212">
        <v>89.747199987761704</v>
      </c>
      <c r="R131" s="213">
        <v>0.88632362667190845</v>
      </c>
      <c r="S131" s="214">
        <v>1341</v>
      </c>
      <c r="T131" s="212">
        <v>15.20827492357504</v>
      </c>
      <c r="U131" s="213">
        <v>1.1155140765273059</v>
      </c>
      <c r="V131" s="214">
        <v>1322</v>
      </c>
      <c r="W131" s="212">
        <v>22.836329941007161</v>
      </c>
      <c r="X131" s="213">
        <v>1.2326199811933189</v>
      </c>
      <c r="Y131" s="214">
        <v>1322</v>
      </c>
      <c r="Z131" s="212">
        <v>34.511341116699803</v>
      </c>
      <c r="AA131" s="213">
        <v>1.422452964775351</v>
      </c>
      <c r="AB131" s="214">
        <v>1323</v>
      </c>
      <c r="AC131" s="212">
        <v>18.986088639541801</v>
      </c>
      <c r="AD131" s="213">
        <v>1.186130889642889</v>
      </c>
      <c r="AE131" s="214">
        <v>1317</v>
      </c>
      <c r="AF131" s="212">
        <v>39.266806060667257</v>
      </c>
      <c r="AG131" s="213">
        <v>1.509067867385504</v>
      </c>
      <c r="AH131" s="215">
        <v>1249</v>
      </c>
    </row>
    <row r="132" spans="1:34" ht="14.5" customHeight="1" thickBot="1">
      <c r="A132" s="194" t="s">
        <v>108</v>
      </c>
      <c r="B132" s="227">
        <v>97.621347572592811</v>
      </c>
      <c r="C132" s="228">
        <v>0.57603370031410894</v>
      </c>
      <c r="D132" s="229">
        <v>735</v>
      </c>
      <c r="E132" s="227">
        <v>63.105272812015727</v>
      </c>
      <c r="F132" s="228">
        <v>1.8706022550988739</v>
      </c>
      <c r="G132" s="229">
        <v>726</v>
      </c>
      <c r="H132" s="227">
        <v>99.63104762146358</v>
      </c>
      <c r="I132" s="228">
        <v>0.21276693389941109</v>
      </c>
      <c r="J132" s="229">
        <v>735</v>
      </c>
      <c r="K132" s="227">
        <v>32.321731657357532</v>
      </c>
      <c r="L132" s="228">
        <v>1.8665630725811979</v>
      </c>
      <c r="M132" s="229">
        <v>725</v>
      </c>
      <c r="N132" s="227">
        <v>13.371447313706931</v>
      </c>
      <c r="O132" s="228">
        <v>1.3608996939706119</v>
      </c>
      <c r="P132" s="229">
        <v>725</v>
      </c>
      <c r="Q132" s="227">
        <v>93.695086780669214</v>
      </c>
      <c r="R132" s="228">
        <v>0.92350764187144052</v>
      </c>
      <c r="S132" s="229">
        <v>735</v>
      </c>
      <c r="T132" s="227">
        <v>17.912985093539451</v>
      </c>
      <c r="U132" s="228">
        <v>1.590556020442579</v>
      </c>
      <c r="V132" s="229">
        <v>708</v>
      </c>
      <c r="W132" s="227">
        <v>39.359646222289648</v>
      </c>
      <c r="X132" s="228">
        <v>1.925975126406777</v>
      </c>
      <c r="Y132" s="229">
        <v>722</v>
      </c>
      <c r="Z132" s="227">
        <v>53.660225643357357</v>
      </c>
      <c r="AA132" s="228">
        <v>1.9642765095869319</v>
      </c>
      <c r="AB132" s="229">
        <v>725</v>
      </c>
      <c r="AC132" s="227">
        <v>22.781676116257341</v>
      </c>
      <c r="AD132" s="228">
        <v>1.6992882978388439</v>
      </c>
      <c r="AE132" s="229">
        <v>718</v>
      </c>
      <c r="AF132" s="227">
        <v>46.368801204464837</v>
      </c>
      <c r="AG132" s="228">
        <v>2.054923854724608</v>
      </c>
      <c r="AH132" s="230">
        <v>665</v>
      </c>
    </row>
    <row r="133" spans="1:34" ht="14.5" customHeight="1">
      <c r="A133" s="204" t="s">
        <v>109</v>
      </c>
      <c r="B133" s="232">
        <v>93.813072150960096</v>
      </c>
      <c r="C133" s="233">
        <v>0.37664681302232272</v>
      </c>
      <c r="D133" s="234">
        <v>4703</v>
      </c>
      <c r="E133" s="232">
        <v>57.216290712201022</v>
      </c>
      <c r="F133" s="233">
        <v>0.77608351611609827</v>
      </c>
      <c r="G133" s="234">
        <v>4657</v>
      </c>
      <c r="H133" s="232">
        <v>99.184033288508914</v>
      </c>
      <c r="I133" s="233">
        <v>0.1370424821715038</v>
      </c>
      <c r="J133" s="234">
        <v>4706</v>
      </c>
      <c r="K133" s="232">
        <v>20.03902501533857</v>
      </c>
      <c r="L133" s="233">
        <v>0.64166850343655057</v>
      </c>
      <c r="M133" s="234">
        <v>4631</v>
      </c>
      <c r="N133" s="232">
        <v>8.892343090833938</v>
      </c>
      <c r="O133" s="233">
        <v>0.44875730609179632</v>
      </c>
      <c r="P133" s="234">
        <v>4628</v>
      </c>
      <c r="Q133" s="232">
        <v>79.555850801660029</v>
      </c>
      <c r="R133" s="233">
        <v>0.62944757897887771</v>
      </c>
      <c r="S133" s="234">
        <v>4681</v>
      </c>
      <c r="T133" s="232">
        <v>11.29870224391675</v>
      </c>
      <c r="U133" s="233">
        <v>0.51133378064801782</v>
      </c>
      <c r="V133" s="234">
        <v>4612</v>
      </c>
      <c r="W133" s="232">
        <v>17.559749758419731</v>
      </c>
      <c r="X133" s="233">
        <v>0.58521675761699488</v>
      </c>
      <c r="Y133" s="234">
        <v>4627</v>
      </c>
      <c r="Z133" s="232">
        <v>28.43265995050735</v>
      </c>
      <c r="AA133" s="233">
        <v>0.7056883715271286</v>
      </c>
      <c r="AB133" s="234">
        <v>4635</v>
      </c>
      <c r="AC133" s="232">
        <v>17.812284414790639</v>
      </c>
      <c r="AD133" s="233">
        <v>0.60458969450361255</v>
      </c>
      <c r="AE133" s="234">
        <v>4621</v>
      </c>
      <c r="AF133" s="232">
        <v>35.162701818256409</v>
      </c>
      <c r="AG133" s="233">
        <v>0.77374075081738147</v>
      </c>
      <c r="AH133" s="235">
        <v>4373</v>
      </c>
    </row>
    <row r="134" spans="1:34" ht="14.5" customHeight="1">
      <c r="A134" s="1224" t="s">
        <v>269</v>
      </c>
      <c r="B134" s="1224" t="s">
        <v>270</v>
      </c>
      <c r="C134" s="1224" t="s">
        <v>270</v>
      </c>
      <c r="D134" s="1224" t="s">
        <v>270</v>
      </c>
      <c r="E134" s="1224" t="s">
        <v>270</v>
      </c>
      <c r="F134" s="1224" t="s">
        <v>270</v>
      </c>
      <c r="G134" s="1224" t="s">
        <v>270</v>
      </c>
      <c r="H134" s="1224" t="s">
        <v>270</v>
      </c>
      <c r="I134" s="1224" t="s">
        <v>270</v>
      </c>
      <c r="J134" s="1224" t="s">
        <v>270</v>
      </c>
      <c r="K134" s="1224" t="s">
        <v>270</v>
      </c>
      <c r="L134" s="1224" t="s">
        <v>270</v>
      </c>
      <c r="M134" s="1224" t="s">
        <v>270</v>
      </c>
      <c r="N134" s="1224" t="s">
        <v>270</v>
      </c>
      <c r="O134" s="1224" t="s">
        <v>270</v>
      </c>
      <c r="P134" s="1224" t="s">
        <v>270</v>
      </c>
      <c r="Q134" s="1224" t="s">
        <v>270</v>
      </c>
      <c r="R134" s="1224" t="s">
        <v>270</v>
      </c>
      <c r="S134" s="1224" t="s">
        <v>270</v>
      </c>
      <c r="T134" s="1224" t="s">
        <v>270</v>
      </c>
      <c r="U134" s="1224" t="s">
        <v>270</v>
      </c>
      <c r="V134" s="1224" t="s">
        <v>270</v>
      </c>
      <c r="W134" s="1224" t="s">
        <v>270</v>
      </c>
      <c r="X134" s="1224" t="s">
        <v>270</v>
      </c>
      <c r="Y134" s="1224" t="s">
        <v>270</v>
      </c>
      <c r="Z134" s="1224" t="s">
        <v>270</v>
      </c>
      <c r="AA134" s="1224" t="s">
        <v>270</v>
      </c>
      <c r="AB134" s="1224" t="s">
        <v>270</v>
      </c>
      <c r="AC134" s="1224" t="s">
        <v>270</v>
      </c>
      <c r="AD134" s="1224" t="s">
        <v>270</v>
      </c>
      <c r="AE134" s="1224" t="s">
        <v>270</v>
      </c>
      <c r="AF134" s="1224" t="s">
        <v>270</v>
      </c>
      <c r="AG134" s="1224" t="s">
        <v>270</v>
      </c>
      <c r="AH134" s="1224" t="s">
        <v>270</v>
      </c>
    </row>
    <row r="135" spans="1:34" ht="14.5" customHeight="1">
      <c r="A135" s="1224" t="s">
        <v>766</v>
      </c>
      <c r="B135" s="1224" t="s">
        <v>450</v>
      </c>
      <c r="C135" s="1224" t="s">
        <v>450</v>
      </c>
      <c r="D135" s="1224" t="s">
        <v>450</v>
      </c>
      <c r="E135" s="1224" t="s">
        <v>450</v>
      </c>
      <c r="F135" s="1224" t="s">
        <v>450</v>
      </c>
      <c r="G135" s="1224" t="s">
        <v>450</v>
      </c>
      <c r="H135" s="1224" t="s">
        <v>450</v>
      </c>
      <c r="I135" s="1224" t="s">
        <v>450</v>
      </c>
      <c r="J135" s="1224" t="s">
        <v>450</v>
      </c>
      <c r="K135" s="1224" t="s">
        <v>450</v>
      </c>
      <c r="L135" s="1224" t="s">
        <v>450</v>
      </c>
      <c r="M135" s="1224" t="s">
        <v>450</v>
      </c>
      <c r="N135" s="1224" t="s">
        <v>450</v>
      </c>
      <c r="O135" s="1224" t="s">
        <v>450</v>
      </c>
      <c r="P135" s="1224" t="s">
        <v>450</v>
      </c>
      <c r="Q135" s="1224" t="s">
        <v>450</v>
      </c>
      <c r="R135" s="1224" t="s">
        <v>450</v>
      </c>
      <c r="S135" s="1224" t="s">
        <v>450</v>
      </c>
      <c r="T135" s="1224" t="s">
        <v>450</v>
      </c>
      <c r="U135" s="1224" t="s">
        <v>450</v>
      </c>
      <c r="V135" s="1224" t="s">
        <v>450</v>
      </c>
      <c r="W135" s="1224" t="s">
        <v>450</v>
      </c>
      <c r="X135" s="1224" t="s">
        <v>450</v>
      </c>
      <c r="Y135" s="1224" t="s">
        <v>450</v>
      </c>
      <c r="Z135" s="1224" t="s">
        <v>450</v>
      </c>
      <c r="AA135" s="1224" t="s">
        <v>450</v>
      </c>
      <c r="AB135" s="1224" t="s">
        <v>450</v>
      </c>
      <c r="AC135" s="1224" t="s">
        <v>450</v>
      </c>
      <c r="AD135" s="1224" t="s">
        <v>450</v>
      </c>
      <c r="AE135" s="1224" t="s">
        <v>450</v>
      </c>
      <c r="AF135" s="1224" t="s">
        <v>450</v>
      </c>
      <c r="AG135" s="1224" t="s">
        <v>450</v>
      </c>
      <c r="AH135" s="1224" t="s">
        <v>450</v>
      </c>
    </row>
    <row r="136" spans="1:34" ht="14.5" customHeight="1"/>
    <row r="137" spans="1:34" ht="25" customHeight="1">
      <c r="A137" s="1231">
        <v>2020</v>
      </c>
      <c r="B137" s="1231"/>
      <c r="C137" s="1231"/>
      <c r="D137" s="1231"/>
      <c r="E137" s="1231"/>
      <c r="F137" s="1231"/>
      <c r="G137" s="1231"/>
      <c r="H137" s="1231"/>
      <c r="I137" s="1231"/>
      <c r="J137" s="1231"/>
      <c r="K137" s="1231"/>
      <c r="L137" s="1231"/>
      <c r="M137" s="1231"/>
      <c r="N137" s="1231"/>
      <c r="O137" s="1231"/>
      <c r="P137" s="1231"/>
      <c r="Q137" s="1231"/>
      <c r="R137" s="1231"/>
      <c r="S137" s="1231"/>
      <c r="T137" s="1231"/>
      <c r="U137" s="1231"/>
      <c r="V137" s="1231"/>
      <c r="W137" s="1231"/>
      <c r="X137" s="1231"/>
      <c r="Y137" s="1231"/>
      <c r="Z137" s="1231"/>
      <c r="AA137" s="1231"/>
      <c r="AB137" s="1231"/>
      <c r="AC137" s="1231"/>
      <c r="AD137" s="1231"/>
      <c r="AE137" s="1231"/>
      <c r="AF137" s="425"/>
      <c r="AG137" s="425"/>
      <c r="AH137" s="425"/>
    </row>
    <row r="138" spans="1:34" ht="14.5" customHeight="1"/>
    <row r="139" spans="1:34" ht="14.5" customHeight="1">
      <c r="A139" s="1189" t="s">
        <v>843</v>
      </c>
      <c r="B139" s="1189"/>
      <c r="C139" s="1189"/>
      <c r="D139" s="1189"/>
      <c r="E139" s="1189"/>
      <c r="F139" s="1189"/>
      <c r="G139" s="1189"/>
      <c r="H139" s="1189"/>
      <c r="I139" s="1189"/>
      <c r="J139" s="1189"/>
      <c r="K139" s="1189"/>
      <c r="L139" s="1189"/>
      <c r="M139" s="1189"/>
      <c r="N139" s="1189"/>
      <c r="O139" s="1189"/>
      <c r="P139" s="1189"/>
      <c r="Q139" s="1189"/>
      <c r="R139" s="1189"/>
      <c r="S139" s="1189"/>
      <c r="T139" s="1189"/>
      <c r="U139" s="1189"/>
      <c r="V139" s="1189"/>
      <c r="W139" s="1189"/>
      <c r="X139" s="1189"/>
      <c r="Y139" s="1189"/>
      <c r="Z139" s="1189"/>
      <c r="AA139" s="1189"/>
      <c r="AB139" s="1189"/>
      <c r="AC139" s="1189"/>
      <c r="AD139" s="1189"/>
      <c r="AE139" s="1189"/>
    </row>
    <row r="140" spans="1:34" ht="42.65" customHeight="1" thickBot="1">
      <c r="A140" s="1229" t="s">
        <v>273</v>
      </c>
      <c r="B140" s="1226" t="s">
        <v>419</v>
      </c>
      <c r="C140" s="1226" t="s">
        <v>247</v>
      </c>
      <c r="D140" s="1226" t="s">
        <v>247</v>
      </c>
      <c r="E140" s="1226" t="s">
        <v>420</v>
      </c>
      <c r="F140" s="1226" t="s">
        <v>248</v>
      </c>
      <c r="G140" s="1226" t="s">
        <v>248</v>
      </c>
      <c r="H140" s="1232" t="s">
        <v>271</v>
      </c>
      <c r="I140" s="1233"/>
      <c r="J140" s="1226"/>
      <c r="K140" s="1226" t="s">
        <v>421</v>
      </c>
      <c r="L140" s="1226" t="s">
        <v>249</v>
      </c>
      <c r="M140" s="1226" t="s">
        <v>249</v>
      </c>
      <c r="N140" s="1226" t="s">
        <v>422</v>
      </c>
      <c r="O140" s="1226" t="s">
        <v>250</v>
      </c>
      <c r="P140" s="1226" t="s">
        <v>250</v>
      </c>
      <c r="Q140" s="1226" t="s">
        <v>423</v>
      </c>
      <c r="R140" s="1226" t="s">
        <v>251</v>
      </c>
      <c r="S140" s="1226" t="s">
        <v>251</v>
      </c>
      <c r="T140" s="1226" t="s">
        <v>424</v>
      </c>
      <c r="U140" s="1226" t="s">
        <v>252</v>
      </c>
      <c r="V140" s="1226" t="s">
        <v>252</v>
      </c>
      <c r="W140" s="1226" t="s">
        <v>425</v>
      </c>
      <c r="X140" s="1226" t="s">
        <v>253</v>
      </c>
      <c r="Y140" s="1226" t="s">
        <v>253</v>
      </c>
      <c r="Z140" s="1226" t="s">
        <v>426</v>
      </c>
      <c r="AA140" s="1226" t="s">
        <v>254</v>
      </c>
      <c r="AB140" s="1226" t="s">
        <v>254</v>
      </c>
      <c r="AC140" s="1226" t="s">
        <v>427</v>
      </c>
      <c r="AD140" s="1226" t="s">
        <v>255</v>
      </c>
      <c r="AE140" s="1227" t="s">
        <v>255</v>
      </c>
      <c r="AF140" s="419"/>
      <c r="AG140" s="419"/>
      <c r="AH140" s="419"/>
    </row>
    <row r="141" spans="1:34" ht="14.5" customHeight="1" thickBot="1">
      <c r="A141" s="1230" t="s">
        <v>273</v>
      </c>
      <c r="B141" s="59" t="s">
        <v>92</v>
      </c>
      <c r="C141" s="59" t="s">
        <v>62</v>
      </c>
      <c r="D141" s="60" t="s">
        <v>63</v>
      </c>
      <c r="E141" s="59" t="s">
        <v>92</v>
      </c>
      <c r="F141" s="59" t="s">
        <v>62</v>
      </c>
      <c r="G141" s="60" t="s">
        <v>63</v>
      </c>
      <c r="H141" s="59" t="s">
        <v>92</v>
      </c>
      <c r="I141" s="59" t="s">
        <v>62</v>
      </c>
      <c r="J141" s="60" t="s">
        <v>63</v>
      </c>
      <c r="K141" s="59" t="s">
        <v>92</v>
      </c>
      <c r="L141" s="59" t="s">
        <v>62</v>
      </c>
      <c r="M141" s="60" t="s">
        <v>63</v>
      </c>
      <c r="N141" s="59" t="s">
        <v>92</v>
      </c>
      <c r="O141" s="59" t="s">
        <v>62</v>
      </c>
      <c r="P141" s="60" t="s">
        <v>63</v>
      </c>
      <c r="Q141" s="59" t="s">
        <v>92</v>
      </c>
      <c r="R141" s="59" t="s">
        <v>62</v>
      </c>
      <c r="S141" s="60" t="s">
        <v>63</v>
      </c>
      <c r="T141" s="59" t="s">
        <v>92</v>
      </c>
      <c r="U141" s="59" t="s">
        <v>62</v>
      </c>
      <c r="V141" s="60" t="s">
        <v>63</v>
      </c>
      <c r="W141" s="59" t="s">
        <v>92</v>
      </c>
      <c r="X141" s="59" t="s">
        <v>62</v>
      </c>
      <c r="Y141" s="60" t="s">
        <v>63</v>
      </c>
      <c r="Z141" s="59" t="s">
        <v>92</v>
      </c>
      <c r="AA141" s="59" t="s">
        <v>62</v>
      </c>
      <c r="AB141" s="60" t="s">
        <v>63</v>
      </c>
      <c r="AC141" s="59" t="s">
        <v>92</v>
      </c>
      <c r="AD141" s="59" t="s">
        <v>62</v>
      </c>
      <c r="AE141" s="59" t="s">
        <v>63</v>
      </c>
    </row>
    <row r="142" spans="1:34" ht="14.5" customHeight="1">
      <c r="A142" s="184" t="s">
        <v>64</v>
      </c>
      <c r="B142" s="212">
        <v>84.511798212422221</v>
      </c>
      <c r="C142" s="213">
        <v>1.7758123026176451</v>
      </c>
      <c r="D142" s="214">
        <v>428</v>
      </c>
      <c r="E142" s="212">
        <v>88.753744757779359</v>
      </c>
      <c r="F142" s="213">
        <v>1.4951789455580891</v>
      </c>
      <c r="G142" s="214">
        <v>421</v>
      </c>
      <c r="H142" s="212">
        <v>71.32643580657691</v>
      </c>
      <c r="I142" s="213">
        <v>2.2338331845659321</v>
      </c>
      <c r="J142" s="214">
        <v>404</v>
      </c>
      <c r="K142" s="212">
        <v>29.644365786839199</v>
      </c>
      <c r="L142" s="213">
        <v>2.280395884770321</v>
      </c>
      <c r="M142" s="214">
        <v>398</v>
      </c>
      <c r="N142" s="212">
        <v>36.999514057133283</v>
      </c>
      <c r="O142" s="213">
        <v>2.4275261952668958</v>
      </c>
      <c r="P142" s="214">
        <v>393</v>
      </c>
      <c r="Q142" s="212">
        <v>46.281572457763502</v>
      </c>
      <c r="R142" s="213">
        <v>2.4495730829380982</v>
      </c>
      <c r="S142" s="214">
        <v>410</v>
      </c>
      <c r="T142" s="212">
        <v>17.9475297569942</v>
      </c>
      <c r="U142" s="213">
        <v>1.9253236508988021</v>
      </c>
      <c r="V142" s="214">
        <v>393</v>
      </c>
      <c r="W142" s="212">
        <v>54.016722964372043</v>
      </c>
      <c r="X142" s="213">
        <v>2.4575680861155318</v>
      </c>
      <c r="Y142" s="214">
        <v>406</v>
      </c>
      <c r="Z142" s="212">
        <v>84.323466543464306</v>
      </c>
      <c r="AA142" s="213">
        <v>1.748290991318544</v>
      </c>
      <c r="AB142" s="214">
        <v>422</v>
      </c>
      <c r="AC142" s="212">
        <v>58.169544692148179</v>
      </c>
      <c r="AD142" s="213">
        <v>2.4067172732131681</v>
      </c>
      <c r="AE142" s="215">
        <v>413</v>
      </c>
    </row>
    <row r="143" spans="1:34" ht="14.5" customHeight="1">
      <c r="A143" s="189" t="s">
        <v>65</v>
      </c>
      <c r="B143" s="217">
        <v>85.768950025332785</v>
      </c>
      <c r="C143" s="218">
        <v>1.5493990047996069</v>
      </c>
      <c r="D143" s="219">
        <v>488</v>
      </c>
      <c r="E143" s="217">
        <v>81.558322948398484</v>
      </c>
      <c r="F143" s="218">
        <v>1.728037556050231</v>
      </c>
      <c r="G143" s="219">
        <v>484</v>
      </c>
      <c r="H143" s="217">
        <v>67.628761615109696</v>
      </c>
      <c r="I143" s="218">
        <v>2.1496525358122258</v>
      </c>
      <c r="J143" s="219">
        <v>469</v>
      </c>
      <c r="K143" s="217">
        <v>35.39940255730906</v>
      </c>
      <c r="L143" s="218">
        <v>2.243820413174614</v>
      </c>
      <c r="M143" s="219">
        <v>460</v>
      </c>
      <c r="N143" s="217">
        <v>37.784176774040212</v>
      </c>
      <c r="O143" s="218">
        <v>2.2653170209858762</v>
      </c>
      <c r="P143" s="219">
        <v>462</v>
      </c>
      <c r="Q143" s="217">
        <v>49.684768935736827</v>
      </c>
      <c r="R143" s="218">
        <v>2.324085534314646</v>
      </c>
      <c r="S143" s="219">
        <v>461</v>
      </c>
      <c r="T143" s="217">
        <v>18.463702808207191</v>
      </c>
      <c r="U143" s="218">
        <v>1.8278268285900909</v>
      </c>
      <c r="V143" s="219">
        <v>454</v>
      </c>
      <c r="W143" s="217">
        <v>60.622844667134743</v>
      </c>
      <c r="X143" s="218">
        <v>2.2520072431005138</v>
      </c>
      <c r="Y143" s="219">
        <v>467</v>
      </c>
      <c r="Z143" s="217">
        <v>88.921840474328405</v>
      </c>
      <c r="AA143" s="218">
        <v>1.3917838274955849</v>
      </c>
      <c r="AB143" s="219">
        <v>488</v>
      </c>
      <c r="AC143" s="217">
        <v>63.991985161898533</v>
      </c>
      <c r="AD143" s="218">
        <v>2.1744611621315371</v>
      </c>
      <c r="AE143" s="220">
        <v>477</v>
      </c>
    </row>
    <row r="144" spans="1:34" ht="14.5" customHeight="1">
      <c r="A144" s="184" t="s">
        <v>66</v>
      </c>
      <c r="B144" s="212">
        <v>88.645381982886676</v>
      </c>
      <c r="C144" s="213">
        <v>2.9213303932241872</v>
      </c>
      <c r="D144" s="214">
        <v>145</v>
      </c>
      <c r="E144" s="212">
        <v>89.603143660653402</v>
      </c>
      <c r="F144" s="213">
        <v>2.7623190272298799</v>
      </c>
      <c r="G144" s="214">
        <v>146</v>
      </c>
      <c r="H144" s="212">
        <v>71.992681039339175</v>
      </c>
      <c r="I144" s="213">
        <v>4.0628441930613546</v>
      </c>
      <c r="J144" s="214">
        <v>139</v>
      </c>
      <c r="K144" s="212">
        <v>40.420765760713493</v>
      </c>
      <c r="L144" s="213">
        <v>4.2902093781596591</v>
      </c>
      <c r="M144" s="214">
        <v>140</v>
      </c>
      <c r="N144" s="212">
        <v>43.242144264265917</v>
      </c>
      <c r="O144" s="213">
        <v>4.3440872733484026</v>
      </c>
      <c r="P144" s="214">
        <v>138</v>
      </c>
      <c r="Q144" s="212">
        <v>55.133286486522003</v>
      </c>
      <c r="R144" s="213">
        <v>4.3128518158223477</v>
      </c>
      <c r="S144" s="214">
        <v>144</v>
      </c>
      <c r="T144" s="212">
        <v>33.135385349894626</v>
      </c>
      <c r="U144" s="213">
        <v>4.1858453198612882</v>
      </c>
      <c r="V144" s="214">
        <v>137</v>
      </c>
      <c r="W144" s="212">
        <v>79.302203968745957</v>
      </c>
      <c r="X144" s="213">
        <v>3.777197374553702</v>
      </c>
      <c r="Y144" s="214">
        <v>144</v>
      </c>
      <c r="Z144" s="212">
        <v>92.935768699331263</v>
      </c>
      <c r="AA144" s="213">
        <v>2.2138154073445699</v>
      </c>
      <c r="AB144" s="214">
        <v>148</v>
      </c>
      <c r="AC144" s="212">
        <v>67.928128364591743</v>
      </c>
      <c r="AD144" s="213">
        <v>4.1956203371803262</v>
      </c>
      <c r="AE144" s="215">
        <v>142</v>
      </c>
    </row>
    <row r="145" spans="1:31" ht="14.5" customHeight="1">
      <c r="A145" s="189" t="s">
        <v>67</v>
      </c>
      <c r="B145" s="217">
        <v>86.208182677787732</v>
      </c>
      <c r="C145" s="218">
        <v>2.2920146542559481</v>
      </c>
      <c r="D145" s="219">
        <v>201</v>
      </c>
      <c r="E145" s="217">
        <v>88.862454605690672</v>
      </c>
      <c r="F145" s="218">
        <v>2.062436953263286</v>
      </c>
      <c r="G145" s="219">
        <v>205</v>
      </c>
      <c r="H145" s="217">
        <v>72.588648842228622</v>
      </c>
      <c r="I145" s="218">
        <v>3.0224297491229368</v>
      </c>
      <c r="J145" s="219">
        <v>193</v>
      </c>
      <c r="K145" s="217">
        <v>27.14720096791174</v>
      </c>
      <c r="L145" s="218">
        <v>3.1454019888247471</v>
      </c>
      <c r="M145" s="219">
        <v>190</v>
      </c>
      <c r="N145" s="217">
        <v>33.229885776376953</v>
      </c>
      <c r="O145" s="218">
        <v>3.3050523368386608</v>
      </c>
      <c r="P145" s="219">
        <v>191</v>
      </c>
      <c r="Q145" s="217">
        <v>46.255555948123607</v>
      </c>
      <c r="R145" s="218">
        <v>3.4216865306192079</v>
      </c>
      <c r="S145" s="219">
        <v>193</v>
      </c>
      <c r="T145" s="217">
        <v>16.806927027964601</v>
      </c>
      <c r="U145" s="218">
        <v>2.6047664951371639</v>
      </c>
      <c r="V145" s="219">
        <v>183</v>
      </c>
      <c r="W145" s="217">
        <v>73.437376818106912</v>
      </c>
      <c r="X145" s="218">
        <v>2.9669449526730269</v>
      </c>
      <c r="Y145" s="219">
        <v>201</v>
      </c>
      <c r="Z145" s="217">
        <v>83.777736119724054</v>
      </c>
      <c r="AA145" s="218">
        <v>2.5899450778757029</v>
      </c>
      <c r="AB145" s="219">
        <v>203</v>
      </c>
      <c r="AC145" s="217">
        <v>67.49584874604821</v>
      </c>
      <c r="AD145" s="218">
        <v>3.1779211036356729</v>
      </c>
      <c r="AE145" s="220">
        <v>201</v>
      </c>
    </row>
    <row r="146" spans="1:31" ht="14.5" customHeight="1">
      <c r="A146" s="184" t="s">
        <v>68</v>
      </c>
      <c r="B146" s="212">
        <v>78.303431141311492</v>
      </c>
      <c r="C146" s="213">
        <v>4.1456595374210048</v>
      </c>
      <c r="D146" s="214">
        <v>88</v>
      </c>
      <c r="E146" s="212">
        <v>83.316402177133938</v>
      </c>
      <c r="F146" s="213">
        <v>3.692013782094524</v>
      </c>
      <c r="G146" s="214">
        <v>89</v>
      </c>
      <c r="H146" s="212">
        <v>53.650409036058292</v>
      </c>
      <c r="I146" s="213">
        <v>5.0237184561560921</v>
      </c>
      <c r="J146" s="214">
        <v>88</v>
      </c>
      <c r="K146" s="212">
        <v>54.572954597472368</v>
      </c>
      <c r="L146" s="213">
        <v>5.0691973646105319</v>
      </c>
      <c r="M146" s="214">
        <v>87</v>
      </c>
      <c r="N146" s="212">
        <v>37.125584485863619</v>
      </c>
      <c r="O146" s="213">
        <v>4.9595460991352462</v>
      </c>
      <c r="P146" s="214">
        <v>88</v>
      </c>
      <c r="Q146" s="212">
        <v>62.140562721208028</v>
      </c>
      <c r="R146" s="213">
        <v>4.8917232403537039</v>
      </c>
      <c r="S146" s="214">
        <v>90</v>
      </c>
      <c r="T146" s="212">
        <v>38.608047020600623</v>
      </c>
      <c r="U146" s="213">
        <v>5.0232448916166241</v>
      </c>
      <c r="V146" s="214">
        <v>85</v>
      </c>
      <c r="W146" s="212">
        <v>67.425210420420825</v>
      </c>
      <c r="X146" s="213">
        <v>4.6114649707752147</v>
      </c>
      <c r="Y146" s="214">
        <v>89</v>
      </c>
      <c r="Z146" s="212">
        <v>89.981014766076953</v>
      </c>
      <c r="AA146" s="213">
        <v>3.229265662767641</v>
      </c>
      <c r="AB146" s="214">
        <v>89</v>
      </c>
      <c r="AC146" s="212">
        <v>50.986038450651563</v>
      </c>
      <c r="AD146" s="213">
        <v>5.0808601448854001</v>
      </c>
      <c r="AE146" s="215">
        <v>88</v>
      </c>
    </row>
    <row r="147" spans="1:31" ht="14.5" customHeight="1">
      <c r="A147" s="189" t="s">
        <v>69</v>
      </c>
      <c r="B147" s="236" t="s">
        <v>382</v>
      </c>
      <c r="C147" s="237" t="s">
        <v>382</v>
      </c>
      <c r="D147" s="238" t="s">
        <v>382</v>
      </c>
      <c r="E147" s="236" t="s">
        <v>382</v>
      </c>
      <c r="F147" s="237" t="s">
        <v>382</v>
      </c>
      <c r="G147" s="238" t="s">
        <v>382</v>
      </c>
      <c r="H147" s="236" t="s">
        <v>382</v>
      </c>
      <c r="I147" s="237" t="s">
        <v>382</v>
      </c>
      <c r="J147" s="238" t="s">
        <v>382</v>
      </c>
      <c r="K147" s="236" t="s">
        <v>382</v>
      </c>
      <c r="L147" s="237" t="s">
        <v>382</v>
      </c>
      <c r="M147" s="238" t="s">
        <v>382</v>
      </c>
      <c r="N147" s="236" t="s">
        <v>382</v>
      </c>
      <c r="O147" s="237" t="s">
        <v>382</v>
      </c>
      <c r="P147" s="238" t="s">
        <v>382</v>
      </c>
      <c r="Q147" s="236" t="s">
        <v>382</v>
      </c>
      <c r="R147" s="237" t="s">
        <v>382</v>
      </c>
      <c r="S147" s="238" t="s">
        <v>382</v>
      </c>
      <c r="T147" s="236" t="s">
        <v>382</v>
      </c>
      <c r="U147" s="237" t="s">
        <v>382</v>
      </c>
      <c r="V147" s="238" t="s">
        <v>382</v>
      </c>
      <c r="W147" s="236" t="s">
        <v>382</v>
      </c>
      <c r="X147" s="237" t="s">
        <v>382</v>
      </c>
      <c r="Y147" s="238" t="s">
        <v>382</v>
      </c>
      <c r="Z147" s="236" t="s">
        <v>382</v>
      </c>
      <c r="AA147" s="237" t="s">
        <v>382</v>
      </c>
      <c r="AB147" s="238" t="s">
        <v>382</v>
      </c>
      <c r="AC147" s="236" t="s">
        <v>382</v>
      </c>
      <c r="AD147" s="237" t="s">
        <v>382</v>
      </c>
      <c r="AE147" s="239" t="s">
        <v>382</v>
      </c>
    </row>
    <row r="148" spans="1:31" ht="14.5" customHeight="1">
      <c r="A148" s="184" t="s">
        <v>70</v>
      </c>
      <c r="B148" s="212">
        <v>87.7544058259965</v>
      </c>
      <c r="C148" s="213">
        <v>1.9817677963970599</v>
      </c>
      <c r="D148" s="214">
        <v>290</v>
      </c>
      <c r="E148" s="212">
        <v>81.516542015116585</v>
      </c>
      <c r="F148" s="213">
        <v>2.435869010746043</v>
      </c>
      <c r="G148" s="214">
        <v>283</v>
      </c>
      <c r="H148" s="212">
        <v>66.036917680439586</v>
      </c>
      <c r="I148" s="213">
        <v>2.8980618543966812</v>
      </c>
      <c r="J148" s="214">
        <v>277</v>
      </c>
      <c r="K148" s="212">
        <v>52.737911893150212</v>
      </c>
      <c r="L148" s="213">
        <v>2.9790506046447089</v>
      </c>
      <c r="M148" s="214">
        <v>282</v>
      </c>
      <c r="N148" s="212">
        <v>39.523935843612243</v>
      </c>
      <c r="O148" s="213">
        <v>2.941638027185721</v>
      </c>
      <c r="P148" s="214">
        <v>273</v>
      </c>
      <c r="Q148" s="212">
        <v>47.014547325790431</v>
      </c>
      <c r="R148" s="213">
        <v>2.9954567741272689</v>
      </c>
      <c r="S148" s="214">
        <v>279</v>
      </c>
      <c r="T148" s="212">
        <v>23.71562365191674</v>
      </c>
      <c r="U148" s="213">
        <v>2.584094104617797</v>
      </c>
      <c r="V148" s="214">
        <v>271</v>
      </c>
      <c r="W148" s="212">
        <v>67.157472232956465</v>
      </c>
      <c r="X148" s="213">
        <v>2.8021783880624449</v>
      </c>
      <c r="Y148" s="214">
        <v>280</v>
      </c>
      <c r="Z148" s="212">
        <v>85.648212261741875</v>
      </c>
      <c r="AA148" s="213">
        <v>2.2247441976794078</v>
      </c>
      <c r="AB148" s="214">
        <v>285</v>
      </c>
      <c r="AC148" s="212">
        <v>56.38863333646362</v>
      </c>
      <c r="AD148" s="213">
        <v>2.9711042551931768</v>
      </c>
      <c r="AE148" s="215">
        <v>282</v>
      </c>
    </row>
    <row r="149" spans="1:31" ht="14.5" customHeight="1">
      <c r="A149" s="189" t="s">
        <v>71</v>
      </c>
      <c r="B149" s="217">
        <v>88.760366058278024</v>
      </c>
      <c r="C149" s="218">
        <v>2.5785772866017709</v>
      </c>
      <c r="D149" s="219">
        <v>136</v>
      </c>
      <c r="E149" s="217">
        <v>85.972680935360529</v>
      </c>
      <c r="F149" s="218">
        <v>2.909541705141268</v>
      </c>
      <c r="G149" s="219">
        <v>135</v>
      </c>
      <c r="H149" s="217">
        <v>73.916132780461169</v>
      </c>
      <c r="I149" s="218">
        <v>3.6000778300544698</v>
      </c>
      <c r="J149" s="219">
        <v>129</v>
      </c>
      <c r="K149" s="217">
        <v>30.762680078335709</v>
      </c>
      <c r="L149" s="218">
        <v>3.8421133004667389</v>
      </c>
      <c r="M149" s="219">
        <v>128</v>
      </c>
      <c r="N149" s="217">
        <v>27.763604263447291</v>
      </c>
      <c r="O149" s="218">
        <v>3.6661951957354311</v>
      </c>
      <c r="P149" s="219">
        <v>131</v>
      </c>
      <c r="Q149" s="217">
        <v>53.974011349391503</v>
      </c>
      <c r="R149" s="218">
        <v>4.119657082737409</v>
      </c>
      <c r="S149" s="219">
        <v>132</v>
      </c>
      <c r="T149" s="217">
        <v>19.798367334597589</v>
      </c>
      <c r="U149" s="218">
        <v>3.2771663574869012</v>
      </c>
      <c r="V149" s="219">
        <v>129</v>
      </c>
      <c r="W149" s="217">
        <v>77.756402649030306</v>
      </c>
      <c r="X149" s="218">
        <v>3.560936826674467</v>
      </c>
      <c r="Y149" s="219">
        <v>129</v>
      </c>
      <c r="Z149" s="217">
        <v>57.779589117467197</v>
      </c>
      <c r="AA149" s="218">
        <v>4.1475519968811909</v>
      </c>
      <c r="AB149" s="219">
        <v>130</v>
      </c>
      <c r="AC149" s="217">
        <v>70.517257836944168</v>
      </c>
      <c r="AD149" s="218">
        <v>3.754675927602809</v>
      </c>
      <c r="AE149" s="220">
        <v>134</v>
      </c>
    </row>
    <row r="150" spans="1:31" ht="14.5" customHeight="1">
      <c r="A150" s="184" t="s">
        <v>72</v>
      </c>
      <c r="B150" s="212">
        <v>84.883038185785011</v>
      </c>
      <c r="C150" s="213">
        <v>2.0893304441424512</v>
      </c>
      <c r="D150" s="214">
        <v>299</v>
      </c>
      <c r="E150" s="212">
        <v>84.727057687123121</v>
      </c>
      <c r="F150" s="213">
        <v>2.1885600406860521</v>
      </c>
      <c r="G150" s="214">
        <v>296</v>
      </c>
      <c r="H150" s="212">
        <v>65.557747499144625</v>
      </c>
      <c r="I150" s="213">
        <v>2.8463838818674971</v>
      </c>
      <c r="J150" s="214">
        <v>291</v>
      </c>
      <c r="K150" s="212">
        <v>42.278401632961973</v>
      </c>
      <c r="L150" s="213">
        <v>2.9404639500885499</v>
      </c>
      <c r="M150" s="214">
        <v>286</v>
      </c>
      <c r="N150" s="212">
        <v>38.280855365891711</v>
      </c>
      <c r="O150" s="213">
        <v>2.8979392739042931</v>
      </c>
      <c r="P150" s="214">
        <v>282</v>
      </c>
      <c r="Q150" s="212">
        <v>54.405211744644603</v>
      </c>
      <c r="R150" s="213">
        <v>2.9777359973359072</v>
      </c>
      <c r="S150" s="214">
        <v>285</v>
      </c>
      <c r="T150" s="212">
        <v>20.907214268769859</v>
      </c>
      <c r="U150" s="213">
        <v>2.453646969439633</v>
      </c>
      <c r="V150" s="214">
        <v>277</v>
      </c>
      <c r="W150" s="212">
        <v>52.188460358524402</v>
      </c>
      <c r="X150" s="213">
        <v>2.975283631236159</v>
      </c>
      <c r="Y150" s="214">
        <v>286</v>
      </c>
      <c r="Z150" s="212">
        <v>90.778666659859056</v>
      </c>
      <c r="AA150" s="213">
        <v>1.7822288822947849</v>
      </c>
      <c r="AB150" s="214">
        <v>297</v>
      </c>
      <c r="AC150" s="212">
        <v>58.546688369906278</v>
      </c>
      <c r="AD150" s="213">
        <v>2.9190179458318521</v>
      </c>
      <c r="AE150" s="215">
        <v>290</v>
      </c>
    </row>
    <row r="151" spans="1:31" ht="14.5" customHeight="1">
      <c r="A151" s="189" t="s">
        <v>73</v>
      </c>
      <c r="B151" s="217">
        <v>82.952139807959014</v>
      </c>
      <c r="C151" s="218">
        <v>1.823256776315874</v>
      </c>
      <c r="D151" s="219">
        <v>435</v>
      </c>
      <c r="E151" s="217">
        <v>91.057906357843223</v>
      </c>
      <c r="F151" s="218">
        <v>1.400969101346577</v>
      </c>
      <c r="G151" s="219">
        <v>434</v>
      </c>
      <c r="H151" s="217">
        <v>72.932792535283738</v>
      </c>
      <c r="I151" s="218">
        <v>2.1608971949673892</v>
      </c>
      <c r="J151" s="219">
        <v>424</v>
      </c>
      <c r="K151" s="217">
        <v>34.343403761294063</v>
      </c>
      <c r="L151" s="218">
        <v>2.3232357589778911</v>
      </c>
      <c r="M151" s="219">
        <v>420</v>
      </c>
      <c r="N151" s="217">
        <v>42.425858548239667</v>
      </c>
      <c r="O151" s="218">
        <v>2.386274029050425</v>
      </c>
      <c r="P151" s="219">
        <v>421</v>
      </c>
      <c r="Q151" s="217">
        <v>57.189923711013058</v>
      </c>
      <c r="R151" s="218">
        <v>2.3817768825861818</v>
      </c>
      <c r="S151" s="219">
        <v>427</v>
      </c>
      <c r="T151" s="217">
        <v>27.892459444025761</v>
      </c>
      <c r="U151" s="218">
        <v>2.182990486321926</v>
      </c>
      <c r="V151" s="219">
        <v>414</v>
      </c>
      <c r="W151" s="217">
        <v>58.412524087170112</v>
      </c>
      <c r="X151" s="218">
        <v>2.3787906249475319</v>
      </c>
      <c r="Y151" s="219">
        <v>425</v>
      </c>
      <c r="Z151" s="217">
        <v>96.705705423935314</v>
      </c>
      <c r="AA151" s="218">
        <v>0.86180815241090669</v>
      </c>
      <c r="AB151" s="219">
        <v>439</v>
      </c>
      <c r="AC151" s="217">
        <v>70.004294067312003</v>
      </c>
      <c r="AD151" s="218">
        <v>2.200445291168676</v>
      </c>
      <c r="AE151" s="220">
        <v>435</v>
      </c>
    </row>
    <row r="152" spans="1:31" ht="14.5" customHeight="1">
      <c r="A152" s="184" t="s">
        <v>74</v>
      </c>
      <c r="B152" s="212">
        <v>82.769457915836171</v>
      </c>
      <c r="C152" s="213">
        <v>2.1929086964836051</v>
      </c>
      <c r="D152" s="214">
        <v>294</v>
      </c>
      <c r="E152" s="212">
        <v>84.563945734873045</v>
      </c>
      <c r="F152" s="213">
        <v>2.0594648621310641</v>
      </c>
      <c r="G152" s="214">
        <v>294</v>
      </c>
      <c r="H152" s="212">
        <v>64.901928788034894</v>
      </c>
      <c r="I152" s="213">
        <v>2.7249941431097962</v>
      </c>
      <c r="J152" s="214">
        <v>284</v>
      </c>
      <c r="K152" s="212">
        <v>29.252560521674219</v>
      </c>
      <c r="L152" s="213">
        <v>2.6012899818448072</v>
      </c>
      <c r="M152" s="214">
        <v>286</v>
      </c>
      <c r="N152" s="212">
        <v>44.84923853951814</v>
      </c>
      <c r="O152" s="213">
        <v>2.8276045104223222</v>
      </c>
      <c r="P152" s="214">
        <v>288</v>
      </c>
      <c r="Q152" s="212">
        <v>44.815360336110317</v>
      </c>
      <c r="R152" s="213">
        <v>2.8299661332443589</v>
      </c>
      <c r="S152" s="214">
        <v>285</v>
      </c>
      <c r="T152" s="212">
        <v>20.933676873296811</v>
      </c>
      <c r="U152" s="213">
        <v>2.3523216153179138</v>
      </c>
      <c r="V152" s="214">
        <v>280</v>
      </c>
      <c r="W152" s="212">
        <v>53.528314977854293</v>
      </c>
      <c r="X152" s="213">
        <v>2.827546067570204</v>
      </c>
      <c r="Y152" s="214">
        <v>287</v>
      </c>
      <c r="Z152" s="212">
        <v>96.155003015532486</v>
      </c>
      <c r="AA152" s="213">
        <v>1.156054836588321</v>
      </c>
      <c r="AB152" s="214">
        <v>298</v>
      </c>
      <c r="AC152" s="212">
        <v>58.915032483079621</v>
      </c>
      <c r="AD152" s="213">
        <v>2.7877008427414638</v>
      </c>
      <c r="AE152" s="215">
        <v>289</v>
      </c>
    </row>
    <row r="153" spans="1:31" ht="14.5" customHeight="1">
      <c r="A153" s="189" t="s">
        <v>75</v>
      </c>
      <c r="B153" s="217">
        <v>89.917904696365497</v>
      </c>
      <c r="C153" s="218">
        <v>3.097476037196528</v>
      </c>
      <c r="D153" s="219">
        <v>80</v>
      </c>
      <c r="E153" s="217">
        <v>81.842741291849791</v>
      </c>
      <c r="F153" s="218">
        <v>4.0180932602411961</v>
      </c>
      <c r="G153" s="219">
        <v>81</v>
      </c>
      <c r="H153" s="217">
        <v>69.126617774435644</v>
      </c>
      <c r="I153" s="218">
        <v>4.9119953419916911</v>
      </c>
      <c r="J153" s="219">
        <v>77</v>
      </c>
      <c r="K153" s="217">
        <v>26.599162419536491</v>
      </c>
      <c r="L153" s="218">
        <v>4.6195728707582706</v>
      </c>
      <c r="M153" s="219">
        <v>78</v>
      </c>
      <c r="N153" s="217">
        <v>56.409769332731322</v>
      </c>
      <c r="O153" s="218">
        <v>5.1203344006749303</v>
      </c>
      <c r="P153" s="219">
        <v>80</v>
      </c>
      <c r="Q153" s="217">
        <v>62.287950067799592</v>
      </c>
      <c r="R153" s="218">
        <v>5.094032199237736</v>
      </c>
      <c r="S153" s="219">
        <v>77</v>
      </c>
      <c r="T153" s="217">
        <v>27.052205074077051</v>
      </c>
      <c r="U153" s="218">
        <v>4.8089106829416624</v>
      </c>
      <c r="V153" s="219">
        <v>77</v>
      </c>
      <c r="W153" s="217">
        <v>53.003354795438433</v>
      </c>
      <c r="X153" s="218">
        <v>5.2785592984808556</v>
      </c>
      <c r="Y153" s="219">
        <v>78</v>
      </c>
      <c r="Z153" s="217">
        <v>95.62349832965495</v>
      </c>
      <c r="AA153" s="218">
        <v>1.9704840235081209</v>
      </c>
      <c r="AB153" s="219">
        <v>82</v>
      </c>
      <c r="AC153" s="217">
        <v>59.211314027733188</v>
      </c>
      <c r="AD153" s="218">
        <v>5.1508408198262279</v>
      </c>
      <c r="AE153" s="220">
        <v>79</v>
      </c>
    </row>
    <row r="154" spans="1:31" ht="14.5" customHeight="1">
      <c r="A154" s="184" t="s">
        <v>76</v>
      </c>
      <c r="B154" s="212">
        <v>85.141456694162571</v>
      </c>
      <c r="C154" s="213">
        <v>2.0413498295379391</v>
      </c>
      <c r="D154" s="214">
        <v>274</v>
      </c>
      <c r="E154" s="212">
        <v>85.075485111799907</v>
      </c>
      <c r="F154" s="213">
        <v>2.1521100138637239</v>
      </c>
      <c r="G154" s="214">
        <v>275</v>
      </c>
      <c r="H154" s="212">
        <v>73.930876459969937</v>
      </c>
      <c r="I154" s="213">
        <v>2.603446550352126</v>
      </c>
      <c r="J154" s="214">
        <v>269</v>
      </c>
      <c r="K154" s="212">
        <v>21.780937886400661</v>
      </c>
      <c r="L154" s="213">
        <v>2.4678712341145821</v>
      </c>
      <c r="M154" s="214">
        <v>267</v>
      </c>
      <c r="N154" s="212">
        <v>30.211269992839881</v>
      </c>
      <c r="O154" s="213">
        <v>2.714252460674075</v>
      </c>
      <c r="P154" s="214">
        <v>268</v>
      </c>
      <c r="Q154" s="212">
        <v>49.71573158216961</v>
      </c>
      <c r="R154" s="213">
        <v>2.946436866458126</v>
      </c>
      <c r="S154" s="214">
        <v>270</v>
      </c>
      <c r="T154" s="212">
        <v>13.97883936547276</v>
      </c>
      <c r="U154" s="213">
        <v>2.1466432459035212</v>
      </c>
      <c r="V154" s="214">
        <v>263</v>
      </c>
      <c r="W154" s="212">
        <v>74.537522466595647</v>
      </c>
      <c r="X154" s="213">
        <v>2.5583364262656429</v>
      </c>
      <c r="Y154" s="214">
        <v>269</v>
      </c>
      <c r="Z154" s="212">
        <v>76.555902354910259</v>
      </c>
      <c r="AA154" s="213">
        <v>2.4635782061174489</v>
      </c>
      <c r="AB154" s="214">
        <v>271</v>
      </c>
      <c r="AC154" s="212">
        <v>64.828928401274368</v>
      </c>
      <c r="AD154" s="213">
        <v>2.7852937762134951</v>
      </c>
      <c r="AE154" s="215">
        <v>270</v>
      </c>
    </row>
    <row r="155" spans="1:31" ht="14.5" customHeight="1">
      <c r="A155" s="189" t="s">
        <v>77</v>
      </c>
      <c r="B155" s="217">
        <v>85.227449040403343</v>
      </c>
      <c r="C155" s="218">
        <v>2.6530779704005329</v>
      </c>
      <c r="D155" s="219">
        <v>163</v>
      </c>
      <c r="E155" s="217">
        <v>84.963454959105562</v>
      </c>
      <c r="F155" s="218">
        <v>2.633819723458255</v>
      </c>
      <c r="G155" s="219">
        <v>167</v>
      </c>
      <c r="H155" s="217">
        <v>76.193311931991317</v>
      </c>
      <c r="I155" s="218">
        <v>3.1474799211674069</v>
      </c>
      <c r="J155" s="219">
        <v>163</v>
      </c>
      <c r="K155" s="217">
        <v>25.80275612286556</v>
      </c>
      <c r="L155" s="218">
        <v>3.328499561407428</v>
      </c>
      <c r="M155" s="219">
        <v>155</v>
      </c>
      <c r="N155" s="217">
        <v>30.234826281138439</v>
      </c>
      <c r="O155" s="218">
        <v>3.5760566373277412</v>
      </c>
      <c r="P155" s="219">
        <v>154</v>
      </c>
      <c r="Q155" s="217">
        <v>60.093636320921433</v>
      </c>
      <c r="R155" s="218">
        <v>3.6427613331749962</v>
      </c>
      <c r="S155" s="219">
        <v>167</v>
      </c>
      <c r="T155" s="217">
        <v>16.990659464743079</v>
      </c>
      <c r="U155" s="218">
        <v>2.9405770318846298</v>
      </c>
      <c r="V155" s="219">
        <v>150</v>
      </c>
      <c r="W155" s="217">
        <v>60.568704926818228</v>
      </c>
      <c r="X155" s="218">
        <v>3.6706025378341529</v>
      </c>
      <c r="Y155" s="219">
        <v>162</v>
      </c>
      <c r="Z155" s="217">
        <v>52.721726962790513</v>
      </c>
      <c r="AA155" s="218">
        <v>3.755119537575724</v>
      </c>
      <c r="AB155" s="219">
        <v>163</v>
      </c>
      <c r="AC155" s="217">
        <v>61.735223510380919</v>
      </c>
      <c r="AD155" s="218">
        <v>3.6317639367832868</v>
      </c>
      <c r="AE155" s="220">
        <v>165</v>
      </c>
    </row>
    <row r="156" spans="1:31" ht="14.5" customHeight="1">
      <c r="A156" s="184" t="s">
        <v>78</v>
      </c>
      <c r="B156" s="212">
        <v>82.139410870727929</v>
      </c>
      <c r="C156" s="213">
        <v>2.6471122784339851</v>
      </c>
      <c r="D156" s="214">
        <v>203</v>
      </c>
      <c r="E156" s="212">
        <v>84.864239518044698</v>
      </c>
      <c r="F156" s="213">
        <v>2.5501664200359242</v>
      </c>
      <c r="G156" s="214">
        <v>200</v>
      </c>
      <c r="H156" s="212">
        <v>64.595907516926971</v>
      </c>
      <c r="I156" s="213">
        <v>3.37995502019574</v>
      </c>
      <c r="J156" s="214">
        <v>195</v>
      </c>
      <c r="K156" s="212">
        <v>51.475212073442947</v>
      </c>
      <c r="L156" s="213">
        <v>3.4730617433010909</v>
      </c>
      <c r="M156" s="214">
        <v>196</v>
      </c>
      <c r="N156" s="212">
        <v>31.956537342676359</v>
      </c>
      <c r="O156" s="213">
        <v>3.176598668327602</v>
      </c>
      <c r="P156" s="214">
        <v>194</v>
      </c>
      <c r="Q156" s="212">
        <v>52.853837572948628</v>
      </c>
      <c r="R156" s="213">
        <v>3.5049702995297052</v>
      </c>
      <c r="S156" s="214">
        <v>196</v>
      </c>
      <c r="T156" s="212">
        <v>22.24891552452674</v>
      </c>
      <c r="U156" s="213">
        <v>2.8597192319185911</v>
      </c>
      <c r="V156" s="214">
        <v>189</v>
      </c>
      <c r="W156" s="212">
        <v>61.513198746972719</v>
      </c>
      <c r="X156" s="213">
        <v>3.34426429424194</v>
      </c>
      <c r="Y156" s="214">
        <v>198</v>
      </c>
      <c r="Z156" s="212">
        <v>90.440495673013828</v>
      </c>
      <c r="AA156" s="213">
        <v>2.0442015849792798</v>
      </c>
      <c r="AB156" s="214">
        <v>201</v>
      </c>
      <c r="AC156" s="212">
        <v>60.195868590725212</v>
      </c>
      <c r="AD156" s="213">
        <v>3.3890757232574358</v>
      </c>
      <c r="AE156" s="215">
        <v>200</v>
      </c>
    </row>
    <row r="157" spans="1:31" ht="14.5" customHeight="1" thickBot="1">
      <c r="A157" s="194" t="s">
        <v>79</v>
      </c>
      <c r="B157" s="227">
        <v>83.651276602787235</v>
      </c>
      <c r="C157" s="228">
        <v>2.3609816108589818</v>
      </c>
      <c r="D157" s="229">
        <v>205</v>
      </c>
      <c r="E157" s="227">
        <v>85.962947272415917</v>
      </c>
      <c r="F157" s="228">
        <v>2.2481853778459069</v>
      </c>
      <c r="G157" s="229">
        <v>205</v>
      </c>
      <c r="H157" s="227">
        <v>75.011379143520443</v>
      </c>
      <c r="I157" s="228">
        <v>2.866120801650256</v>
      </c>
      <c r="J157" s="229">
        <v>200</v>
      </c>
      <c r="K157" s="227">
        <v>21.60387051458715</v>
      </c>
      <c r="L157" s="228">
        <v>2.7506437325869522</v>
      </c>
      <c r="M157" s="229">
        <v>194</v>
      </c>
      <c r="N157" s="227">
        <v>39.193506139595051</v>
      </c>
      <c r="O157" s="228">
        <v>3.2482182407187961</v>
      </c>
      <c r="P157" s="229">
        <v>197</v>
      </c>
      <c r="Q157" s="227">
        <v>47.425166911010898</v>
      </c>
      <c r="R157" s="228">
        <v>3.3279331528406222</v>
      </c>
      <c r="S157" s="229">
        <v>200</v>
      </c>
      <c r="T157" s="227">
        <v>17.372136719107711</v>
      </c>
      <c r="U157" s="228">
        <v>2.5772379221402941</v>
      </c>
      <c r="V157" s="229">
        <v>195</v>
      </c>
      <c r="W157" s="227">
        <v>69.631244792117869</v>
      </c>
      <c r="X157" s="228">
        <v>3.0624259972516632</v>
      </c>
      <c r="Y157" s="229">
        <v>202</v>
      </c>
      <c r="Z157" s="227">
        <v>84.476876656943972</v>
      </c>
      <c r="AA157" s="228">
        <v>2.349713886822943</v>
      </c>
      <c r="AB157" s="229">
        <v>204</v>
      </c>
      <c r="AC157" s="227">
        <v>63.366665448864723</v>
      </c>
      <c r="AD157" s="228">
        <v>3.1743526029104951</v>
      </c>
      <c r="AE157" s="230">
        <v>203</v>
      </c>
    </row>
    <row r="158" spans="1:31" ht="14.5" customHeight="1">
      <c r="A158" s="199" t="s">
        <v>80</v>
      </c>
      <c r="B158" s="240">
        <v>84.639352490619146</v>
      </c>
      <c r="C158" s="241">
        <v>0.7336806563313093</v>
      </c>
      <c r="D158" s="242">
        <v>2662</v>
      </c>
      <c r="E158" s="240">
        <v>85.946679322625315</v>
      </c>
      <c r="F158" s="241">
        <v>0.69835000773983202</v>
      </c>
      <c r="G158" s="242">
        <v>2639</v>
      </c>
      <c r="H158" s="240">
        <v>68.589263092869174</v>
      </c>
      <c r="I158" s="241">
        <v>0.95259762235110435</v>
      </c>
      <c r="J158" s="242">
        <v>2562</v>
      </c>
      <c r="K158" s="240">
        <v>37.433690601548321</v>
      </c>
      <c r="L158" s="241">
        <v>0.98888013715669465</v>
      </c>
      <c r="M158" s="242">
        <v>2549</v>
      </c>
      <c r="N158" s="240">
        <v>39.590105263249797</v>
      </c>
      <c r="O158" s="241">
        <v>1.0080137341789071</v>
      </c>
      <c r="P158" s="242">
        <v>2537</v>
      </c>
      <c r="Q158" s="240">
        <v>51.474037951070983</v>
      </c>
      <c r="R158" s="241">
        <v>1.022275898223038</v>
      </c>
      <c r="S158" s="242">
        <v>2566</v>
      </c>
      <c r="T158" s="240">
        <v>22.167042982491001</v>
      </c>
      <c r="U158" s="241">
        <v>0.86260103000056865</v>
      </c>
      <c r="V158" s="242">
        <v>2494</v>
      </c>
      <c r="W158" s="240">
        <v>58.420078757346602</v>
      </c>
      <c r="X158" s="241">
        <v>1.0064485623795281</v>
      </c>
      <c r="Y158" s="242">
        <v>2572</v>
      </c>
      <c r="Z158" s="240">
        <v>90.587249666999952</v>
      </c>
      <c r="AA158" s="241">
        <v>0.58682892920683205</v>
      </c>
      <c r="AB158" s="242">
        <v>2657</v>
      </c>
      <c r="AC158" s="240">
        <v>62.219020532956783</v>
      </c>
      <c r="AD158" s="241">
        <v>0.97816043427796406</v>
      </c>
      <c r="AE158" s="243">
        <v>2610</v>
      </c>
    </row>
    <row r="159" spans="1:31" ht="14.5" customHeight="1">
      <c r="A159" s="199" t="s">
        <v>81</v>
      </c>
      <c r="B159" s="240">
        <v>86.120799863613456</v>
      </c>
      <c r="C159" s="241">
        <v>1.023205260643536</v>
      </c>
      <c r="D159" s="242">
        <v>1124</v>
      </c>
      <c r="E159" s="240">
        <v>86.715907975766982</v>
      </c>
      <c r="F159" s="241">
        <v>1.020724220040339</v>
      </c>
      <c r="G159" s="242">
        <v>1133</v>
      </c>
      <c r="H159" s="240">
        <v>73.785388761816549</v>
      </c>
      <c r="I159" s="241">
        <v>1.336141336950327</v>
      </c>
      <c r="J159" s="242">
        <v>1093</v>
      </c>
      <c r="K159" s="240">
        <v>27.213058973790471</v>
      </c>
      <c r="L159" s="241">
        <v>1.3557534206606801</v>
      </c>
      <c r="M159" s="242">
        <v>1074</v>
      </c>
      <c r="N159" s="240">
        <v>33.672845255636453</v>
      </c>
      <c r="O159" s="241">
        <v>1.429162674242711</v>
      </c>
      <c r="P159" s="242">
        <v>1079</v>
      </c>
      <c r="Q159" s="240">
        <v>51.46933351320645</v>
      </c>
      <c r="R159" s="241">
        <v>1.4973014822785899</v>
      </c>
      <c r="S159" s="242">
        <v>1106</v>
      </c>
      <c r="T159" s="240">
        <v>18.988646885976621</v>
      </c>
      <c r="U159" s="241">
        <v>1.2139606373879139</v>
      </c>
      <c r="V159" s="242">
        <v>1057</v>
      </c>
      <c r="W159" s="240">
        <v>73.092556775095346</v>
      </c>
      <c r="X159" s="241">
        <v>1.325155980582996</v>
      </c>
      <c r="Y159" s="242">
        <v>1107</v>
      </c>
      <c r="Z159" s="240">
        <v>76.739696327969185</v>
      </c>
      <c r="AA159" s="241">
        <v>1.186306395755182</v>
      </c>
      <c r="AB159" s="242">
        <v>1119</v>
      </c>
      <c r="AC159" s="240">
        <v>65.864258888896003</v>
      </c>
      <c r="AD159" s="241">
        <v>1.420865217272069</v>
      </c>
      <c r="AE159" s="243">
        <v>1115</v>
      </c>
    </row>
    <row r="160" spans="1:31" ht="14.5" customHeight="1">
      <c r="A160" s="204" t="s">
        <v>82</v>
      </c>
      <c r="B160" s="232">
        <v>84.928449223877195</v>
      </c>
      <c r="C160" s="233">
        <v>0.62340192845572739</v>
      </c>
      <c r="D160" s="234">
        <v>3786</v>
      </c>
      <c r="E160" s="232">
        <v>86.099014392233812</v>
      </c>
      <c r="F160" s="233">
        <v>0.59541889700772843</v>
      </c>
      <c r="G160" s="234">
        <v>3772</v>
      </c>
      <c r="H160" s="232">
        <v>69.609177564422453</v>
      </c>
      <c r="I160" s="233">
        <v>0.8094967931137389</v>
      </c>
      <c r="J160" s="234">
        <v>3655</v>
      </c>
      <c r="K160" s="232">
        <v>35.436386146977327</v>
      </c>
      <c r="L160" s="233">
        <v>0.83913114526677546</v>
      </c>
      <c r="M160" s="234">
        <v>3623</v>
      </c>
      <c r="N160" s="232">
        <v>38.423498235454289</v>
      </c>
      <c r="O160" s="233">
        <v>0.85686691701234596</v>
      </c>
      <c r="P160" s="234">
        <v>3616</v>
      </c>
      <c r="Q160" s="232">
        <v>51.473105070204618</v>
      </c>
      <c r="R160" s="233">
        <v>0.87168585770580986</v>
      </c>
      <c r="S160" s="234">
        <v>3672</v>
      </c>
      <c r="T160" s="232">
        <v>21.544878452842649</v>
      </c>
      <c r="U160" s="233">
        <v>0.7332426772291557</v>
      </c>
      <c r="V160" s="234">
        <v>3551</v>
      </c>
      <c r="W160" s="232">
        <v>61.335316435626517</v>
      </c>
      <c r="X160" s="233">
        <v>0.84792063882740809</v>
      </c>
      <c r="Y160" s="234">
        <v>3679</v>
      </c>
      <c r="Z160" s="232">
        <v>87.883441774465226</v>
      </c>
      <c r="AA160" s="233">
        <v>0.52586638557669763</v>
      </c>
      <c r="AB160" s="234">
        <v>3776</v>
      </c>
      <c r="AC160" s="232">
        <v>62.936807753148997</v>
      </c>
      <c r="AD160" s="233">
        <v>0.83385023371172462</v>
      </c>
      <c r="AE160" s="235">
        <v>3725</v>
      </c>
    </row>
    <row r="161" spans="1:34" ht="14.5" customHeight="1">
      <c r="A161" s="1224" t="s">
        <v>256</v>
      </c>
      <c r="B161" s="1224" t="s">
        <v>257</v>
      </c>
      <c r="C161" s="1224" t="s">
        <v>257</v>
      </c>
      <c r="D161" s="1224" t="s">
        <v>257</v>
      </c>
      <c r="E161" s="1224" t="s">
        <v>257</v>
      </c>
      <c r="F161" s="1224" t="s">
        <v>257</v>
      </c>
      <c r="G161" s="1224" t="s">
        <v>257</v>
      </c>
      <c r="H161" s="1224" t="s">
        <v>257</v>
      </c>
      <c r="I161" s="1224" t="s">
        <v>257</v>
      </c>
      <c r="J161" s="1224" t="s">
        <v>257</v>
      </c>
      <c r="K161" s="1224" t="s">
        <v>257</v>
      </c>
      <c r="L161" s="1224" t="s">
        <v>257</v>
      </c>
      <c r="M161" s="1224" t="s">
        <v>257</v>
      </c>
      <c r="N161" s="1224" t="s">
        <v>257</v>
      </c>
      <c r="O161" s="1224" t="s">
        <v>257</v>
      </c>
      <c r="P161" s="1224" t="s">
        <v>257</v>
      </c>
      <c r="Q161" s="1224" t="s">
        <v>257</v>
      </c>
      <c r="R161" s="1224" t="s">
        <v>257</v>
      </c>
      <c r="S161" s="1224" t="s">
        <v>257</v>
      </c>
      <c r="T161" s="1224" t="s">
        <v>257</v>
      </c>
      <c r="U161" s="1224" t="s">
        <v>257</v>
      </c>
      <c r="V161" s="1224" t="s">
        <v>257</v>
      </c>
      <c r="W161" s="1224" t="s">
        <v>257</v>
      </c>
      <c r="X161" s="1224" t="s">
        <v>257</v>
      </c>
      <c r="Y161" s="1224" t="s">
        <v>257</v>
      </c>
      <c r="Z161" s="1224" t="s">
        <v>257</v>
      </c>
      <c r="AA161" s="1224" t="s">
        <v>257</v>
      </c>
      <c r="AB161" s="1224" t="s">
        <v>257</v>
      </c>
      <c r="AC161" s="1224" t="s">
        <v>257</v>
      </c>
      <c r="AD161" s="1224" t="s">
        <v>257</v>
      </c>
      <c r="AE161" s="1224" t="s">
        <v>257</v>
      </c>
    </row>
    <row r="162" spans="1:34" ht="14.5" customHeight="1">
      <c r="A162" s="1224" t="s">
        <v>168</v>
      </c>
      <c r="B162" s="1224" t="s">
        <v>85</v>
      </c>
      <c r="C162" s="1224" t="s">
        <v>85</v>
      </c>
      <c r="D162" s="1224" t="s">
        <v>85</v>
      </c>
      <c r="E162" s="1224" t="s">
        <v>85</v>
      </c>
      <c r="F162" s="1224" t="s">
        <v>85</v>
      </c>
      <c r="G162" s="1224" t="s">
        <v>85</v>
      </c>
      <c r="H162" s="1224" t="s">
        <v>85</v>
      </c>
      <c r="I162" s="1224" t="s">
        <v>85</v>
      </c>
      <c r="J162" s="1224" t="s">
        <v>85</v>
      </c>
      <c r="K162" s="1224" t="s">
        <v>85</v>
      </c>
      <c r="L162" s="1224" t="s">
        <v>85</v>
      </c>
      <c r="M162" s="1224" t="s">
        <v>85</v>
      </c>
      <c r="N162" s="1224" t="s">
        <v>85</v>
      </c>
      <c r="O162" s="1224" t="s">
        <v>85</v>
      </c>
      <c r="P162" s="1224" t="s">
        <v>85</v>
      </c>
      <c r="Q162" s="1224" t="s">
        <v>85</v>
      </c>
      <c r="R162" s="1224" t="s">
        <v>85</v>
      </c>
      <c r="S162" s="1224" t="s">
        <v>85</v>
      </c>
      <c r="T162" s="1224" t="s">
        <v>85</v>
      </c>
      <c r="U162" s="1224" t="s">
        <v>85</v>
      </c>
      <c r="V162" s="1224" t="s">
        <v>85</v>
      </c>
      <c r="W162" s="1224" t="s">
        <v>85</v>
      </c>
      <c r="X162" s="1224" t="s">
        <v>85</v>
      </c>
      <c r="Y162" s="1224" t="s">
        <v>85</v>
      </c>
      <c r="Z162" s="1224" t="s">
        <v>85</v>
      </c>
      <c r="AA162" s="1224" t="s">
        <v>85</v>
      </c>
      <c r="AB162" s="1224" t="s">
        <v>85</v>
      </c>
      <c r="AC162" s="1224" t="s">
        <v>85</v>
      </c>
      <c r="AD162" s="1224" t="s">
        <v>85</v>
      </c>
      <c r="AE162" s="1224" t="s">
        <v>85</v>
      </c>
    </row>
    <row r="163" spans="1:34" ht="14.5" customHeight="1">
      <c r="A163" s="1224" t="s">
        <v>767</v>
      </c>
      <c r="B163" s="1224" t="s">
        <v>272</v>
      </c>
      <c r="C163" s="1224" t="s">
        <v>272</v>
      </c>
      <c r="D163" s="1224" t="s">
        <v>272</v>
      </c>
      <c r="E163" s="1224" t="s">
        <v>272</v>
      </c>
      <c r="F163" s="1224" t="s">
        <v>272</v>
      </c>
      <c r="G163" s="1224" t="s">
        <v>272</v>
      </c>
      <c r="H163" s="1224" t="s">
        <v>272</v>
      </c>
      <c r="I163" s="1224" t="s">
        <v>272</v>
      </c>
      <c r="J163" s="1224" t="s">
        <v>272</v>
      </c>
      <c r="K163" s="1224" t="s">
        <v>272</v>
      </c>
      <c r="L163" s="1224" t="s">
        <v>272</v>
      </c>
      <c r="M163" s="1224" t="s">
        <v>272</v>
      </c>
      <c r="N163" s="1224" t="s">
        <v>272</v>
      </c>
      <c r="O163" s="1224" t="s">
        <v>272</v>
      </c>
      <c r="P163" s="1224" t="s">
        <v>272</v>
      </c>
      <c r="Q163" s="1224" t="s">
        <v>272</v>
      </c>
      <c r="R163" s="1224" t="s">
        <v>272</v>
      </c>
      <c r="S163" s="1224" t="s">
        <v>272</v>
      </c>
      <c r="T163" s="1224" t="s">
        <v>272</v>
      </c>
      <c r="U163" s="1224" t="s">
        <v>272</v>
      </c>
      <c r="V163" s="1224" t="s">
        <v>272</v>
      </c>
      <c r="W163" s="1224" t="s">
        <v>272</v>
      </c>
      <c r="X163" s="1224" t="s">
        <v>272</v>
      </c>
      <c r="Y163" s="1224" t="s">
        <v>272</v>
      </c>
      <c r="Z163" s="1224" t="s">
        <v>272</v>
      </c>
      <c r="AA163" s="1224" t="s">
        <v>272</v>
      </c>
      <c r="AB163" s="1224" t="s">
        <v>272</v>
      </c>
      <c r="AC163" s="1224" t="s">
        <v>272</v>
      </c>
      <c r="AD163" s="1224" t="s">
        <v>272</v>
      </c>
      <c r="AE163" s="1224" t="s">
        <v>272</v>
      </c>
    </row>
    <row r="164" spans="1:34" ht="14.5" customHeight="1"/>
    <row r="165" spans="1:34" ht="14.5" customHeight="1">
      <c r="A165" s="1189" t="s">
        <v>844</v>
      </c>
      <c r="B165" s="1189"/>
      <c r="C165" s="1189"/>
      <c r="D165" s="1189"/>
      <c r="E165" s="1189"/>
      <c r="F165" s="1189"/>
      <c r="G165" s="1189"/>
      <c r="H165" s="1189"/>
      <c r="I165" s="1189"/>
      <c r="J165" s="1189"/>
      <c r="K165" s="1189"/>
      <c r="L165" s="1189"/>
      <c r="M165" s="1189"/>
      <c r="N165" s="1189"/>
      <c r="O165" s="1189"/>
      <c r="P165" s="1189"/>
      <c r="Q165" s="1189"/>
      <c r="R165" s="1189"/>
      <c r="S165" s="1189"/>
      <c r="T165" s="1189"/>
      <c r="U165" s="1189"/>
      <c r="V165" s="1189"/>
      <c r="W165" s="1189"/>
      <c r="X165" s="1189"/>
      <c r="Y165" s="1189"/>
      <c r="Z165" s="1189"/>
      <c r="AA165" s="1189"/>
      <c r="AB165" s="1189"/>
      <c r="AC165" s="1189"/>
      <c r="AD165" s="1189"/>
      <c r="AE165" s="1189"/>
    </row>
    <row r="166" spans="1:34" ht="28.5" customHeight="1" thickBot="1">
      <c r="A166" s="1229" t="s">
        <v>273</v>
      </c>
      <c r="B166" s="1226" t="s">
        <v>428</v>
      </c>
      <c r="C166" s="1226" t="s">
        <v>259</v>
      </c>
      <c r="D166" s="1226" t="s">
        <v>259</v>
      </c>
      <c r="E166" s="1226" t="s">
        <v>429</v>
      </c>
      <c r="F166" s="1226" t="s">
        <v>260</v>
      </c>
      <c r="G166" s="1226" t="s">
        <v>260</v>
      </c>
      <c r="H166" s="1226" t="s">
        <v>430</v>
      </c>
      <c r="I166" s="1226" t="s">
        <v>261</v>
      </c>
      <c r="J166" s="1226" t="s">
        <v>261</v>
      </c>
      <c r="K166" s="1226" t="s">
        <v>453</v>
      </c>
      <c r="L166" s="1226" t="s">
        <v>262</v>
      </c>
      <c r="M166" s="1226" t="s">
        <v>262</v>
      </c>
      <c r="N166" s="1226" t="s">
        <v>431</v>
      </c>
      <c r="O166" s="1226" t="s">
        <v>263</v>
      </c>
      <c r="P166" s="1226" t="s">
        <v>263</v>
      </c>
      <c r="Q166" s="1226" t="s">
        <v>432</v>
      </c>
      <c r="R166" s="1226" t="s">
        <v>264</v>
      </c>
      <c r="S166" s="1226" t="s">
        <v>264</v>
      </c>
      <c r="T166" s="1226" t="s">
        <v>433</v>
      </c>
      <c r="U166" s="1226" t="s">
        <v>265</v>
      </c>
      <c r="V166" s="1226" t="s">
        <v>265</v>
      </c>
      <c r="W166" s="1226" t="s">
        <v>434</v>
      </c>
      <c r="X166" s="1226" t="s">
        <v>266</v>
      </c>
      <c r="Y166" s="1226" t="s">
        <v>266</v>
      </c>
      <c r="Z166" s="1226" t="s">
        <v>435</v>
      </c>
      <c r="AA166" s="1226" t="s">
        <v>267</v>
      </c>
      <c r="AB166" s="1226" t="s">
        <v>267</v>
      </c>
      <c r="AC166" s="1226" t="s">
        <v>436</v>
      </c>
      <c r="AD166" s="1226" t="s">
        <v>268</v>
      </c>
      <c r="AE166" s="1226" t="s">
        <v>268</v>
      </c>
      <c r="AF166" s="1225" t="s">
        <v>454</v>
      </c>
      <c r="AG166" s="1226" t="s">
        <v>449</v>
      </c>
      <c r="AH166" s="1227" t="s">
        <v>449</v>
      </c>
    </row>
    <row r="167" spans="1:34" ht="14.5" customHeight="1" thickBot="1">
      <c r="A167" s="1230" t="s">
        <v>273</v>
      </c>
      <c r="B167" s="59" t="s">
        <v>92</v>
      </c>
      <c r="C167" s="59" t="s">
        <v>62</v>
      </c>
      <c r="D167" s="60" t="s">
        <v>63</v>
      </c>
      <c r="E167" s="59" t="s">
        <v>92</v>
      </c>
      <c r="F167" s="59" t="s">
        <v>62</v>
      </c>
      <c r="G167" s="60" t="s">
        <v>63</v>
      </c>
      <c r="H167" s="59" t="s">
        <v>92</v>
      </c>
      <c r="I167" s="59" t="s">
        <v>62</v>
      </c>
      <c r="J167" s="60" t="s">
        <v>63</v>
      </c>
      <c r="K167" s="59" t="s">
        <v>92</v>
      </c>
      <c r="L167" s="59" t="s">
        <v>62</v>
      </c>
      <c r="M167" s="60" t="s">
        <v>63</v>
      </c>
      <c r="N167" s="59" t="s">
        <v>92</v>
      </c>
      <c r="O167" s="59" t="s">
        <v>62</v>
      </c>
      <c r="P167" s="60" t="s">
        <v>63</v>
      </c>
      <c r="Q167" s="59" t="s">
        <v>92</v>
      </c>
      <c r="R167" s="59" t="s">
        <v>62</v>
      </c>
      <c r="S167" s="60" t="s">
        <v>63</v>
      </c>
      <c r="T167" s="59" t="s">
        <v>92</v>
      </c>
      <c r="U167" s="59" t="s">
        <v>62</v>
      </c>
      <c r="V167" s="60" t="s">
        <v>63</v>
      </c>
      <c r="W167" s="59" t="s">
        <v>92</v>
      </c>
      <c r="X167" s="59" t="s">
        <v>62</v>
      </c>
      <c r="Y167" s="60" t="s">
        <v>63</v>
      </c>
      <c r="Z167" s="59" t="s">
        <v>92</v>
      </c>
      <c r="AA167" s="59" t="s">
        <v>62</v>
      </c>
      <c r="AB167" s="60" t="s">
        <v>63</v>
      </c>
      <c r="AC167" s="59" t="s">
        <v>92</v>
      </c>
      <c r="AD167" s="59" t="s">
        <v>62</v>
      </c>
      <c r="AE167" s="60" t="s">
        <v>63</v>
      </c>
      <c r="AF167" s="59" t="s">
        <v>92</v>
      </c>
      <c r="AG167" s="59" t="s">
        <v>62</v>
      </c>
      <c r="AH167" s="59" t="s">
        <v>63</v>
      </c>
    </row>
    <row r="168" spans="1:34" ht="14.5" customHeight="1">
      <c r="A168" s="184" t="s">
        <v>64</v>
      </c>
      <c r="B168" s="212">
        <v>95.900307721035432</v>
      </c>
      <c r="C168" s="213">
        <v>1.1201270071948479</v>
      </c>
      <c r="D168" s="214">
        <v>312</v>
      </c>
      <c r="E168" s="212">
        <v>45.421624490317058</v>
      </c>
      <c r="F168" s="213">
        <v>3.018273231237941</v>
      </c>
      <c r="G168" s="214">
        <v>293</v>
      </c>
      <c r="H168" s="212">
        <v>99.559420270836185</v>
      </c>
      <c r="I168" s="213">
        <v>0.31136684974673567</v>
      </c>
      <c r="J168" s="214">
        <v>315</v>
      </c>
      <c r="K168" s="212">
        <v>22.644967044234821</v>
      </c>
      <c r="L168" s="213">
        <v>2.557862458271889</v>
      </c>
      <c r="M168" s="214">
        <v>289</v>
      </c>
      <c r="N168" s="212">
        <v>14.27845516108272</v>
      </c>
      <c r="O168" s="213">
        <v>2.101549295793228</v>
      </c>
      <c r="P168" s="214">
        <v>289</v>
      </c>
      <c r="Q168" s="212">
        <v>90.502666396962766</v>
      </c>
      <c r="R168" s="213">
        <v>1.7222336552566571</v>
      </c>
      <c r="S168" s="214">
        <v>305</v>
      </c>
      <c r="T168" s="212">
        <v>21.886771923352178</v>
      </c>
      <c r="U168" s="213">
        <v>2.6327463002437019</v>
      </c>
      <c r="V168" s="214">
        <v>287</v>
      </c>
      <c r="W168" s="212">
        <v>27.183681301132729</v>
      </c>
      <c r="X168" s="213">
        <v>2.6022099674552339</v>
      </c>
      <c r="Y168" s="214">
        <v>289</v>
      </c>
      <c r="Z168" s="212">
        <v>35.798467612215411</v>
      </c>
      <c r="AA168" s="213">
        <v>2.9042560129102628</v>
      </c>
      <c r="AB168" s="214">
        <v>291</v>
      </c>
      <c r="AC168" s="212">
        <v>14.4135640486668</v>
      </c>
      <c r="AD168" s="213">
        <v>2.039826740586105</v>
      </c>
      <c r="AE168" s="214">
        <v>286</v>
      </c>
      <c r="AF168" s="212">
        <v>23.919371777526528</v>
      </c>
      <c r="AG168" s="213">
        <v>2.851492314168695</v>
      </c>
      <c r="AH168" s="215">
        <v>243</v>
      </c>
    </row>
    <row r="169" spans="1:34" ht="14.5" customHeight="1">
      <c r="A169" s="189" t="s">
        <v>65</v>
      </c>
      <c r="B169" s="217">
        <v>95.037364457179493</v>
      </c>
      <c r="C169" s="218">
        <v>1.325785292803606</v>
      </c>
      <c r="D169" s="219">
        <v>279</v>
      </c>
      <c r="E169" s="217">
        <v>64.35993178960068</v>
      </c>
      <c r="F169" s="218">
        <v>3.0237179404905499</v>
      </c>
      <c r="G169" s="219">
        <v>268</v>
      </c>
      <c r="H169" s="217">
        <v>99.583219100544014</v>
      </c>
      <c r="I169" s="218">
        <v>0.41594870135266487</v>
      </c>
      <c r="J169" s="219">
        <v>283</v>
      </c>
      <c r="K169" s="217">
        <v>14.50817039212062</v>
      </c>
      <c r="L169" s="218">
        <v>2.2289800072027921</v>
      </c>
      <c r="M169" s="219">
        <v>261</v>
      </c>
      <c r="N169" s="217">
        <v>12.10949532235972</v>
      </c>
      <c r="O169" s="218">
        <v>2.046671333488344</v>
      </c>
      <c r="P169" s="219">
        <v>258</v>
      </c>
      <c r="Q169" s="217">
        <v>87.946244522037802</v>
      </c>
      <c r="R169" s="218">
        <v>2.0281529530542119</v>
      </c>
      <c r="S169" s="219">
        <v>276</v>
      </c>
      <c r="T169" s="217">
        <v>11.16808550646868</v>
      </c>
      <c r="U169" s="218">
        <v>1.995823599981893</v>
      </c>
      <c r="V169" s="219">
        <v>259</v>
      </c>
      <c r="W169" s="217">
        <v>20.680362245533299</v>
      </c>
      <c r="X169" s="218">
        <v>2.4449081747461241</v>
      </c>
      <c r="Y169" s="219">
        <v>265</v>
      </c>
      <c r="Z169" s="217">
        <v>35.643719157714983</v>
      </c>
      <c r="AA169" s="218">
        <v>3.0086774865237369</v>
      </c>
      <c r="AB169" s="219">
        <v>266</v>
      </c>
      <c r="AC169" s="217">
        <v>17.395162315144049</v>
      </c>
      <c r="AD169" s="218">
        <v>2.4516816302576032</v>
      </c>
      <c r="AE169" s="219">
        <v>262</v>
      </c>
      <c r="AF169" s="217">
        <v>23.75904272091152</v>
      </c>
      <c r="AG169" s="218">
        <v>2.9714069984311848</v>
      </c>
      <c r="AH169" s="220">
        <v>216</v>
      </c>
    </row>
    <row r="170" spans="1:34" ht="14.5" customHeight="1">
      <c r="A170" s="184" t="s">
        <v>66</v>
      </c>
      <c r="B170" s="212">
        <v>96.2824565829211</v>
      </c>
      <c r="C170" s="213">
        <v>2.5877402826111631</v>
      </c>
      <c r="D170" s="214">
        <v>48</v>
      </c>
      <c r="E170" s="212">
        <v>68.06400329294172</v>
      </c>
      <c r="F170" s="213">
        <v>6.8587871201361246</v>
      </c>
      <c r="G170" s="214">
        <v>48</v>
      </c>
      <c r="H170" s="212">
        <v>100</v>
      </c>
      <c r="I170" s="245" t="s">
        <v>328</v>
      </c>
      <c r="J170" s="214">
        <v>48</v>
      </c>
      <c r="K170" s="212">
        <v>34.185468320264228</v>
      </c>
      <c r="L170" s="213">
        <v>7.065571565547919</v>
      </c>
      <c r="M170" s="214">
        <v>46</v>
      </c>
      <c r="N170" s="212">
        <v>10.567256784592381</v>
      </c>
      <c r="O170" s="213">
        <v>5.0125789558215246</v>
      </c>
      <c r="P170" s="214">
        <v>45</v>
      </c>
      <c r="Q170" s="212">
        <v>85.996003602626928</v>
      </c>
      <c r="R170" s="213">
        <v>4.9760661159650557</v>
      </c>
      <c r="S170" s="214">
        <v>47</v>
      </c>
      <c r="T170" s="212">
        <v>25.455543486735241</v>
      </c>
      <c r="U170" s="213">
        <v>6.4637366799685418</v>
      </c>
      <c r="V170" s="214">
        <v>46</v>
      </c>
      <c r="W170" s="212">
        <v>17.554554863029011</v>
      </c>
      <c r="X170" s="213">
        <v>5.4103183765692346</v>
      </c>
      <c r="Y170" s="214">
        <v>46</v>
      </c>
      <c r="Z170" s="212">
        <v>35.5762858861873</v>
      </c>
      <c r="AA170" s="213">
        <v>7.2954226555685802</v>
      </c>
      <c r="AB170" s="214">
        <v>44</v>
      </c>
      <c r="AC170" s="212">
        <v>26.186396312311182</v>
      </c>
      <c r="AD170" s="213">
        <v>6.3863695093786426</v>
      </c>
      <c r="AE170" s="214">
        <v>46</v>
      </c>
      <c r="AF170" s="212">
        <v>47.801788446607468</v>
      </c>
      <c r="AG170" s="213">
        <v>8.3143209757195642</v>
      </c>
      <c r="AH170" s="215">
        <v>37</v>
      </c>
    </row>
    <row r="171" spans="1:34" ht="14.5" customHeight="1">
      <c r="A171" s="189" t="s">
        <v>67</v>
      </c>
      <c r="B171" s="236">
        <v>93.82098502100375</v>
      </c>
      <c r="C171" s="237">
        <v>2.7146635568497408</v>
      </c>
      <c r="D171" s="238">
        <v>64</v>
      </c>
      <c r="E171" s="236">
        <v>60.252260541773062</v>
      </c>
      <c r="F171" s="237">
        <v>6.4614958527916198</v>
      </c>
      <c r="G171" s="238">
        <v>60</v>
      </c>
      <c r="H171" s="236">
        <v>100</v>
      </c>
      <c r="I171" s="237" t="s">
        <v>328</v>
      </c>
      <c r="J171" s="238">
        <v>63</v>
      </c>
      <c r="K171" s="236">
        <v>8.9857370067604059</v>
      </c>
      <c r="L171" s="237">
        <v>3.9082164713559528</v>
      </c>
      <c r="M171" s="238">
        <v>56</v>
      </c>
      <c r="N171" s="236">
        <v>12.703288992036491</v>
      </c>
      <c r="O171" s="237">
        <v>4.8933918625253838</v>
      </c>
      <c r="P171" s="238">
        <v>55</v>
      </c>
      <c r="Q171" s="236">
        <v>80.888851398767002</v>
      </c>
      <c r="R171" s="237">
        <v>5.0424528926028502</v>
      </c>
      <c r="S171" s="238">
        <v>61</v>
      </c>
      <c r="T171" s="236">
        <v>9.5360610647354545</v>
      </c>
      <c r="U171" s="237">
        <v>4.1070869481183578</v>
      </c>
      <c r="V171" s="238">
        <v>55</v>
      </c>
      <c r="W171" s="236">
        <v>24.31919677900434</v>
      </c>
      <c r="X171" s="237">
        <v>5.9556756581225132</v>
      </c>
      <c r="Y171" s="238">
        <v>54</v>
      </c>
      <c r="Z171" s="236">
        <v>38.366822963984262</v>
      </c>
      <c r="AA171" s="237">
        <v>6.7821892871109988</v>
      </c>
      <c r="AB171" s="238">
        <v>54</v>
      </c>
      <c r="AC171" s="236">
        <v>22.33197242924307</v>
      </c>
      <c r="AD171" s="237">
        <v>5.8092134474363153</v>
      </c>
      <c r="AE171" s="238">
        <v>55</v>
      </c>
      <c r="AF171" s="236">
        <v>18.893768508606119</v>
      </c>
      <c r="AG171" s="237">
        <v>6.5384448522045346</v>
      </c>
      <c r="AH171" s="239">
        <v>38</v>
      </c>
    </row>
    <row r="172" spans="1:34" ht="14.5" customHeight="1">
      <c r="A172" s="184" t="s">
        <v>68</v>
      </c>
      <c r="B172" s="244" t="s">
        <v>382</v>
      </c>
      <c r="C172" s="245" t="s">
        <v>382</v>
      </c>
      <c r="D172" s="246" t="s">
        <v>382</v>
      </c>
      <c r="E172" s="244" t="s">
        <v>382</v>
      </c>
      <c r="F172" s="245" t="s">
        <v>382</v>
      </c>
      <c r="G172" s="246" t="s">
        <v>382</v>
      </c>
      <c r="H172" s="244" t="s">
        <v>382</v>
      </c>
      <c r="I172" s="245" t="s">
        <v>382</v>
      </c>
      <c r="J172" s="246" t="s">
        <v>382</v>
      </c>
      <c r="K172" s="244" t="s">
        <v>382</v>
      </c>
      <c r="L172" s="245" t="s">
        <v>382</v>
      </c>
      <c r="M172" s="246" t="s">
        <v>382</v>
      </c>
      <c r="N172" s="244" t="s">
        <v>382</v>
      </c>
      <c r="O172" s="245" t="s">
        <v>382</v>
      </c>
      <c r="P172" s="246" t="s">
        <v>382</v>
      </c>
      <c r="Q172" s="244" t="s">
        <v>382</v>
      </c>
      <c r="R172" s="245" t="s">
        <v>382</v>
      </c>
      <c r="S172" s="246" t="s">
        <v>382</v>
      </c>
      <c r="T172" s="244" t="s">
        <v>382</v>
      </c>
      <c r="U172" s="245" t="s">
        <v>382</v>
      </c>
      <c r="V172" s="246" t="s">
        <v>382</v>
      </c>
      <c r="W172" s="244" t="s">
        <v>382</v>
      </c>
      <c r="X172" s="245" t="s">
        <v>382</v>
      </c>
      <c r="Y172" s="246" t="s">
        <v>382</v>
      </c>
      <c r="Z172" s="244" t="s">
        <v>382</v>
      </c>
      <c r="AA172" s="245" t="s">
        <v>382</v>
      </c>
      <c r="AB172" s="246" t="s">
        <v>382</v>
      </c>
      <c r="AC172" s="244" t="s">
        <v>382</v>
      </c>
      <c r="AD172" s="245" t="s">
        <v>382</v>
      </c>
      <c r="AE172" s="246" t="s">
        <v>382</v>
      </c>
      <c r="AF172" s="244" t="s">
        <v>382</v>
      </c>
      <c r="AG172" s="245" t="s">
        <v>382</v>
      </c>
      <c r="AH172" s="247" t="s">
        <v>382</v>
      </c>
    </row>
    <row r="173" spans="1:34" ht="14.5" customHeight="1">
      <c r="A173" s="189" t="s">
        <v>69</v>
      </c>
      <c r="B173" s="236" t="s">
        <v>382</v>
      </c>
      <c r="C173" s="237" t="s">
        <v>382</v>
      </c>
      <c r="D173" s="238" t="s">
        <v>382</v>
      </c>
      <c r="E173" s="236" t="s">
        <v>382</v>
      </c>
      <c r="F173" s="237" t="s">
        <v>382</v>
      </c>
      <c r="G173" s="238" t="s">
        <v>382</v>
      </c>
      <c r="H173" s="236" t="s">
        <v>382</v>
      </c>
      <c r="I173" s="237" t="s">
        <v>382</v>
      </c>
      <c r="J173" s="238" t="s">
        <v>382</v>
      </c>
      <c r="K173" s="236" t="s">
        <v>382</v>
      </c>
      <c r="L173" s="237" t="s">
        <v>382</v>
      </c>
      <c r="M173" s="238" t="s">
        <v>382</v>
      </c>
      <c r="N173" s="236" t="s">
        <v>382</v>
      </c>
      <c r="O173" s="237" t="s">
        <v>382</v>
      </c>
      <c r="P173" s="238" t="s">
        <v>382</v>
      </c>
      <c r="Q173" s="236" t="s">
        <v>382</v>
      </c>
      <c r="R173" s="237" t="s">
        <v>382</v>
      </c>
      <c r="S173" s="238" t="s">
        <v>382</v>
      </c>
      <c r="T173" s="236" t="s">
        <v>382</v>
      </c>
      <c r="U173" s="237" t="s">
        <v>382</v>
      </c>
      <c r="V173" s="238" t="s">
        <v>382</v>
      </c>
      <c r="W173" s="236" t="s">
        <v>382</v>
      </c>
      <c r="X173" s="237" t="s">
        <v>382</v>
      </c>
      <c r="Y173" s="238" t="s">
        <v>382</v>
      </c>
      <c r="Z173" s="236" t="s">
        <v>382</v>
      </c>
      <c r="AA173" s="237" t="s">
        <v>382</v>
      </c>
      <c r="AB173" s="238" t="s">
        <v>382</v>
      </c>
      <c r="AC173" s="236" t="s">
        <v>382</v>
      </c>
      <c r="AD173" s="237" t="s">
        <v>382</v>
      </c>
      <c r="AE173" s="238" t="s">
        <v>382</v>
      </c>
      <c r="AF173" s="236" t="s">
        <v>382</v>
      </c>
      <c r="AG173" s="237" t="s">
        <v>382</v>
      </c>
      <c r="AH173" s="239" t="s">
        <v>382</v>
      </c>
    </row>
    <row r="174" spans="1:34" ht="14.5" customHeight="1">
      <c r="A174" s="184" t="s">
        <v>70</v>
      </c>
      <c r="B174" s="244">
        <v>97.973652565014206</v>
      </c>
      <c r="C174" s="245">
        <v>1.19090043042164</v>
      </c>
      <c r="D174" s="246">
        <v>134</v>
      </c>
      <c r="E174" s="244">
        <v>55.439125506531568</v>
      </c>
      <c r="F174" s="245">
        <v>4.6000775552686646</v>
      </c>
      <c r="G174" s="246">
        <v>126</v>
      </c>
      <c r="H174" s="244">
        <v>99.337045581897527</v>
      </c>
      <c r="I174" s="245">
        <v>0.66143925916956769</v>
      </c>
      <c r="J174" s="246">
        <v>133</v>
      </c>
      <c r="K174" s="244">
        <v>14.51786137157405</v>
      </c>
      <c r="L174" s="245">
        <v>3.3101598194438848</v>
      </c>
      <c r="M174" s="246">
        <v>122</v>
      </c>
      <c r="N174" s="244">
        <v>17.241943863383071</v>
      </c>
      <c r="O174" s="245">
        <v>3.679856269378603</v>
      </c>
      <c r="P174" s="246">
        <v>123</v>
      </c>
      <c r="Q174" s="244">
        <v>93.783957579447744</v>
      </c>
      <c r="R174" s="245">
        <v>2.1801605827250392</v>
      </c>
      <c r="S174" s="246">
        <v>131</v>
      </c>
      <c r="T174" s="244">
        <v>10.27400991784412</v>
      </c>
      <c r="U174" s="245">
        <v>2.6847836968250709</v>
      </c>
      <c r="V174" s="246">
        <v>121</v>
      </c>
      <c r="W174" s="244">
        <v>24.140942593346121</v>
      </c>
      <c r="X174" s="245">
        <v>3.759302101174895</v>
      </c>
      <c r="Y174" s="246">
        <v>124</v>
      </c>
      <c r="Z174" s="244">
        <v>40.107673741923747</v>
      </c>
      <c r="AA174" s="245">
        <v>4.5421628756807753</v>
      </c>
      <c r="AB174" s="246">
        <v>122</v>
      </c>
      <c r="AC174" s="244">
        <v>15.84051232484161</v>
      </c>
      <c r="AD174" s="245">
        <v>3.3353133538981679</v>
      </c>
      <c r="AE174" s="246">
        <v>123</v>
      </c>
      <c r="AF174" s="244">
        <v>24.420922005856308</v>
      </c>
      <c r="AG174" s="245">
        <v>4.2679757994331426</v>
      </c>
      <c r="AH174" s="247">
        <v>109</v>
      </c>
    </row>
    <row r="175" spans="1:34" ht="14.5" customHeight="1">
      <c r="A175" s="189" t="s">
        <v>71</v>
      </c>
      <c r="B175" s="236" t="s">
        <v>382</v>
      </c>
      <c r="C175" s="237" t="s">
        <v>382</v>
      </c>
      <c r="D175" s="238" t="s">
        <v>382</v>
      </c>
      <c r="E175" s="236" t="s">
        <v>382</v>
      </c>
      <c r="F175" s="237" t="s">
        <v>382</v>
      </c>
      <c r="G175" s="238" t="s">
        <v>382</v>
      </c>
      <c r="H175" s="236" t="s">
        <v>382</v>
      </c>
      <c r="I175" s="237" t="s">
        <v>382</v>
      </c>
      <c r="J175" s="238" t="s">
        <v>382</v>
      </c>
      <c r="K175" s="236" t="s">
        <v>382</v>
      </c>
      <c r="L175" s="237" t="s">
        <v>382</v>
      </c>
      <c r="M175" s="238" t="s">
        <v>382</v>
      </c>
      <c r="N175" s="236" t="s">
        <v>382</v>
      </c>
      <c r="O175" s="237" t="s">
        <v>382</v>
      </c>
      <c r="P175" s="238" t="s">
        <v>382</v>
      </c>
      <c r="Q175" s="236" t="s">
        <v>382</v>
      </c>
      <c r="R175" s="237" t="s">
        <v>382</v>
      </c>
      <c r="S175" s="238" t="s">
        <v>382</v>
      </c>
      <c r="T175" s="236" t="s">
        <v>382</v>
      </c>
      <c r="U175" s="237" t="s">
        <v>382</v>
      </c>
      <c r="V175" s="238" t="s">
        <v>382</v>
      </c>
      <c r="W175" s="236" t="s">
        <v>382</v>
      </c>
      <c r="X175" s="237" t="s">
        <v>382</v>
      </c>
      <c r="Y175" s="238" t="s">
        <v>382</v>
      </c>
      <c r="Z175" s="236" t="s">
        <v>382</v>
      </c>
      <c r="AA175" s="237" t="s">
        <v>382</v>
      </c>
      <c r="AB175" s="238" t="s">
        <v>382</v>
      </c>
      <c r="AC175" s="236" t="s">
        <v>382</v>
      </c>
      <c r="AD175" s="237" t="s">
        <v>382</v>
      </c>
      <c r="AE175" s="238" t="s">
        <v>382</v>
      </c>
      <c r="AF175" s="236" t="s">
        <v>382</v>
      </c>
      <c r="AG175" s="237" t="s">
        <v>382</v>
      </c>
      <c r="AH175" s="239" t="s">
        <v>382</v>
      </c>
    </row>
    <row r="176" spans="1:34" ht="14.5" customHeight="1">
      <c r="A176" s="184" t="s">
        <v>72</v>
      </c>
      <c r="B176" s="244">
        <v>96.132735315717099</v>
      </c>
      <c r="C176" s="245">
        <v>1.7819532355878269</v>
      </c>
      <c r="D176" s="246">
        <v>139</v>
      </c>
      <c r="E176" s="244">
        <v>62.564468833091027</v>
      </c>
      <c r="F176" s="245">
        <v>4.2779263539750367</v>
      </c>
      <c r="G176" s="246">
        <v>135</v>
      </c>
      <c r="H176" s="244">
        <v>100</v>
      </c>
      <c r="I176" s="245" t="s">
        <v>328</v>
      </c>
      <c r="J176" s="246">
        <v>140</v>
      </c>
      <c r="K176" s="244">
        <v>11.08536581066018</v>
      </c>
      <c r="L176" s="245">
        <v>2.819254892670382</v>
      </c>
      <c r="M176" s="246">
        <v>130</v>
      </c>
      <c r="N176" s="244">
        <v>4.9694825994972573</v>
      </c>
      <c r="O176" s="245">
        <v>1.866282472211235</v>
      </c>
      <c r="P176" s="246">
        <v>132</v>
      </c>
      <c r="Q176" s="244">
        <v>90.974332357612468</v>
      </c>
      <c r="R176" s="245">
        <v>2.4713846304735032</v>
      </c>
      <c r="S176" s="246">
        <v>137</v>
      </c>
      <c r="T176" s="244">
        <v>16.31574350629111</v>
      </c>
      <c r="U176" s="245">
        <v>3.337274089995574</v>
      </c>
      <c r="V176" s="246">
        <v>133</v>
      </c>
      <c r="W176" s="244">
        <v>34.546974865646668</v>
      </c>
      <c r="X176" s="245">
        <v>4.1359491411785774</v>
      </c>
      <c r="Y176" s="246">
        <v>136</v>
      </c>
      <c r="Z176" s="244">
        <v>39.845112596632717</v>
      </c>
      <c r="AA176" s="245">
        <v>4.3881351597404281</v>
      </c>
      <c r="AB176" s="246">
        <v>132</v>
      </c>
      <c r="AC176" s="244">
        <v>21.684209413663989</v>
      </c>
      <c r="AD176" s="245">
        <v>3.7120977465567222</v>
      </c>
      <c r="AE176" s="246">
        <v>135</v>
      </c>
      <c r="AF176" s="244">
        <v>18.952537702590149</v>
      </c>
      <c r="AG176" s="245">
        <v>3.7843121040254788</v>
      </c>
      <c r="AH176" s="247">
        <v>107</v>
      </c>
    </row>
    <row r="177" spans="1:34" ht="14.5" customHeight="1">
      <c r="A177" s="189" t="s">
        <v>73</v>
      </c>
      <c r="B177" s="236">
        <v>94.875481949509904</v>
      </c>
      <c r="C177" s="237">
        <v>1.2362654897684611</v>
      </c>
      <c r="D177" s="238">
        <v>303</v>
      </c>
      <c r="E177" s="236">
        <v>60.238050771035709</v>
      </c>
      <c r="F177" s="237">
        <v>2.946343349650252</v>
      </c>
      <c r="G177" s="238">
        <v>293</v>
      </c>
      <c r="H177" s="236">
        <v>99.497196904427071</v>
      </c>
      <c r="I177" s="237">
        <v>0.35508550802118721</v>
      </c>
      <c r="J177" s="238">
        <v>304</v>
      </c>
      <c r="K177" s="236">
        <v>10.66426889597388</v>
      </c>
      <c r="L177" s="237">
        <v>1.8203857328752191</v>
      </c>
      <c r="M177" s="238">
        <v>289</v>
      </c>
      <c r="N177" s="236">
        <v>6.8904018236976077</v>
      </c>
      <c r="O177" s="237">
        <v>1.623619983582677</v>
      </c>
      <c r="P177" s="238">
        <v>287</v>
      </c>
      <c r="Q177" s="236">
        <v>92.760176028037151</v>
      </c>
      <c r="R177" s="237">
        <v>1.476565036637111</v>
      </c>
      <c r="S177" s="238">
        <v>299</v>
      </c>
      <c r="T177" s="236">
        <v>20.926444694447589</v>
      </c>
      <c r="U177" s="237">
        <v>2.4511091737218051</v>
      </c>
      <c r="V177" s="238">
        <v>289</v>
      </c>
      <c r="W177" s="236">
        <v>22.228395720522862</v>
      </c>
      <c r="X177" s="237">
        <v>2.4242055763474251</v>
      </c>
      <c r="Y177" s="238">
        <v>292</v>
      </c>
      <c r="Z177" s="236">
        <v>33.938280646472393</v>
      </c>
      <c r="AA177" s="237">
        <v>2.8452016549266279</v>
      </c>
      <c r="AB177" s="238">
        <v>287</v>
      </c>
      <c r="AC177" s="236">
        <v>22.185774990105539</v>
      </c>
      <c r="AD177" s="237">
        <v>2.5108648027747131</v>
      </c>
      <c r="AE177" s="238">
        <v>292</v>
      </c>
      <c r="AF177" s="236">
        <v>22.36938382496076</v>
      </c>
      <c r="AG177" s="237">
        <v>2.7278934433092532</v>
      </c>
      <c r="AH177" s="239">
        <v>247</v>
      </c>
    </row>
    <row r="178" spans="1:34" ht="14.5" customHeight="1">
      <c r="A178" s="184" t="s">
        <v>74</v>
      </c>
      <c r="B178" s="244">
        <v>93.001292454748437</v>
      </c>
      <c r="C178" s="245">
        <v>2.5753681733392559</v>
      </c>
      <c r="D178" s="246">
        <v>119</v>
      </c>
      <c r="E178" s="244">
        <v>62.863669774594953</v>
      </c>
      <c r="F178" s="245">
        <v>4.6154848445168586</v>
      </c>
      <c r="G178" s="246">
        <v>116</v>
      </c>
      <c r="H178" s="244">
        <v>98.078975047632412</v>
      </c>
      <c r="I178" s="245">
        <v>1.3921003726447361</v>
      </c>
      <c r="J178" s="246">
        <v>119</v>
      </c>
      <c r="K178" s="244">
        <v>6.8836610100696287</v>
      </c>
      <c r="L178" s="245">
        <v>2.5021544043872561</v>
      </c>
      <c r="M178" s="246">
        <v>112</v>
      </c>
      <c r="N178" s="244">
        <v>6.8670531369350281</v>
      </c>
      <c r="O178" s="245">
        <v>2.405049385905365</v>
      </c>
      <c r="P178" s="246">
        <v>111</v>
      </c>
      <c r="Q178" s="244">
        <v>83.348642943079426</v>
      </c>
      <c r="R178" s="245">
        <v>3.5921969661272928</v>
      </c>
      <c r="S178" s="246">
        <v>115</v>
      </c>
      <c r="T178" s="244">
        <v>13.82028144526253</v>
      </c>
      <c r="U178" s="245">
        <v>3.6052033220447872</v>
      </c>
      <c r="V178" s="246">
        <v>112</v>
      </c>
      <c r="W178" s="244">
        <v>16.155682978344061</v>
      </c>
      <c r="X178" s="245">
        <v>3.5657225136772328</v>
      </c>
      <c r="Y178" s="246">
        <v>112</v>
      </c>
      <c r="Z178" s="244">
        <v>31.797879050573279</v>
      </c>
      <c r="AA178" s="245">
        <v>4.5823418359002908</v>
      </c>
      <c r="AB178" s="246">
        <v>114</v>
      </c>
      <c r="AC178" s="244">
        <v>19.692996411737042</v>
      </c>
      <c r="AD178" s="245">
        <v>3.9217705580203051</v>
      </c>
      <c r="AE178" s="246">
        <v>111</v>
      </c>
      <c r="AF178" s="244">
        <v>27.974250235121481</v>
      </c>
      <c r="AG178" s="245">
        <v>4.8770522131449541</v>
      </c>
      <c r="AH178" s="247">
        <v>93</v>
      </c>
    </row>
    <row r="179" spans="1:34" ht="14.5" customHeight="1">
      <c r="A179" s="189" t="s">
        <v>75</v>
      </c>
      <c r="B179" s="236" t="s">
        <v>382</v>
      </c>
      <c r="C179" s="237" t="s">
        <v>382</v>
      </c>
      <c r="D179" s="238" t="s">
        <v>382</v>
      </c>
      <c r="E179" s="236" t="s">
        <v>382</v>
      </c>
      <c r="F179" s="237" t="s">
        <v>382</v>
      </c>
      <c r="G179" s="238" t="s">
        <v>382</v>
      </c>
      <c r="H179" s="236" t="s">
        <v>382</v>
      </c>
      <c r="I179" s="237" t="s">
        <v>382</v>
      </c>
      <c r="J179" s="238" t="s">
        <v>382</v>
      </c>
      <c r="K179" s="236" t="s">
        <v>382</v>
      </c>
      <c r="L179" s="237" t="s">
        <v>382</v>
      </c>
      <c r="M179" s="238" t="s">
        <v>382</v>
      </c>
      <c r="N179" s="236" t="s">
        <v>382</v>
      </c>
      <c r="O179" s="237" t="s">
        <v>382</v>
      </c>
      <c r="P179" s="238" t="s">
        <v>382</v>
      </c>
      <c r="Q179" s="236" t="s">
        <v>382</v>
      </c>
      <c r="R179" s="237" t="s">
        <v>382</v>
      </c>
      <c r="S179" s="238" t="s">
        <v>382</v>
      </c>
      <c r="T179" s="236" t="s">
        <v>382</v>
      </c>
      <c r="U179" s="237" t="s">
        <v>382</v>
      </c>
      <c r="V179" s="238" t="s">
        <v>382</v>
      </c>
      <c r="W179" s="236" t="s">
        <v>382</v>
      </c>
      <c r="X179" s="237" t="s">
        <v>382</v>
      </c>
      <c r="Y179" s="238" t="s">
        <v>382</v>
      </c>
      <c r="Z179" s="236" t="s">
        <v>382</v>
      </c>
      <c r="AA179" s="237" t="s">
        <v>382</v>
      </c>
      <c r="AB179" s="238" t="s">
        <v>382</v>
      </c>
      <c r="AC179" s="236" t="s">
        <v>382</v>
      </c>
      <c r="AD179" s="237" t="s">
        <v>382</v>
      </c>
      <c r="AE179" s="238" t="s">
        <v>382</v>
      </c>
      <c r="AF179" s="236" t="s">
        <v>382</v>
      </c>
      <c r="AG179" s="237" t="s">
        <v>382</v>
      </c>
      <c r="AH179" s="239" t="s">
        <v>382</v>
      </c>
    </row>
    <row r="180" spans="1:34" ht="14.5" customHeight="1">
      <c r="A180" s="184" t="s">
        <v>76</v>
      </c>
      <c r="B180" s="244">
        <v>92.67613044030449</v>
      </c>
      <c r="C180" s="245">
        <v>2.5455581060486629</v>
      </c>
      <c r="D180" s="246">
        <v>103</v>
      </c>
      <c r="E180" s="244">
        <v>60.582624791460283</v>
      </c>
      <c r="F180" s="245">
        <v>5.0436702408476011</v>
      </c>
      <c r="G180" s="246">
        <v>99</v>
      </c>
      <c r="H180" s="244">
        <v>100</v>
      </c>
      <c r="I180" s="245" t="s">
        <v>328</v>
      </c>
      <c r="J180" s="246">
        <v>104</v>
      </c>
      <c r="K180" s="244">
        <v>12.967743504084019</v>
      </c>
      <c r="L180" s="245">
        <v>3.4182961352279801</v>
      </c>
      <c r="M180" s="246">
        <v>98</v>
      </c>
      <c r="N180" s="244">
        <v>8.3565954786298118</v>
      </c>
      <c r="O180" s="245">
        <v>2.9669640320551882</v>
      </c>
      <c r="P180" s="246">
        <v>99</v>
      </c>
      <c r="Q180" s="244">
        <v>92.918302693950935</v>
      </c>
      <c r="R180" s="245">
        <v>2.481915123275245</v>
      </c>
      <c r="S180" s="246">
        <v>103</v>
      </c>
      <c r="T180" s="244">
        <v>19.335037565711279</v>
      </c>
      <c r="U180" s="245">
        <v>4.2221024112675956</v>
      </c>
      <c r="V180" s="246">
        <v>98</v>
      </c>
      <c r="W180" s="244">
        <v>19.01828526691336</v>
      </c>
      <c r="X180" s="245">
        <v>4.0422463518925156</v>
      </c>
      <c r="Y180" s="246">
        <v>99</v>
      </c>
      <c r="Z180" s="244">
        <v>37.295450108581981</v>
      </c>
      <c r="AA180" s="245">
        <v>5.0820879947255007</v>
      </c>
      <c r="AB180" s="246">
        <v>98</v>
      </c>
      <c r="AC180" s="244">
        <v>15.91910720296619</v>
      </c>
      <c r="AD180" s="245">
        <v>3.8719496555205062</v>
      </c>
      <c r="AE180" s="246">
        <v>97</v>
      </c>
      <c r="AF180" s="244">
        <v>15.58557198571256</v>
      </c>
      <c r="AG180" s="245">
        <v>4.4312234501526762</v>
      </c>
      <c r="AH180" s="247">
        <v>80</v>
      </c>
    </row>
    <row r="181" spans="1:34" ht="14.5" customHeight="1">
      <c r="A181" s="189" t="s">
        <v>77</v>
      </c>
      <c r="B181" s="236" t="s">
        <v>382</v>
      </c>
      <c r="C181" s="237" t="s">
        <v>382</v>
      </c>
      <c r="D181" s="238" t="s">
        <v>382</v>
      </c>
      <c r="E181" s="236" t="s">
        <v>382</v>
      </c>
      <c r="F181" s="237" t="s">
        <v>382</v>
      </c>
      <c r="G181" s="238" t="s">
        <v>382</v>
      </c>
      <c r="H181" s="236" t="s">
        <v>382</v>
      </c>
      <c r="I181" s="237" t="s">
        <v>382</v>
      </c>
      <c r="J181" s="238" t="s">
        <v>382</v>
      </c>
      <c r="K181" s="236" t="s">
        <v>382</v>
      </c>
      <c r="L181" s="237" t="s">
        <v>382</v>
      </c>
      <c r="M181" s="238" t="s">
        <v>382</v>
      </c>
      <c r="N181" s="236" t="s">
        <v>382</v>
      </c>
      <c r="O181" s="237" t="s">
        <v>382</v>
      </c>
      <c r="P181" s="238" t="s">
        <v>382</v>
      </c>
      <c r="Q181" s="236" t="s">
        <v>382</v>
      </c>
      <c r="R181" s="237" t="s">
        <v>382</v>
      </c>
      <c r="S181" s="238" t="s">
        <v>382</v>
      </c>
      <c r="T181" s="236" t="s">
        <v>382</v>
      </c>
      <c r="U181" s="237" t="s">
        <v>382</v>
      </c>
      <c r="V181" s="238" t="s">
        <v>382</v>
      </c>
      <c r="W181" s="236" t="s">
        <v>382</v>
      </c>
      <c r="X181" s="237" t="s">
        <v>382</v>
      </c>
      <c r="Y181" s="238" t="s">
        <v>382</v>
      </c>
      <c r="Z181" s="236" t="s">
        <v>382</v>
      </c>
      <c r="AA181" s="237" t="s">
        <v>382</v>
      </c>
      <c r="AB181" s="238" t="s">
        <v>382</v>
      </c>
      <c r="AC181" s="236" t="s">
        <v>382</v>
      </c>
      <c r="AD181" s="237" t="s">
        <v>382</v>
      </c>
      <c r="AE181" s="238" t="s">
        <v>382</v>
      </c>
      <c r="AF181" s="236" t="s">
        <v>382</v>
      </c>
      <c r="AG181" s="237" t="s">
        <v>382</v>
      </c>
      <c r="AH181" s="239" t="s">
        <v>382</v>
      </c>
    </row>
    <row r="182" spans="1:34" ht="14.5" customHeight="1">
      <c r="A182" s="184" t="s">
        <v>78</v>
      </c>
      <c r="B182" s="244" t="s">
        <v>382</v>
      </c>
      <c r="C182" s="245" t="s">
        <v>382</v>
      </c>
      <c r="D182" s="246" t="s">
        <v>382</v>
      </c>
      <c r="E182" s="244" t="s">
        <v>382</v>
      </c>
      <c r="F182" s="245" t="s">
        <v>382</v>
      </c>
      <c r="G182" s="246" t="s">
        <v>382</v>
      </c>
      <c r="H182" s="244" t="s">
        <v>382</v>
      </c>
      <c r="I182" s="245" t="s">
        <v>382</v>
      </c>
      <c r="J182" s="246" t="s">
        <v>382</v>
      </c>
      <c r="K182" s="244" t="s">
        <v>382</v>
      </c>
      <c r="L182" s="245" t="s">
        <v>382</v>
      </c>
      <c r="M182" s="246" t="s">
        <v>382</v>
      </c>
      <c r="N182" s="244" t="s">
        <v>382</v>
      </c>
      <c r="O182" s="245" t="s">
        <v>382</v>
      </c>
      <c r="P182" s="246" t="s">
        <v>382</v>
      </c>
      <c r="Q182" s="244" t="s">
        <v>382</v>
      </c>
      <c r="R182" s="245" t="s">
        <v>382</v>
      </c>
      <c r="S182" s="246" t="s">
        <v>382</v>
      </c>
      <c r="T182" s="244" t="s">
        <v>382</v>
      </c>
      <c r="U182" s="245" t="s">
        <v>382</v>
      </c>
      <c r="V182" s="246" t="s">
        <v>382</v>
      </c>
      <c r="W182" s="244" t="s">
        <v>382</v>
      </c>
      <c r="X182" s="245" t="s">
        <v>382</v>
      </c>
      <c r="Y182" s="246" t="s">
        <v>382</v>
      </c>
      <c r="Z182" s="244" t="s">
        <v>382</v>
      </c>
      <c r="AA182" s="245" t="s">
        <v>382</v>
      </c>
      <c r="AB182" s="246" t="s">
        <v>382</v>
      </c>
      <c r="AC182" s="244" t="s">
        <v>382</v>
      </c>
      <c r="AD182" s="245" t="s">
        <v>382</v>
      </c>
      <c r="AE182" s="246" t="s">
        <v>382</v>
      </c>
      <c r="AF182" s="244" t="s">
        <v>382</v>
      </c>
      <c r="AG182" s="245" t="s">
        <v>382</v>
      </c>
      <c r="AH182" s="247" t="s">
        <v>382</v>
      </c>
    </row>
    <row r="183" spans="1:34" ht="14.5" customHeight="1" thickBot="1">
      <c r="A183" s="194" t="s">
        <v>79</v>
      </c>
      <c r="B183" s="248">
        <v>96.462147184247186</v>
      </c>
      <c r="C183" s="249">
        <v>2.4675617341970839</v>
      </c>
      <c r="D183" s="250">
        <v>57</v>
      </c>
      <c r="E183" s="248">
        <v>60.901848109149668</v>
      </c>
      <c r="F183" s="249">
        <v>6.7113814186981537</v>
      </c>
      <c r="G183" s="250">
        <v>54</v>
      </c>
      <c r="H183" s="248">
        <v>100</v>
      </c>
      <c r="I183" s="249" t="s">
        <v>328</v>
      </c>
      <c r="J183" s="250">
        <v>57</v>
      </c>
      <c r="K183" s="248">
        <v>13.93507470598802</v>
      </c>
      <c r="L183" s="249">
        <v>4.9663712198127481</v>
      </c>
      <c r="M183" s="250">
        <v>52</v>
      </c>
      <c r="N183" s="248">
        <v>18.94249862134923</v>
      </c>
      <c r="O183" s="249">
        <v>5.6086965055173987</v>
      </c>
      <c r="P183" s="250">
        <v>51</v>
      </c>
      <c r="Q183" s="248">
        <v>89.004231588099827</v>
      </c>
      <c r="R183" s="249">
        <v>4.6637807692452116</v>
      </c>
      <c r="S183" s="250">
        <v>55</v>
      </c>
      <c r="T183" s="248">
        <v>14.847626690143329</v>
      </c>
      <c r="U183" s="249">
        <v>5.2644465438761081</v>
      </c>
      <c r="V183" s="250">
        <v>52</v>
      </c>
      <c r="W183" s="248">
        <v>30.137397526580308</v>
      </c>
      <c r="X183" s="249">
        <v>6.6329013628334366</v>
      </c>
      <c r="Y183" s="250">
        <v>51</v>
      </c>
      <c r="Z183" s="248">
        <v>48.076006404506501</v>
      </c>
      <c r="AA183" s="249">
        <v>6.9327218354570261</v>
      </c>
      <c r="AB183" s="250">
        <v>54</v>
      </c>
      <c r="AC183" s="248">
        <v>18.091806794105569</v>
      </c>
      <c r="AD183" s="249">
        <v>5.3536095569066147</v>
      </c>
      <c r="AE183" s="250">
        <v>51</v>
      </c>
      <c r="AF183" s="248">
        <v>22.53437234270428</v>
      </c>
      <c r="AG183" s="249">
        <v>6.6263661222860062</v>
      </c>
      <c r="AH183" s="251">
        <v>44</v>
      </c>
    </row>
    <row r="184" spans="1:34" ht="14.5" customHeight="1">
      <c r="A184" s="199" t="s">
        <v>80</v>
      </c>
      <c r="B184" s="240">
        <v>95.373255718226773</v>
      </c>
      <c r="C184" s="241">
        <v>0.5906051954729743</v>
      </c>
      <c r="D184" s="242">
        <v>1391</v>
      </c>
      <c r="E184" s="240">
        <v>57.878701002488647</v>
      </c>
      <c r="F184" s="241">
        <v>1.4107885321126119</v>
      </c>
      <c r="G184" s="242">
        <v>1333</v>
      </c>
      <c r="H184" s="240">
        <v>99.163181992743532</v>
      </c>
      <c r="I184" s="241">
        <v>0.25272018039481198</v>
      </c>
      <c r="J184" s="242">
        <v>1399</v>
      </c>
      <c r="K184" s="240">
        <v>15.471615040179531</v>
      </c>
      <c r="L184" s="241">
        <v>1.027775668009403</v>
      </c>
      <c r="M184" s="242">
        <v>1305</v>
      </c>
      <c r="N184" s="240">
        <v>10.5181271128488</v>
      </c>
      <c r="O184" s="241">
        <v>0.87701182994636995</v>
      </c>
      <c r="P184" s="242">
        <v>1301</v>
      </c>
      <c r="Q184" s="240">
        <v>89.311159287760375</v>
      </c>
      <c r="R184" s="241">
        <v>0.85928794276508846</v>
      </c>
      <c r="S184" s="242">
        <v>1368</v>
      </c>
      <c r="T184" s="240">
        <v>17.55925353862261</v>
      </c>
      <c r="U184" s="241">
        <v>1.1200051554075501</v>
      </c>
      <c r="V184" s="242">
        <v>1300</v>
      </c>
      <c r="W184" s="240">
        <v>24.54188101985358</v>
      </c>
      <c r="X184" s="241">
        <v>1.188685013315008</v>
      </c>
      <c r="Y184" s="242">
        <v>1319</v>
      </c>
      <c r="Z184" s="240">
        <v>35.45172979681179</v>
      </c>
      <c r="AA184" s="241">
        <v>1.366368746082556</v>
      </c>
      <c r="AB184" s="242">
        <v>1312</v>
      </c>
      <c r="AC184" s="240">
        <v>18.992287231888529</v>
      </c>
      <c r="AD184" s="241">
        <v>1.1241702233984141</v>
      </c>
      <c r="AE184" s="242">
        <v>1311</v>
      </c>
      <c r="AF184" s="240">
        <v>23.93581707533917</v>
      </c>
      <c r="AG184" s="241">
        <v>1.3474065668016479</v>
      </c>
      <c r="AH184" s="243">
        <v>1090</v>
      </c>
    </row>
    <row r="185" spans="1:34" ht="14.5" customHeight="1">
      <c r="A185" s="199" t="s">
        <v>81</v>
      </c>
      <c r="B185" s="240">
        <v>92.76937007157693</v>
      </c>
      <c r="C185" s="241">
        <v>1.4476949121086169</v>
      </c>
      <c r="D185" s="242">
        <v>361</v>
      </c>
      <c r="E185" s="240">
        <v>58.224671805592642</v>
      </c>
      <c r="F185" s="241">
        <v>2.818603504123852</v>
      </c>
      <c r="G185" s="242">
        <v>344</v>
      </c>
      <c r="H185" s="240">
        <v>100</v>
      </c>
      <c r="I185" s="241"/>
      <c r="J185" s="242">
        <v>362</v>
      </c>
      <c r="K185" s="240">
        <v>12.68227294287701</v>
      </c>
      <c r="L185" s="241">
        <v>1.8700941120990391</v>
      </c>
      <c r="M185" s="242">
        <v>333</v>
      </c>
      <c r="N185" s="240">
        <v>11.683618926177459</v>
      </c>
      <c r="O185" s="241">
        <v>1.925884517233412</v>
      </c>
      <c r="P185" s="242">
        <v>329</v>
      </c>
      <c r="Q185" s="240">
        <v>88.136976331298968</v>
      </c>
      <c r="R185" s="241">
        <v>1.8401150459095059</v>
      </c>
      <c r="S185" s="242">
        <v>355</v>
      </c>
      <c r="T185" s="240">
        <v>13.99571732530595</v>
      </c>
      <c r="U185" s="241">
        <v>1.974200682812518</v>
      </c>
      <c r="V185" s="242">
        <v>331</v>
      </c>
      <c r="W185" s="240">
        <v>24.729531712668081</v>
      </c>
      <c r="X185" s="241">
        <v>2.5312673152706968</v>
      </c>
      <c r="Y185" s="242">
        <v>330</v>
      </c>
      <c r="Z185" s="240">
        <v>41.791505052631287</v>
      </c>
      <c r="AA185" s="241">
        <v>2.8713708499988528</v>
      </c>
      <c r="AB185" s="242">
        <v>332</v>
      </c>
      <c r="AC185" s="240">
        <v>19.025032083145</v>
      </c>
      <c r="AD185" s="241">
        <v>2.2449550978986181</v>
      </c>
      <c r="AE185" s="242">
        <v>329</v>
      </c>
      <c r="AF185" s="240">
        <v>22.391682426008831</v>
      </c>
      <c r="AG185" s="241">
        <v>2.7089111326688111</v>
      </c>
      <c r="AH185" s="243">
        <v>266</v>
      </c>
    </row>
    <row r="186" spans="1:34" ht="14.5" customHeight="1">
      <c r="A186" s="204" t="s">
        <v>82</v>
      </c>
      <c r="B186" s="232">
        <v>94.819542738972387</v>
      </c>
      <c r="C186" s="233">
        <v>0.5583558133661688</v>
      </c>
      <c r="D186" s="234">
        <v>1752</v>
      </c>
      <c r="E186" s="232">
        <v>57.951586352383899</v>
      </c>
      <c r="F186" s="233">
        <v>1.261993700696407</v>
      </c>
      <c r="G186" s="234">
        <v>1677</v>
      </c>
      <c r="H186" s="232">
        <v>99.340585763357751</v>
      </c>
      <c r="I186" s="233">
        <v>0.1993295428183248</v>
      </c>
      <c r="J186" s="234">
        <v>1761</v>
      </c>
      <c r="K186" s="232">
        <v>14.890514217607871</v>
      </c>
      <c r="L186" s="233">
        <v>0.90274152378592576</v>
      </c>
      <c r="M186" s="234">
        <v>1638</v>
      </c>
      <c r="N186" s="232">
        <v>10.75921272829984</v>
      </c>
      <c r="O186" s="233">
        <v>0.80185997202050197</v>
      </c>
      <c r="P186" s="234">
        <v>1630</v>
      </c>
      <c r="Q186" s="232">
        <v>89.062332627319236</v>
      </c>
      <c r="R186" s="233">
        <v>0.78165493981775003</v>
      </c>
      <c r="S186" s="234">
        <v>1723</v>
      </c>
      <c r="T186" s="232">
        <v>16.819140583507231</v>
      </c>
      <c r="U186" s="233">
        <v>0.97890654072020999</v>
      </c>
      <c r="V186" s="234">
        <v>1631</v>
      </c>
      <c r="W186" s="232">
        <v>24.58040361708694</v>
      </c>
      <c r="X186" s="233">
        <v>1.078214105889449</v>
      </c>
      <c r="Y186" s="234">
        <v>1649</v>
      </c>
      <c r="Z186" s="232">
        <v>36.769400528268307</v>
      </c>
      <c r="AA186" s="233">
        <v>1.238980674954925</v>
      </c>
      <c r="AB186" s="234">
        <v>1644</v>
      </c>
      <c r="AC186" s="232">
        <v>18.999035195854301</v>
      </c>
      <c r="AD186" s="233">
        <v>1.005280352664716</v>
      </c>
      <c r="AE186" s="234">
        <v>1640</v>
      </c>
      <c r="AF186" s="232">
        <v>23.623903299983532</v>
      </c>
      <c r="AG186" s="233">
        <v>1.2065701271139151</v>
      </c>
      <c r="AH186" s="235">
        <v>1356</v>
      </c>
    </row>
    <row r="187" spans="1:34" ht="14.5" customHeight="1">
      <c r="A187" s="1224" t="s">
        <v>269</v>
      </c>
      <c r="B187" s="1224" t="s">
        <v>270</v>
      </c>
      <c r="C187" s="1224" t="s">
        <v>270</v>
      </c>
      <c r="D187" s="1224" t="s">
        <v>270</v>
      </c>
      <c r="E187" s="1224" t="s">
        <v>270</v>
      </c>
      <c r="F187" s="1224" t="s">
        <v>270</v>
      </c>
      <c r="G187" s="1224" t="s">
        <v>270</v>
      </c>
      <c r="H187" s="1224" t="s">
        <v>270</v>
      </c>
      <c r="I187" s="1224" t="s">
        <v>270</v>
      </c>
      <c r="J187" s="1224" t="s">
        <v>270</v>
      </c>
      <c r="K187" s="1224" t="s">
        <v>270</v>
      </c>
      <c r="L187" s="1224" t="s">
        <v>270</v>
      </c>
      <c r="M187" s="1224" t="s">
        <v>270</v>
      </c>
      <c r="N187" s="1224" t="s">
        <v>270</v>
      </c>
      <c r="O187" s="1224" t="s">
        <v>270</v>
      </c>
      <c r="P187" s="1224" t="s">
        <v>270</v>
      </c>
      <c r="Q187" s="1224" t="s">
        <v>270</v>
      </c>
      <c r="R187" s="1224" t="s">
        <v>270</v>
      </c>
      <c r="S187" s="1224" t="s">
        <v>270</v>
      </c>
      <c r="T187" s="1224" t="s">
        <v>270</v>
      </c>
      <c r="U187" s="1224" t="s">
        <v>270</v>
      </c>
      <c r="V187" s="1224" t="s">
        <v>270</v>
      </c>
      <c r="W187" s="1224" t="s">
        <v>270</v>
      </c>
      <c r="X187" s="1224" t="s">
        <v>270</v>
      </c>
      <c r="Y187" s="1224" t="s">
        <v>270</v>
      </c>
      <c r="Z187" s="1224" t="s">
        <v>270</v>
      </c>
      <c r="AA187" s="1224" t="s">
        <v>270</v>
      </c>
      <c r="AB187" s="1224" t="s">
        <v>270</v>
      </c>
      <c r="AC187" s="1224" t="s">
        <v>270</v>
      </c>
      <c r="AD187" s="1224" t="s">
        <v>270</v>
      </c>
      <c r="AE187" s="1224" t="s">
        <v>270</v>
      </c>
      <c r="AF187" s="1224" t="s">
        <v>270</v>
      </c>
      <c r="AG187" s="1224" t="s">
        <v>270</v>
      </c>
      <c r="AH187" s="1224" t="s">
        <v>270</v>
      </c>
    </row>
    <row r="188" spans="1:34" ht="14.5" customHeight="1">
      <c r="A188" s="1224" t="s">
        <v>371</v>
      </c>
      <c r="B188" s="1224" t="s">
        <v>85</v>
      </c>
      <c r="C188" s="1224" t="s">
        <v>85</v>
      </c>
      <c r="D188" s="1224" t="s">
        <v>85</v>
      </c>
      <c r="E188" s="1224" t="s">
        <v>85</v>
      </c>
      <c r="F188" s="1224" t="s">
        <v>85</v>
      </c>
      <c r="G188" s="1224" t="s">
        <v>85</v>
      </c>
      <c r="H188" s="1224" t="s">
        <v>85</v>
      </c>
      <c r="I188" s="1224" t="s">
        <v>85</v>
      </c>
      <c r="J188" s="1224" t="s">
        <v>85</v>
      </c>
      <c r="K188" s="1224" t="s">
        <v>85</v>
      </c>
      <c r="L188" s="1224" t="s">
        <v>85</v>
      </c>
      <c r="M188" s="1224" t="s">
        <v>85</v>
      </c>
      <c r="N188" s="1224" t="s">
        <v>85</v>
      </c>
      <c r="O188" s="1224" t="s">
        <v>85</v>
      </c>
      <c r="P188" s="1224" t="s">
        <v>85</v>
      </c>
      <c r="Q188" s="1224" t="s">
        <v>85</v>
      </c>
      <c r="R188" s="1224" t="s">
        <v>85</v>
      </c>
      <c r="S188" s="1224" t="s">
        <v>85</v>
      </c>
      <c r="T188" s="1224" t="s">
        <v>85</v>
      </c>
      <c r="U188" s="1224" t="s">
        <v>85</v>
      </c>
      <c r="V188" s="1224" t="s">
        <v>85</v>
      </c>
      <c r="W188" s="1224" t="s">
        <v>85</v>
      </c>
      <c r="X188" s="1224" t="s">
        <v>85</v>
      </c>
      <c r="Y188" s="1224" t="s">
        <v>85</v>
      </c>
      <c r="Z188" s="1224" t="s">
        <v>85</v>
      </c>
      <c r="AA188" s="1224" t="s">
        <v>85</v>
      </c>
      <c r="AB188" s="1224" t="s">
        <v>85</v>
      </c>
      <c r="AC188" s="1224" t="s">
        <v>85</v>
      </c>
      <c r="AD188" s="1224" t="s">
        <v>85</v>
      </c>
      <c r="AE188" s="1224" t="s">
        <v>85</v>
      </c>
      <c r="AF188" s="1224" t="s">
        <v>85</v>
      </c>
      <c r="AG188" s="1224" t="s">
        <v>85</v>
      </c>
      <c r="AH188" s="1224" t="s">
        <v>85</v>
      </c>
    </row>
    <row r="189" spans="1:34" ht="14.5" customHeight="1">
      <c r="A189" s="1224" t="s">
        <v>768</v>
      </c>
      <c r="B189" s="1224" t="s">
        <v>451</v>
      </c>
      <c r="C189" s="1224" t="s">
        <v>451</v>
      </c>
      <c r="D189" s="1224" t="s">
        <v>451</v>
      </c>
      <c r="E189" s="1224" t="s">
        <v>451</v>
      </c>
      <c r="F189" s="1224" t="s">
        <v>451</v>
      </c>
      <c r="G189" s="1224" t="s">
        <v>451</v>
      </c>
      <c r="H189" s="1224" t="s">
        <v>451</v>
      </c>
      <c r="I189" s="1224" t="s">
        <v>451</v>
      </c>
      <c r="J189" s="1224" t="s">
        <v>451</v>
      </c>
      <c r="K189" s="1224" t="s">
        <v>451</v>
      </c>
      <c r="L189" s="1224" t="s">
        <v>451</v>
      </c>
      <c r="M189" s="1224" t="s">
        <v>451</v>
      </c>
      <c r="N189" s="1224" t="s">
        <v>451</v>
      </c>
      <c r="O189" s="1224" t="s">
        <v>451</v>
      </c>
      <c r="P189" s="1224" t="s">
        <v>451</v>
      </c>
      <c r="Q189" s="1224" t="s">
        <v>451</v>
      </c>
      <c r="R189" s="1224" t="s">
        <v>451</v>
      </c>
      <c r="S189" s="1224" t="s">
        <v>451</v>
      </c>
      <c r="T189" s="1224" t="s">
        <v>451</v>
      </c>
      <c r="U189" s="1224" t="s">
        <v>451</v>
      </c>
      <c r="V189" s="1224" t="s">
        <v>451</v>
      </c>
      <c r="W189" s="1224" t="s">
        <v>451</v>
      </c>
      <c r="X189" s="1224" t="s">
        <v>451</v>
      </c>
      <c r="Y189" s="1224" t="s">
        <v>451</v>
      </c>
      <c r="Z189" s="1224" t="s">
        <v>451</v>
      </c>
      <c r="AA189" s="1224" t="s">
        <v>451</v>
      </c>
      <c r="AB189" s="1224" t="s">
        <v>451</v>
      </c>
      <c r="AC189" s="1224" t="s">
        <v>451</v>
      </c>
      <c r="AD189" s="1224" t="s">
        <v>451</v>
      </c>
      <c r="AE189" s="1224" t="s">
        <v>451</v>
      </c>
      <c r="AF189" s="1224" t="s">
        <v>451</v>
      </c>
      <c r="AG189" s="1224" t="s">
        <v>451</v>
      </c>
      <c r="AH189" s="1224" t="s">
        <v>451</v>
      </c>
    </row>
    <row r="190" spans="1:34" ht="14.5" customHeight="1"/>
    <row r="191" spans="1:34" ht="14.5" customHeight="1">
      <c r="A191" s="1228" t="s">
        <v>845</v>
      </c>
      <c r="B191" s="1228"/>
      <c r="C191" s="1228"/>
      <c r="D191" s="1228"/>
      <c r="E191" s="1228"/>
      <c r="F191" s="1228"/>
      <c r="G191" s="1228"/>
      <c r="H191" s="1228"/>
      <c r="I191" s="1228"/>
      <c r="J191" s="1228"/>
      <c r="K191" s="1228"/>
      <c r="L191" s="1228"/>
      <c r="M191" s="1228"/>
      <c r="N191" s="1228"/>
      <c r="O191" s="1228"/>
      <c r="P191" s="1228"/>
      <c r="Q191" s="1228"/>
      <c r="R191" s="1228"/>
      <c r="S191" s="1228"/>
      <c r="T191" s="1228"/>
      <c r="U191" s="1228"/>
      <c r="V191" s="1228"/>
      <c r="W191" s="1228"/>
      <c r="X191" s="1228"/>
      <c r="Y191" s="1228"/>
      <c r="Z191" s="1228"/>
      <c r="AA191" s="1228"/>
      <c r="AB191" s="1228"/>
      <c r="AC191" s="1228"/>
      <c r="AD191" s="1228"/>
      <c r="AE191" s="1228"/>
    </row>
    <row r="192" spans="1:34" ht="28.5" customHeight="1">
      <c r="A192" s="441"/>
      <c r="B192" s="1226" t="s">
        <v>428</v>
      </c>
      <c r="C192" s="1226" t="s">
        <v>259</v>
      </c>
      <c r="D192" s="1226" t="s">
        <v>259</v>
      </c>
      <c r="E192" s="1226" t="s">
        <v>429</v>
      </c>
      <c r="F192" s="1226" t="s">
        <v>260</v>
      </c>
      <c r="G192" s="1226" t="s">
        <v>260</v>
      </c>
      <c r="H192" s="1226" t="s">
        <v>430</v>
      </c>
      <c r="I192" s="1226" t="s">
        <v>261</v>
      </c>
      <c r="J192" s="1226" t="s">
        <v>261</v>
      </c>
      <c r="K192" s="1226" t="s">
        <v>453</v>
      </c>
      <c r="L192" s="1226" t="s">
        <v>262</v>
      </c>
      <c r="M192" s="1226" t="s">
        <v>262</v>
      </c>
      <c r="N192" s="1226" t="s">
        <v>431</v>
      </c>
      <c r="O192" s="1226" t="s">
        <v>263</v>
      </c>
      <c r="P192" s="1226" t="s">
        <v>263</v>
      </c>
      <c r="Q192" s="1226" t="s">
        <v>432</v>
      </c>
      <c r="R192" s="1226" t="s">
        <v>264</v>
      </c>
      <c r="S192" s="1226" t="s">
        <v>264</v>
      </c>
      <c r="T192" s="1226" t="s">
        <v>433</v>
      </c>
      <c r="U192" s="1226" t="s">
        <v>265</v>
      </c>
      <c r="V192" s="1226" t="s">
        <v>265</v>
      </c>
      <c r="W192" s="1226" t="s">
        <v>434</v>
      </c>
      <c r="X192" s="1226" t="s">
        <v>266</v>
      </c>
      <c r="Y192" s="1226" t="s">
        <v>266</v>
      </c>
      <c r="Z192" s="1226" t="s">
        <v>435</v>
      </c>
      <c r="AA192" s="1226" t="s">
        <v>267</v>
      </c>
      <c r="AB192" s="1226" t="s">
        <v>267</v>
      </c>
      <c r="AC192" s="1226" t="s">
        <v>436</v>
      </c>
      <c r="AD192" s="1226" t="s">
        <v>268</v>
      </c>
      <c r="AE192" s="1226" t="s">
        <v>268</v>
      </c>
      <c r="AF192" s="1225" t="s">
        <v>454</v>
      </c>
      <c r="AG192" s="1226" t="s">
        <v>449</v>
      </c>
      <c r="AH192" s="1227" t="s">
        <v>449</v>
      </c>
    </row>
    <row r="193" spans="1:34" ht="14.5" customHeight="1" thickBot="1">
      <c r="A193" s="442"/>
      <c r="B193" s="59" t="s">
        <v>92</v>
      </c>
      <c r="C193" s="59" t="s">
        <v>62</v>
      </c>
      <c r="D193" s="60" t="s">
        <v>63</v>
      </c>
      <c r="E193" s="59" t="s">
        <v>92</v>
      </c>
      <c r="F193" s="59" t="s">
        <v>62</v>
      </c>
      <c r="G193" s="60" t="s">
        <v>63</v>
      </c>
      <c r="H193" s="59" t="s">
        <v>92</v>
      </c>
      <c r="I193" s="59" t="s">
        <v>62</v>
      </c>
      <c r="J193" s="60" t="s">
        <v>63</v>
      </c>
      <c r="K193" s="59" t="s">
        <v>92</v>
      </c>
      <c r="L193" s="59" t="s">
        <v>62</v>
      </c>
      <c r="M193" s="60" t="s">
        <v>63</v>
      </c>
      <c r="N193" s="59" t="s">
        <v>92</v>
      </c>
      <c r="O193" s="59" t="s">
        <v>62</v>
      </c>
      <c r="P193" s="60" t="s">
        <v>63</v>
      </c>
      <c r="Q193" s="59" t="s">
        <v>92</v>
      </c>
      <c r="R193" s="59" t="s">
        <v>62</v>
      </c>
      <c r="S193" s="60" t="s">
        <v>63</v>
      </c>
      <c r="T193" s="59" t="s">
        <v>92</v>
      </c>
      <c r="U193" s="59" t="s">
        <v>62</v>
      </c>
      <c r="V193" s="60" t="s">
        <v>63</v>
      </c>
      <c r="W193" s="59" t="s">
        <v>92</v>
      </c>
      <c r="X193" s="59" t="s">
        <v>62</v>
      </c>
      <c r="Y193" s="60" t="s">
        <v>63</v>
      </c>
      <c r="Z193" s="59" t="s">
        <v>92</v>
      </c>
      <c r="AA193" s="59" t="s">
        <v>62</v>
      </c>
      <c r="AB193" s="60" t="s">
        <v>63</v>
      </c>
      <c r="AC193" s="59" t="s">
        <v>92</v>
      </c>
      <c r="AD193" s="59" t="s">
        <v>62</v>
      </c>
      <c r="AE193" s="60" t="s">
        <v>63</v>
      </c>
      <c r="AF193" s="59" t="s">
        <v>92</v>
      </c>
      <c r="AG193" s="59" t="s">
        <v>62</v>
      </c>
      <c r="AH193" s="59" t="s">
        <v>63</v>
      </c>
    </row>
    <row r="194" spans="1:34" ht="14.5" customHeight="1">
      <c r="A194" s="184" t="s">
        <v>103</v>
      </c>
      <c r="B194" s="212">
        <v>93.148023103977977</v>
      </c>
      <c r="C194" s="213">
        <v>1.0734738830129571</v>
      </c>
      <c r="D194" s="214">
        <v>653</v>
      </c>
      <c r="E194" s="212">
        <v>52.540426675298583</v>
      </c>
      <c r="F194" s="213">
        <v>2.1022479294552689</v>
      </c>
      <c r="G194" s="214">
        <v>622</v>
      </c>
      <c r="H194" s="212">
        <v>99.127184264772225</v>
      </c>
      <c r="I194" s="213">
        <v>0.42336789949610271</v>
      </c>
      <c r="J194" s="214">
        <v>660</v>
      </c>
      <c r="K194" s="212">
        <v>12.29169024217585</v>
      </c>
      <c r="L194" s="213">
        <v>1.3209463439133351</v>
      </c>
      <c r="M194" s="214">
        <v>611</v>
      </c>
      <c r="N194" s="212">
        <v>8.9171554212445123</v>
      </c>
      <c r="O194" s="213">
        <v>1.146747962229216</v>
      </c>
      <c r="P194" s="214">
        <v>603</v>
      </c>
      <c r="Q194" s="212">
        <v>91.397429946345738</v>
      </c>
      <c r="R194" s="213">
        <v>1.2447762013677419</v>
      </c>
      <c r="S194" s="214">
        <v>646</v>
      </c>
      <c r="T194" s="212">
        <v>11.26647966149692</v>
      </c>
      <c r="U194" s="213">
        <v>1.386083046100306</v>
      </c>
      <c r="V194" s="214">
        <v>603</v>
      </c>
      <c r="W194" s="212">
        <v>28.349027734632362</v>
      </c>
      <c r="X194" s="213">
        <v>1.8215916746805101</v>
      </c>
      <c r="Y194" s="214">
        <v>615</v>
      </c>
      <c r="Z194" s="212">
        <v>39.002554974479381</v>
      </c>
      <c r="AA194" s="213">
        <v>2.0549000480449799</v>
      </c>
      <c r="AB194" s="214">
        <v>614</v>
      </c>
      <c r="AC194" s="212">
        <v>19.244679105411119</v>
      </c>
      <c r="AD194" s="213">
        <v>1.685093667619995</v>
      </c>
      <c r="AE194" s="214">
        <v>611</v>
      </c>
      <c r="AF194" s="212">
        <v>13.4260775144236</v>
      </c>
      <c r="AG194" s="213">
        <v>1.574210658003109</v>
      </c>
      <c r="AH194" s="215">
        <v>513</v>
      </c>
    </row>
    <row r="195" spans="1:34" ht="14.5" customHeight="1">
      <c r="A195" s="189" t="s">
        <v>104</v>
      </c>
      <c r="B195" s="217">
        <v>97.174687546001408</v>
      </c>
      <c r="C195" s="218">
        <v>0.76761980081906489</v>
      </c>
      <c r="D195" s="219">
        <v>539</v>
      </c>
      <c r="E195" s="217">
        <v>56.588112459777513</v>
      </c>
      <c r="F195" s="218">
        <v>2.2584388726356082</v>
      </c>
      <c r="G195" s="219">
        <v>511</v>
      </c>
      <c r="H195" s="217">
        <v>99.845055790681172</v>
      </c>
      <c r="I195" s="218">
        <v>0.15490012313611451</v>
      </c>
      <c r="J195" s="219">
        <v>538</v>
      </c>
      <c r="K195" s="217">
        <v>11.0871050988285</v>
      </c>
      <c r="L195" s="218">
        <v>1.4396643358629659</v>
      </c>
      <c r="M195" s="219">
        <v>504</v>
      </c>
      <c r="N195" s="217">
        <v>11.244730509731779</v>
      </c>
      <c r="O195" s="218">
        <v>1.449519998995799</v>
      </c>
      <c r="P195" s="219">
        <v>502</v>
      </c>
      <c r="Q195" s="217">
        <v>94.151497104628191</v>
      </c>
      <c r="R195" s="218">
        <v>1.0055712184420369</v>
      </c>
      <c r="S195" s="219">
        <v>530</v>
      </c>
      <c r="T195" s="217">
        <v>21.434617725880969</v>
      </c>
      <c r="U195" s="218">
        <v>1.864395502666425</v>
      </c>
      <c r="V195" s="219">
        <v>507</v>
      </c>
      <c r="W195" s="217">
        <v>17.578880633153339</v>
      </c>
      <c r="X195" s="218">
        <v>1.7223656709554449</v>
      </c>
      <c r="Y195" s="219">
        <v>505</v>
      </c>
      <c r="Z195" s="217">
        <v>34.74910742138502</v>
      </c>
      <c r="AA195" s="218">
        <v>2.1714560399306659</v>
      </c>
      <c r="AB195" s="219">
        <v>508</v>
      </c>
      <c r="AC195" s="217">
        <v>14.710861419367371</v>
      </c>
      <c r="AD195" s="218">
        <v>1.6130799632298991</v>
      </c>
      <c r="AE195" s="219">
        <v>506</v>
      </c>
      <c r="AF195" s="217">
        <v>25.578893565374969</v>
      </c>
      <c r="AG195" s="218">
        <v>2.2131200661890089</v>
      </c>
      <c r="AH195" s="220">
        <v>413</v>
      </c>
    </row>
    <row r="196" spans="1:34" ht="14.5" customHeight="1">
      <c r="A196" s="312" t="s">
        <v>105</v>
      </c>
      <c r="B196" s="222">
        <v>93.780673093836896</v>
      </c>
      <c r="C196" s="223">
        <v>1.070022685227636</v>
      </c>
      <c r="D196" s="224">
        <v>559</v>
      </c>
      <c r="E196" s="222">
        <v>65.048236786906116</v>
      </c>
      <c r="F196" s="223">
        <v>2.131420765856737</v>
      </c>
      <c r="G196" s="224">
        <v>543</v>
      </c>
      <c r="H196" s="222">
        <v>98.972377081764932</v>
      </c>
      <c r="I196" s="223">
        <v>0.42489471047130928</v>
      </c>
      <c r="J196" s="224">
        <v>562</v>
      </c>
      <c r="K196" s="222">
        <v>21.9262632298847</v>
      </c>
      <c r="L196" s="223">
        <v>1.871081818324398</v>
      </c>
      <c r="M196" s="224">
        <v>522</v>
      </c>
      <c r="N196" s="222">
        <v>12.10600190509787</v>
      </c>
      <c r="O196" s="223">
        <v>1.5159146648647079</v>
      </c>
      <c r="P196" s="224">
        <v>525</v>
      </c>
      <c r="Q196" s="222">
        <v>80.454118934427115</v>
      </c>
      <c r="R196" s="223">
        <v>1.7557225427807659</v>
      </c>
      <c r="S196" s="224">
        <v>546</v>
      </c>
      <c r="T196" s="222">
        <v>17.104324284542692</v>
      </c>
      <c r="U196" s="223">
        <v>1.7001670015262109</v>
      </c>
      <c r="V196" s="224">
        <v>521</v>
      </c>
      <c r="W196" s="222">
        <v>28.87018359971432</v>
      </c>
      <c r="X196" s="223">
        <v>2.0445217700201082</v>
      </c>
      <c r="Y196" s="224">
        <v>529</v>
      </c>
      <c r="Z196" s="222">
        <v>36.60991052736447</v>
      </c>
      <c r="AA196" s="223">
        <v>2.1826720448341299</v>
      </c>
      <c r="AB196" s="224">
        <v>521</v>
      </c>
      <c r="AC196" s="222">
        <v>23.867805131618301</v>
      </c>
      <c r="AD196" s="223">
        <v>1.9244216602721369</v>
      </c>
      <c r="AE196" s="224">
        <v>523</v>
      </c>
      <c r="AF196" s="222">
        <v>32.32997553651915</v>
      </c>
      <c r="AG196" s="223">
        <v>2.3163445072241808</v>
      </c>
      <c r="AH196" s="225">
        <v>430</v>
      </c>
    </row>
    <row r="197" spans="1:34" ht="14.5" customHeight="1">
      <c r="A197" s="189" t="s">
        <v>106</v>
      </c>
      <c r="B197" s="217">
        <v>92.453804194836763</v>
      </c>
      <c r="C197" s="218">
        <v>1.122885361530406</v>
      </c>
      <c r="D197" s="219">
        <v>603</v>
      </c>
      <c r="E197" s="217">
        <v>60.23544746743098</v>
      </c>
      <c r="F197" s="218">
        <v>2.1198744222130221</v>
      </c>
      <c r="G197" s="219">
        <v>579</v>
      </c>
      <c r="H197" s="217">
        <v>98.884130880957301</v>
      </c>
      <c r="I197" s="218">
        <v>0.44570871402974771</v>
      </c>
      <c r="J197" s="219">
        <v>607</v>
      </c>
      <c r="K197" s="217">
        <v>11.81168369511655</v>
      </c>
      <c r="L197" s="218">
        <v>1.420054908013866</v>
      </c>
      <c r="M197" s="219">
        <v>564</v>
      </c>
      <c r="N197" s="217">
        <v>8.3568737996084845</v>
      </c>
      <c r="O197" s="218">
        <v>1.25112095318335</v>
      </c>
      <c r="P197" s="219">
        <v>560</v>
      </c>
      <c r="Q197" s="217">
        <v>79.748986806150128</v>
      </c>
      <c r="R197" s="218">
        <v>1.6944411406432129</v>
      </c>
      <c r="S197" s="219">
        <v>587</v>
      </c>
      <c r="T197" s="217">
        <v>12.327857105554809</v>
      </c>
      <c r="U197" s="218">
        <v>1.481398377170613</v>
      </c>
      <c r="V197" s="219">
        <v>564</v>
      </c>
      <c r="W197" s="217">
        <v>13.81371065415545</v>
      </c>
      <c r="X197" s="218">
        <v>1.5056663647188231</v>
      </c>
      <c r="Y197" s="219">
        <v>564</v>
      </c>
      <c r="Z197" s="217">
        <v>24.24600939409547</v>
      </c>
      <c r="AA197" s="218">
        <v>1.8954323135201729</v>
      </c>
      <c r="AB197" s="219">
        <v>564</v>
      </c>
      <c r="AC197" s="217">
        <v>15.46854799313191</v>
      </c>
      <c r="AD197" s="218">
        <v>1.597638516545111</v>
      </c>
      <c r="AE197" s="219">
        <v>563</v>
      </c>
      <c r="AF197" s="217">
        <v>17.4323415424928</v>
      </c>
      <c r="AG197" s="218">
        <v>1.813896322336956</v>
      </c>
      <c r="AH197" s="220">
        <v>476</v>
      </c>
    </row>
    <row r="198" spans="1:34" ht="14.5" customHeight="1">
      <c r="A198" s="184" t="s">
        <v>107</v>
      </c>
      <c r="B198" s="212">
        <v>95.186160064492569</v>
      </c>
      <c r="C198" s="213">
        <v>0.8549353412900258</v>
      </c>
      <c r="D198" s="214">
        <v>663</v>
      </c>
      <c r="E198" s="212">
        <v>52.314558699447943</v>
      </c>
      <c r="F198" s="213">
        <v>2.0848664411941988</v>
      </c>
      <c r="G198" s="214">
        <v>629</v>
      </c>
      <c r="H198" s="212">
        <v>99.567086558661401</v>
      </c>
      <c r="I198" s="213">
        <v>0.24989803564641991</v>
      </c>
      <c r="J198" s="214">
        <v>667</v>
      </c>
      <c r="K198" s="212">
        <v>11.944470956544849</v>
      </c>
      <c r="L198" s="213">
        <v>1.332933010497878</v>
      </c>
      <c r="M198" s="214">
        <v>617</v>
      </c>
      <c r="N198" s="212">
        <v>10.24077424226258</v>
      </c>
      <c r="O198" s="213">
        <v>1.266147271929319</v>
      </c>
      <c r="P198" s="214">
        <v>614</v>
      </c>
      <c r="Q198" s="212">
        <v>93.199372186788835</v>
      </c>
      <c r="R198" s="213">
        <v>1.017670430759221</v>
      </c>
      <c r="S198" s="214">
        <v>653</v>
      </c>
      <c r="T198" s="212">
        <v>16.910042210777931</v>
      </c>
      <c r="U198" s="213">
        <v>1.5991130475238879</v>
      </c>
      <c r="V198" s="214">
        <v>612</v>
      </c>
      <c r="W198" s="212">
        <v>22.79504526889135</v>
      </c>
      <c r="X198" s="213">
        <v>1.707892775889488</v>
      </c>
      <c r="Y198" s="214">
        <v>623</v>
      </c>
      <c r="Z198" s="212">
        <v>35.978665468420182</v>
      </c>
      <c r="AA198" s="213">
        <v>2.015360713064521</v>
      </c>
      <c r="AB198" s="214">
        <v>619</v>
      </c>
      <c r="AC198" s="212">
        <v>17.574780663385841</v>
      </c>
      <c r="AD198" s="213">
        <v>1.578431312127389</v>
      </c>
      <c r="AE198" s="214">
        <v>618</v>
      </c>
      <c r="AF198" s="212">
        <v>24.14265901219224</v>
      </c>
      <c r="AG198" s="213">
        <v>1.988486508735368</v>
      </c>
      <c r="AH198" s="215">
        <v>520</v>
      </c>
    </row>
    <row r="199" spans="1:34" ht="14.5" customHeight="1" thickBot="1">
      <c r="A199" s="194" t="s">
        <v>108</v>
      </c>
      <c r="B199" s="227">
        <v>97.705648418563513</v>
      </c>
      <c r="C199" s="228">
        <v>0.72011786908904274</v>
      </c>
      <c r="D199" s="229">
        <v>477</v>
      </c>
      <c r="E199" s="227">
        <v>63.115579568064838</v>
      </c>
      <c r="F199" s="228">
        <v>2.3391963392351331</v>
      </c>
      <c r="G199" s="229">
        <v>461</v>
      </c>
      <c r="H199" s="227">
        <v>99.668662291524228</v>
      </c>
      <c r="I199" s="228">
        <v>0.2341526846756832</v>
      </c>
      <c r="J199" s="229">
        <v>478</v>
      </c>
      <c r="K199" s="227">
        <v>24.097345786259059</v>
      </c>
      <c r="L199" s="228">
        <v>2.0890810075957158</v>
      </c>
      <c r="M199" s="229">
        <v>449</v>
      </c>
      <c r="N199" s="227">
        <v>15.093274529742351</v>
      </c>
      <c r="O199" s="228">
        <v>1.773436462211798</v>
      </c>
      <c r="P199" s="229">
        <v>449</v>
      </c>
      <c r="Q199" s="227">
        <v>96.867399014636447</v>
      </c>
      <c r="R199" s="228">
        <v>0.77423299265241796</v>
      </c>
      <c r="S199" s="229">
        <v>475</v>
      </c>
      <c r="T199" s="227">
        <v>23.716517115750651</v>
      </c>
      <c r="U199" s="228">
        <v>2.135268617446807</v>
      </c>
      <c r="V199" s="229">
        <v>448</v>
      </c>
      <c r="W199" s="227">
        <v>43.593261006271767</v>
      </c>
      <c r="X199" s="228">
        <v>2.41827597418628</v>
      </c>
      <c r="Y199" s="229">
        <v>455</v>
      </c>
      <c r="Z199" s="227">
        <v>56.880340396104799</v>
      </c>
      <c r="AA199" s="228">
        <v>2.4422949500824158</v>
      </c>
      <c r="AB199" s="229">
        <v>453</v>
      </c>
      <c r="AC199" s="227">
        <v>26.710603870464119</v>
      </c>
      <c r="AD199" s="228">
        <v>2.1775718225400871</v>
      </c>
      <c r="AE199" s="229">
        <v>452</v>
      </c>
      <c r="AF199" s="227">
        <v>33.162426942916241</v>
      </c>
      <c r="AG199" s="228">
        <v>2.6144105620082949</v>
      </c>
      <c r="AH199" s="230">
        <v>354</v>
      </c>
    </row>
    <row r="200" spans="1:34" ht="14.5" customHeight="1">
      <c r="A200" s="204" t="s">
        <v>109</v>
      </c>
      <c r="B200" s="232">
        <v>94.819542738972387</v>
      </c>
      <c r="C200" s="233">
        <v>0.5583558133661688</v>
      </c>
      <c r="D200" s="234">
        <v>1752</v>
      </c>
      <c r="E200" s="232">
        <v>57.951586352383899</v>
      </c>
      <c r="F200" s="233">
        <v>1.261993700696407</v>
      </c>
      <c r="G200" s="234">
        <v>1677</v>
      </c>
      <c r="H200" s="232">
        <v>99.340585763357751</v>
      </c>
      <c r="I200" s="233">
        <v>0.1993295428183248</v>
      </c>
      <c r="J200" s="234">
        <v>1761</v>
      </c>
      <c r="K200" s="232">
        <v>14.890514217607871</v>
      </c>
      <c r="L200" s="233">
        <v>0.90274152378592576</v>
      </c>
      <c r="M200" s="234">
        <v>1638</v>
      </c>
      <c r="N200" s="232">
        <v>10.75921272829984</v>
      </c>
      <c r="O200" s="233">
        <v>0.80185997202050197</v>
      </c>
      <c r="P200" s="234">
        <v>1630</v>
      </c>
      <c r="Q200" s="232">
        <v>89.062332627319236</v>
      </c>
      <c r="R200" s="233">
        <v>0.78165493981775003</v>
      </c>
      <c r="S200" s="234">
        <v>1723</v>
      </c>
      <c r="T200" s="232">
        <v>16.819140583507231</v>
      </c>
      <c r="U200" s="233">
        <v>0.97890654072020999</v>
      </c>
      <c r="V200" s="234">
        <v>1631</v>
      </c>
      <c r="W200" s="232">
        <v>24.58040361708694</v>
      </c>
      <c r="X200" s="233">
        <v>1.078214105889449</v>
      </c>
      <c r="Y200" s="234">
        <v>1649</v>
      </c>
      <c r="Z200" s="232">
        <v>36.769400528268307</v>
      </c>
      <c r="AA200" s="233">
        <v>1.238980674954925</v>
      </c>
      <c r="AB200" s="234">
        <v>1644</v>
      </c>
      <c r="AC200" s="232">
        <v>18.999035195854301</v>
      </c>
      <c r="AD200" s="233">
        <v>1.005280352664716</v>
      </c>
      <c r="AE200" s="234">
        <v>1640</v>
      </c>
      <c r="AF200" s="232">
        <v>23.623903299983532</v>
      </c>
      <c r="AG200" s="233">
        <v>1.2065701271139151</v>
      </c>
      <c r="AH200" s="235">
        <v>1356</v>
      </c>
    </row>
    <row r="201" spans="1:34" ht="14.5" customHeight="1">
      <c r="A201" s="1224" t="s">
        <v>269</v>
      </c>
      <c r="B201" s="1224" t="s">
        <v>270</v>
      </c>
      <c r="C201" s="1224" t="s">
        <v>270</v>
      </c>
      <c r="D201" s="1224" t="s">
        <v>270</v>
      </c>
      <c r="E201" s="1224" t="s">
        <v>270</v>
      </c>
      <c r="F201" s="1224" t="s">
        <v>270</v>
      </c>
      <c r="G201" s="1224" t="s">
        <v>270</v>
      </c>
      <c r="H201" s="1224" t="s">
        <v>270</v>
      </c>
      <c r="I201" s="1224" t="s">
        <v>270</v>
      </c>
      <c r="J201" s="1224" t="s">
        <v>270</v>
      </c>
      <c r="K201" s="1224" t="s">
        <v>270</v>
      </c>
      <c r="L201" s="1224" t="s">
        <v>270</v>
      </c>
      <c r="M201" s="1224" t="s">
        <v>270</v>
      </c>
      <c r="N201" s="1224" t="s">
        <v>270</v>
      </c>
      <c r="O201" s="1224" t="s">
        <v>270</v>
      </c>
      <c r="P201" s="1224" t="s">
        <v>270</v>
      </c>
      <c r="Q201" s="1224" t="s">
        <v>270</v>
      </c>
      <c r="R201" s="1224" t="s">
        <v>270</v>
      </c>
      <c r="S201" s="1224" t="s">
        <v>270</v>
      </c>
      <c r="T201" s="1224" t="s">
        <v>270</v>
      </c>
      <c r="U201" s="1224" t="s">
        <v>270</v>
      </c>
      <c r="V201" s="1224" t="s">
        <v>270</v>
      </c>
      <c r="W201" s="1224" t="s">
        <v>270</v>
      </c>
      <c r="X201" s="1224" t="s">
        <v>270</v>
      </c>
      <c r="Y201" s="1224" t="s">
        <v>270</v>
      </c>
      <c r="Z201" s="1224" t="s">
        <v>270</v>
      </c>
      <c r="AA201" s="1224" t="s">
        <v>270</v>
      </c>
      <c r="AB201" s="1224" t="s">
        <v>270</v>
      </c>
      <c r="AC201" s="1224" t="s">
        <v>270</v>
      </c>
      <c r="AD201" s="1224" t="s">
        <v>270</v>
      </c>
      <c r="AE201" s="1224" t="s">
        <v>270</v>
      </c>
      <c r="AF201" s="1224" t="s">
        <v>270</v>
      </c>
      <c r="AG201" s="1224" t="s">
        <v>270</v>
      </c>
      <c r="AH201" s="1224" t="s">
        <v>270</v>
      </c>
    </row>
    <row r="202" spans="1:34" ht="14.5" customHeight="1">
      <c r="A202" s="1224" t="s">
        <v>768</v>
      </c>
      <c r="B202" s="1224" t="s">
        <v>452</v>
      </c>
      <c r="C202" s="1224" t="s">
        <v>452</v>
      </c>
      <c r="D202" s="1224" t="s">
        <v>452</v>
      </c>
      <c r="E202" s="1224" t="s">
        <v>452</v>
      </c>
      <c r="F202" s="1224" t="s">
        <v>452</v>
      </c>
      <c r="G202" s="1224" t="s">
        <v>452</v>
      </c>
      <c r="H202" s="1224" t="s">
        <v>452</v>
      </c>
      <c r="I202" s="1224" t="s">
        <v>452</v>
      </c>
      <c r="J202" s="1224" t="s">
        <v>452</v>
      </c>
      <c r="K202" s="1224" t="s">
        <v>452</v>
      </c>
      <c r="L202" s="1224" t="s">
        <v>452</v>
      </c>
      <c r="M202" s="1224" t="s">
        <v>452</v>
      </c>
      <c r="N202" s="1224" t="s">
        <v>452</v>
      </c>
      <c r="O202" s="1224" t="s">
        <v>452</v>
      </c>
      <c r="P202" s="1224" t="s">
        <v>452</v>
      </c>
      <c r="Q202" s="1224" t="s">
        <v>452</v>
      </c>
      <c r="R202" s="1224" t="s">
        <v>452</v>
      </c>
      <c r="S202" s="1224" t="s">
        <v>452</v>
      </c>
      <c r="T202" s="1224" t="s">
        <v>452</v>
      </c>
      <c r="U202" s="1224" t="s">
        <v>452</v>
      </c>
      <c r="V202" s="1224" t="s">
        <v>452</v>
      </c>
      <c r="W202" s="1224" t="s">
        <v>452</v>
      </c>
      <c r="X202" s="1224" t="s">
        <v>452</v>
      </c>
      <c r="Y202" s="1224" t="s">
        <v>452</v>
      </c>
      <c r="Z202" s="1224" t="s">
        <v>452</v>
      </c>
      <c r="AA202" s="1224" t="s">
        <v>452</v>
      </c>
      <c r="AB202" s="1224" t="s">
        <v>452</v>
      </c>
      <c r="AC202" s="1224" t="s">
        <v>452</v>
      </c>
      <c r="AD202" s="1224" t="s">
        <v>452</v>
      </c>
      <c r="AE202" s="1224" t="s">
        <v>452</v>
      </c>
      <c r="AF202" s="1224" t="s">
        <v>452</v>
      </c>
      <c r="AG202" s="1224" t="s">
        <v>452</v>
      </c>
      <c r="AH202" s="1224" t="s">
        <v>452</v>
      </c>
    </row>
  </sheetData>
  <mergeCells count="137">
    <mergeCell ref="A68:AH68"/>
    <mergeCell ref="AC6:AE6"/>
    <mergeCell ref="A27:AE27"/>
    <mergeCell ref="A28:AE28"/>
    <mergeCell ref="A29:AE29"/>
    <mergeCell ref="Q58:S58"/>
    <mergeCell ref="T58:V58"/>
    <mergeCell ref="W58:Y58"/>
    <mergeCell ref="Z58:AB58"/>
    <mergeCell ref="AC58:AE58"/>
    <mergeCell ref="B58:D58"/>
    <mergeCell ref="E58:G58"/>
    <mergeCell ref="H58:J58"/>
    <mergeCell ref="K58:M58"/>
    <mergeCell ref="N58:P58"/>
    <mergeCell ref="AF32:AH32"/>
    <mergeCell ref="A53:AH53"/>
    <mergeCell ref="A54:AH54"/>
    <mergeCell ref="A55:AH55"/>
    <mergeCell ref="A57:AE57"/>
    <mergeCell ref="A31:AE31"/>
    <mergeCell ref="A32:A33"/>
    <mergeCell ref="AC32:AE32"/>
    <mergeCell ref="A70:AH70"/>
    <mergeCell ref="A3:AH3"/>
    <mergeCell ref="A5:AB5"/>
    <mergeCell ref="A6:A7"/>
    <mergeCell ref="B6:D6"/>
    <mergeCell ref="E6:G6"/>
    <mergeCell ref="H6:J6"/>
    <mergeCell ref="K6:M6"/>
    <mergeCell ref="N6:P6"/>
    <mergeCell ref="Q6:S6"/>
    <mergeCell ref="T6:V6"/>
    <mergeCell ref="W6:Y6"/>
    <mergeCell ref="Z6:AB6"/>
    <mergeCell ref="B32:D32"/>
    <mergeCell ref="E32:G32"/>
    <mergeCell ref="H32:J32"/>
    <mergeCell ref="K32:M32"/>
    <mergeCell ref="N32:P32"/>
    <mergeCell ref="Q32:S32"/>
    <mergeCell ref="T32:V32"/>
    <mergeCell ref="W32:Y32"/>
    <mergeCell ref="Z32:AB32"/>
    <mergeCell ref="AF58:AH58"/>
    <mergeCell ref="A67:AH67"/>
    <mergeCell ref="A73:A74"/>
    <mergeCell ref="A72:AB72"/>
    <mergeCell ref="B73:D73"/>
    <mergeCell ref="E73:G73"/>
    <mergeCell ref="H73:J73"/>
    <mergeCell ref="K73:M73"/>
    <mergeCell ref="N73:P73"/>
    <mergeCell ref="Q73:S73"/>
    <mergeCell ref="T73:V73"/>
    <mergeCell ref="W73:Y73"/>
    <mergeCell ref="Z73:AB73"/>
    <mergeCell ref="A96:AB96"/>
    <mergeCell ref="A124:AE124"/>
    <mergeCell ref="B125:D125"/>
    <mergeCell ref="E125:G125"/>
    <mergeCell ref="H125:J125"/>
    <mergeCell ref="K125:M125"/>
    <mergeCell ref="N125:P125"/>
    <mergeCell ref="A98:AE98"/>
    <mergeCell ref="A99:A100"/>
    <mergeCell ref="B99:D99"/>
    <mergeCell ref="E99:G99"/>
    <mergeCell ref="H99:J99"/>
    <mergeCell ref="K99:M99"/>
    <mergeCell ref="N99:P99"/>
    <mergeCell ref="Q99:S99"/>
    <mergeCell ref="W99:Y99"/>
    <mergeCell ref="T99:V99"/>
    <mergeCell ref="Z99:AB99"/>
    <mergeCell ref="AC99:AE99"/>
    <mergeCell ref="A94:AB94"/>
    <mergeCell ref="A95:AB95"/>
    <mergeCell ref="A202:AH202"/>
    <mergeCell ref="A162:AE162"/>
    <mergeCell ref="A163:AE163"/>
    <mergeCell ref="A165:AE165"/>
    <mergeCell ref="B166:D166"/>
    <mergeCell ref="E166:G166"/>
    <mergeCell ref="H166:J166"/>
    <mergeCell ref="K166:M166"/>
    <mergeCell ref="N166:P166"/>
    <mergeCell ref="Q166:S166"/>
    <mergeCell ref="T166:V166"/>
    <mergeCell ref="W166:Y166"/>
    <mergeCell ref="Z166:AB166"/>
    <mergeCell ref="AC166:AE166"/>
    <mergeCell ref="A187:AH187"/>
    <mergeCell ref="A188:AH188"/>
    <mergeCell ref="A166:A167"/>
    <mergeCell ref="A161:AE161"/>
    <mergeCell ref="AF99:AH99"/>
    <mergeCell ref="A120:AH120"/>
    <mergeCell ref="A121:AH121"/>
    <mergeCell ref="A122:AH122"/>
    <mergeCell ref="AF166:AH166"/>
    <mergeCell ref="AF125:AH125"/>
    <mergeCell ref="A134:AH134"/>
    <mergeCell ref="A135:AH135"/>
    <mergeCell ref="A140:A141"/>
    <mergeCell ref="Q140:S140"/>
    <mergeCell ref="T140:V140"/>
    <mergeCell ref="W140:Y140"/>
    <mergeCell ref="Z140:AB140"/>
    <mergeCell ref="AC140:AE140"/>
    <mergeCell ref="A137:AE137"/>
    <mergeCell ref="A139:AE139"/>
    <mergeCell ref="B140:D140"/>
    <mergeCell ref="E140:G140"/>
    <mergeCell ref="H140:J140"/>
    <mergeCell ref="K140:M140"/>
    <mergeCell ref="N140:P140"/>
    <mergeCell ref="Q125:S125"/>
    <mergeCell ref="T125:V125"/>
    <mergeCell ref="W125:Y125"/>
    <mergeCell ref="Z125:AB125"/>
    <mergeCell ref="AC125:AE125"/>
    <mergeCell ref="A189:AH189"/>
    <mergeCell ref="AF192:AH192"/>
    <mergeCell ref="A201:AH201"/>
    <mergeCell ref="AC192:AE192"/>
    <mergeCell ref="A191:AE191"/>
    <mergeCell ref="B192:D192"/>
    <mergeCell ref="E192:G192"/>
    <mergeCell ref="H192:J192"/>
    <mergeCell ref="K192:M192"/>
    <mergeCell ref="N192:P192"/>
    <mergeCell ref="Q192:S192"/>
    <mergeCell ref="T192:V192"/>
    <mergeCell ref="W192:Y192"/>
    <mergeCell ref="Z192:AB192"/>
  </mergeCells>
  <hyperlinks>
    <hyperlink ref="A1" location="Inhalt!A9" display="Zurück zum Inhalt" xr:uid="{00000000-0004-0000-0800-000000000000}"/>
  </hyperlinks>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34</vt:i4>
      </vt:variant>
      <vt:variant>
        <vt:lpstr>Benannte Bereiche</vt:lpstr>
      </vt:variant>
      <vt:variant>
        <vt:i4>1</vt:i4>
      </vt:variant>
    </vt:vector>
  </HeadingPairs>
  <TitlesOfParts>
    <vt:vector size="35" baseType="lpstr">
      <vt:lpstr>Inhalt</vt:lpstr>
      <vt:lpstr>HF-03.1.1</vt:lpstr>
      <vt:lpstr>HF-03.1.2-1</vt:lpstr>
      <vt:lpstr>HF-03.1.2-2</vt:lpstr>
      <vt:lpstr>HF-03.1.3-1</vt:lpstr>
      <vt:lpstr>HF-03.1.3-2</vt:lpstr>
      <vt:lpstr>HF-03.1.3-3</vt:lpstr>
      <vt:lpstr>HF-03.1.4</vt:lpstr>
      <vt:lpstr>HF-03.2.1</vt:lpstr>
      <vt:lpstr>HF-03.2.2</vt:lpstr>
      <vt:lpstr>HF-03.2.3</vt:lpstr>
      <vt:lpstr>HF-03.2.4</vt:lpstr>
      <vt:lpstr>HF-03.3.1-1</vt:lpstr>
      <vt:lpstr>HF-03.3.1-2a</vt:lpstr>
      <vt:lpstr>HF-03.3.1-2b</vt:lpstr>
      <vt:lpstr>HF-03.3.1-3</vt:lpstr>
      <vt:lpstr>HF-03.3.1-4</vt:lpstr>
      <vt:lpstr>HF-03.3.2</vt:lpstr>
      <vt:lpstr>HF-03.3.3</vt:lpstr>
      <vt:lpstr>HF-03.3.4</vt:lpstr>
      <vt:lpstr>HF-03.4.1</vt:lpstr>
      <vt:lpstr>HF-03.4.2</vt:lpstr>
      <vt:lpstr>HF-03.4.3</vt:lpstr>
      <vt:lpstr>HF-03.4.4</vt:lpstr>
      <vt:lpstr>HF-03.4.5</vt:lpstr>
      <vt:lpstr>HF-03.4.6</vt:lpstr>
      <vt:lpstr>HF-03.5.1-1</vt:lpstr>
      <vt:lpstr>HF-03.5.1-2</vt:lpstr>
      <vt:lpstr>HF-03.5.2</vt:lpstr>
      <vt:lpstr>HF-03.5.3</vt:lpstr>
      <vt:lpstr>HF-03.5.4</vt:lpstr>
      <vt:lpstr>HF-03.5.5</vt:lpstr>
      <vt:lpstr>HF-03.5.6-HF-03.5.8</vt:lpstr>
      <vt:lpstr>HF-03.5.9</vt:lpstr>
      <vt:lpstr>Inhalt!Druckbereich</vt:lpstr>
    </vt:vector>
  </TitlesOfParts>
  <Company>Fakultaet 12</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Tiedemann, Catharine</dc:creator>
  <cp:lastModifiedBy>Maron Dr. Julian</cp:lastModifiedBy>
  <cp:lastPrinted>2019-02-19T10:15:22Z</cp:lastPrinted>
  <dcterms:created xsi:type="dcterms:W3CDTF">2019-02-13T12:33:21Z</dcterms:created>
  <dcterms:modified xsi:type="dcterms:W3CDTF">2026-04-21T12:57:35Z</dcterms:modified>
</cp:coreProperties>
</file>