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Groups\Sonstiges\ERIK\17_ERiK-Forschungsbericht_2022\4_Tabellenanhang_Excel\02_Online_Veroeffentlichung\"/>
    </mc:Choice>
  </mc:AlternateContent>
  <bookViews>
    <workbookView xWindow="0" yWindow="0" windowWidth="19200" windowHeight="5310" tabRatio="765"/>
  </bookViews>
  <sheets>
    <sheet name="Inhalt" sheetId="1" r:id="rId1"/>
    <sheet name="HF-04.1.1" sheetId="2" r:id="rId2"/>
    <sheet name="HF-04.1.2" sheetId="12" r:id="rId3"/>
    <sheet name="Daten HF-04.1.3+Einrichtungsgr." sheetId="15" r:id="rId4"/>
    <sheet name="HF -04.1.3" sheetId="14" r:id="rId5"/>
    <sheet name="HF-04.2.1-1,-2,-3" sheetId="11" r:id="rId6"/>
    <sheet name="HF-04.2.1-4,-5,-6" sheetId="10" r:id="rId7"/>
    <sheet name="HF-04.2.2" sheetId="13" r:id="rId8"/>
    <sheet name="HF-04.3.1" sheetId="5" r:id="rId9"/>
  </sheets>
  <definedNames>
    <definedName name="_xlnm.Print_Area" localSheetId="8">'HF-04.3.1'!$A$33:$L$62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2" l="1"/>
  <c r="L25" i="2"/>
  <c r="L20" i="2"/>
  <c r="L19" i="2"/>
  <c r="L16" i="2"/>
  <c r="L15" i="2"/>
  <c r="J25" i="2"/>
  <c r="J20" i="2"/>
  <c r="J19" i="2"/>
  <c r="J16" i="2"/>
  <c r="J15" i="2"/>
  <c r="J11" i="2"/>
  <c r="H25" i="2"/>
  <c r="H20" i="2"/>
  <c r="H19" i="2"/>
  <c r="H16" i="2"/>
  <c r="H15" i="2"/>
  <c r="F25" i="2"/>
  <c r="F20" i="2"/>
  <c r="F19" i="2"/>
  <c r="F16" i="2"/>
  <c r="F15" i="2"/>
  <c r="D29" i="2"/>
  <c r="D28" i="2"/>
  <c r="D27" i="2"/>
  <c r="D26" i="2"/>
  <c r="D25" i="2"/>
  <c r="D24" i="2"/>
  <c r="D23" i="2"/>
  <c r="D22" i="2"/>
  <c r="D21" i="2"/>
  <c r="D20" i="2"/>
  <c r="D19" i="2"/>
  <c r="D18" i="2"/>
  <c r="D17" i="2"/>
  <c r="D16" i="2"/>
  <c r="D15" i="2"/>
  <c r="D14" i="2"/>
  <c r="D13" i="2"/>
  <c r="D12" i="2"/>
  <c r="D11" i="2"/>
  <c r="AU127" i="15" l="1"/>
  <c r="AS127" i="15"/>
  <c r="AQ127" i="15"/>
  <c r="AO127" i="15"/>
  <c r="AM127" i="15"/>
  <c r="AK127" i="15"/>
  <c r="AI127" i="15"/>
  <c r="AF127" i="15"/>
  <c r="AD127" i="15"/>
  <c r="AB127" i="15"/>
  <c r="Z127" i="15"/>
  <c r="X127" i="15"/>
  <c r="V127" i="15"/>
  <c r="T127" i="15"/>
  <c r="Q127" i="15"/>
  <c r="O127" i="15"/>
  <c r="M127" i="15"/>
  <c r="K127" i="15"/>
  <c r="I127" i="15"/>
  <c r="G127" i="15"/>
  <c r="E127" i="15"/>
  <c r="AU126" i="15"/>
  <c r="AS126" i="15"/>
  <c r="AQ126" i="15"/>
  <c r="AO126" i="15"/>
  <c r="AM126" i="15"/>
  <c r="AK126" i="15"/>
  <c r="AI126" i="15"/>
  <c r="AF126" i="15"/>
  <c r="AD126" i="15"/>
  <c r="AB126" i="15"/>
  <c r="Z126" i="15"/>
  <c r="X126" i="15"/>
  <c r="V126" i="15"/>
  <c r="T126" i="15"/>
  <c r="Q126" i="15"/>
  <c r="O126" i="15"/>
  <c r="M126" i="15"/>
  <c r="K126" i="15"/>
  <c r="I126" i="15"/>
  <c r="G126" i="15"/>
  <c r="E126" i="15"/>
  <c r="AU125" i="15"/>
  <c r="AS125" i="15"/>
  <c r="AQ125" i="15"/>
  <c r="AO125" i="15"/>
  <c r="AM125" i="15"/>
  <c r="AK125" i="15"/>
  <c r="AI125" i="15"/>
  <c r="AF125" i="15"/>
  <c r="AD125" i="15"/>
  <c r="AB125" i="15"/>
  <c r="Z125" i="15"/>
  <c r="X125" i="15"/>
  <c r="V125" i="15"/>
  <c r="T125" i="15"/>
  <c r="Q125" i="15"/>
  <c r="O125" i="15"/>
  <c r="M125" i="15"/>
  <c r="K125" i="15"/>
  <c r="I125" i="15"/>
  <c r="G125" i="15"/>
  <c r="E125" i="15"/>
  <c r="AU123" i="15"/>
  <c r="AS123" i="15"/>
  <c r="AQ123" i="15"/>
  <c r="AO123" i="15"/>
  <c r="AM123" i="15"/>
  <c r="AK123" i="15"/>
  <c r="AI123" i="15"/>
  <c r="AF123" i="15"/>
  <c r="AD123" i="15"/>
  <c r="AB123" i="15"/>
  <c r="Z123" i="15"/>
  <c r="X123" i="15"/>
  <c r="V123" i="15"/>
  <c r="T123" i="15"/>
  <c r="Q123" i="15"/>
  <c r="O123" i="15"/>
  <c r="M123" i="15"/>
  <c r="K123" i="15"/>
  <c r="I123" i="15"/>
  <c r="G123" i="15"/>
  <c r="E123" i="15"/>
  <c r="AF122" i="15"/>
  <c r="AD122" i="15"/>
  <c r="AB122" i="15"/>
  <c r="Z122" i="15"/>
  <c r="X122" i="15"/>
  <c r="V122" i="15"/>
  <c r="T122" i="15"/>
  <c r="AU121" i="15"/>
  <c r="AS121" i="15"/>
  <c r="AQ121" i="15"/>
  <c r="AO121" i="15"/>
  <c r="AM121" i="15"/>
  <c r="AK121" i="15"/>
  <c r="AI121" i="15"/>
  <c r="AF121" i="15"/>
  <c r="AD121" i="15"/>
  <c r="AB121" i="15"/>
  <c r="Z121" i="15"/>
  <c r="X121" i="15"/>
  <c r="V121" i="15"/>
  <c r="T121" i="15"/>
  <c r="Q121" i="15"/>
  <c r="O121" i="15"/>
  <c r="M121" i="15"/>
  <c r="K121" i="15"/>
  <c r="I121" i="15"/>
  <c r="G121" i="15"/>
  <c r="E121" i="15"/>
  <c r="AF120" i="15"/>
  <c r="AD120" i="15"/>
  <c r="AB120" i="15"/>
  <c r="Z120" i="15"/>
  <c r="X120" i="15"/>
  <c r="V120" i="15"/>
  <c r="T120" i="15"/>
  <c r="AF119" i="15"/>
  <c r="AD119" i="15"/>
  <c r="AB119" i="15"/>
  <c r="Z119" i="15"/>
  <c r="X119" i="15"/>
  <c r="V119" i="15"/>
  <c r="T119" i="15"/>
  <c r="AU118" i="15"/>
  <c r="AS118" i="15"/>
  <c r="AQ118" i="15"/>
  <c r="AO118" i="15"/>
  <c r="AM118" i="15"/>
  <c r="AK118" i="15"/>
  <c r="AI118" i="15"/>
  <c r="AF118" i="15"/>
  <c r="AD118" i="15"/>
  <c r="AB118" i="15"/>
  <c r="Z118" i="15"/>
  <c r="X118" i="15"/>
  <c r="V118" i="15"/>
  <c r="T118" i="15"/>
  <c r="Q118" i="15"/>
  <c r="O118" i="15"/>
  <c r="M118" i="15"/>
  <c r="K118" i="15"/>
  <c r="I118" i="15"/>
  <c r="G118" i="15"/>
  <c r="E118" i="15"/>
  <c r="Q117" i="15"/>
  <c r="O117" i="15"/>
  <c r="M117" i="15"/>
  <c r="K117" i="15"/>
  <c r="I117" i="15"/>
  <c r="G117" i="15"/>
  <c r="E117" i="15"/>
  <c r="AU115" i="15"/>
  <c r="AS115" i="15"/>
  <c r="AQ115" i="15"/>
  <c r="AO115" i="15"/>
  <c r="AM115" i="15"/>
  <c r="AK115" i="15"/>
  <c r="AI115" i="15"/>
  <c r="AF115" i="15"/>
  <c r="AD115" i="15"/>
  <c r="AB115" i="15"/>
  <c r="Z115" i="15"/>
  <c r="X115" i="15"/>
  <c r="V115" i="15"/>
  <c r="T115" i="15"/>
  <c r="Q115" i="15"/>
  <c r="O115" i="15"/>
  <c r="M115" i="15"/>
  <c r="K115" i="15"/>
  <c r="I115" i="15"/>
  <c r="G115" i="15"/>
  <c r="E115" i="15"/>
  <c r="AU114" i="15"/>
  <c r="AS114" i="15"/>
  <c r="AQ114" i="15"/>
  <c r="AO114" i="15"/>
  <c r="AM114" i="15"/>
  <c r="AK114" i="15"/>
  <c r="AI114" i="15"/>
  <c r="AF114" i="15"/>
  <c r="AD114" i="15"/>
  <c r="AB114" i="15"/>
  <c r="Z114" i="15"/>
  <c r="X114" i="15"/>
  <c r="V114" i="15"/>
  <c r="T114" i="15"/>
  <c r="Q114" i="15"/>
  <c r="O114" i="15"/>
  <c r="M114" i="15"/>
  <c r="K114" i="15"/>
  <c r="I114" i="15"/>
  <c r="G114" i="15"/>
  <c r="E114" i="15"/>
  <c r="AU113" i="15"/>
  <c r="AS113" i="15"/>
  <c r="AQ113" i="15"/>
  <c r="AO113" i="15"/>
  <c r="AM113" i="15"/>
  <c r="AK113" i="15"/>
  <c r="AI113" i="15"/>
  <c r="AF112" i="15"/>
  <c r="AD112" i="15"/>
  <c r="AB112" i="15"/>
  <c r="Z112" i="15"/>
  <c r="X112" i="15"/>
  <c r="V112" i="15"/>
  <c r="T112" i="15"/>
  <c r="AU111" i="15"/>
  <c r="AS111" i="15"/>
  <c r="AQ111" i="15"/>
  <c r="AO111" i="15"/>
  <c r="AM111" i="15"/>
  <c r="AK111" i="15"/>
  <c r="AI111" i="15"/>
  <c r="AF111" i="15"/>
  <c r="AD111" i="15"/>
  <c r="AB111" i="15"/>
  <c r="Z111" i="15"/>
  <c r="X111" i="15"/>
  <c r="V111" i="15"/>
  <c r="T111" i="15"/>
  <c r="Q111" i="15"/>
  <c r="O111" i="15"/>
  <c r="M111" i="15"/>
  <c r="K111" i="15"/>
  <c r="I111" i="15"/>
  <c r="G111" i="15"/>
  <c r="E111" i="15"/>
  <c r="AU110" i="15"/>
  <c r="AS110" i="15"/>
  <c r="AQ110" i="15"/>
  <c r="AO110" i="15"/>
  <c r="AM110" i="15"/>
  <c r="AK110" i="15"/>
  <c r="AI110" i="15"/>
  <c r="AF110" i="15"/>
  <c r="AD110" i="15"/>
  <c r="AB110" i="15"/>
  <c r="Z110" i="15"/>
  <c r="X110" i="15"/>
  <c r="V110" i="15"/>
  <c r="T110" i="15"/>
  <c r="Q110" i="15"/>
  <c r="O110" i="15"/>
  <c r="M110" i="15"/>
  <c r="K110" i="15"/>
  <c r="I110" i="15"/>
  <c r="G110" i="15"/>
  <c r="E110" i="15"/>
  <c r="Q109" i="15"/>
  <c r="O109" i="15"/>
  <c r="M109" i="15"/>
  <c r="K109" i="15"/>
  <c r="I109" i="15"/>
  <c r="G109" i="15"/>
  <c r="E109" i="15"/>
  <c r="AU94" i="15"/>
  <c r="AS94" i="15"/>
  <c r="AQ94" i="15"/>
  <c r="AO94" i="15"/>
  <c r="AM94" i="15"/>
  <c r="AK94" i="15"/>
  <c r="AI94" i="15"/>
  <c r="AF94" i="15"/>
  <c r="AD94" i="15"/>
  <c r="AB94" i="15"/>
  <c r="Z94" i="15"/>
  <c r="X94" i="15"/>
  <c r="V94" i="15"/>
  <c r="T94" i="15"/>
  <c r="Q94" i="15"/>
  <c r="O94" i="15"/>
  <c r="M94" i="15"/>
  <c r="K94" i="15"/>
  <c r="I94" i="15"/>
  <c r="G94" i="15"/>
  <c r="E94" i="15"/>
  <c r="AU93" i="15"/>
  <c r="AS93" i="15"/>
  <c r="AQ93" i="15"/>
  <c r="AO93" i="15"/>
  <c r="AM93" i="15"/>
  <c r="AK93" i="15"/>
  <c r="AI93" i="15"/>
  <c r="AF93" i="15"/>
  <c r="AD93" i="15"/>
  <c r="AB93" i="15"/>
  <c r="Z93" i="15"/>
  <c r="X93" i="15"/>
  <c r="V93" i="15"/>
  <c r="T93" i="15"/>
  <c r="Q93" i="15"/>
  <c r="O93" i="15"/>
  <c r="M93" i="15"/>
  <c r="K93" i="15"/>
  <c r="I93" i="15"/>
  <c r="G93" i="15"/>
  <c r="E93" i="15"/>
  <c r="AU92" i="15"/>
  <c r="AS92" i="15"/>
  <c r="AQ92" i="15"/>
  <c r="AO92" i="15"/>
  <c r="AM92" i="15"/>
  <c r="AK92" i="15"/>
  <c r="AI92" i="15"/>
  <c r="AF92" i="15"/>
  <c r="AD92" i="15"/>
  <c r="AB92" i="15"/>
  <c r="Z92" i="15"/>
  <c r="X92" i="15"/>
  <c r="V92" i="15"/>
  <c r="T92" i="15"/>
  <c r="Q92" i="15"/>
  <c r="O92" i="15"/>
  <c r="M92" i="15"/>
  <c r="K92" i="15"/>
  <c r="I92" i="15"/>
  <c r="G92" i="15"/>
  <c r="E92" i="15"/>
  <c r="AF91" i="15"/>
  <c r="AD91" i="15"/>
  <c r="AB91" i="15"/>
  <c r="Z91" i="15"/>
  <c r="X91" i="15"/>
  <c r="V91" i="15"/>
  <c r="T91" i="15"/>
  <c r="AU90" i="15"/>
  <c r="AS90" i="15"/>
  <c r="AQ90" i="15"/>
  <c r="AO90" i="15"/>
  <c r="AM90" i="15"/>
  <c r="AK90" i="15"/>
  <c r="AI90" i="15"/>
  <c r="AF90" i="15"/>
  <c r="AD90" i="15"/>
  <c r="AB90" i="15"/>
  <c r="Z90" i="15"/>
  <c r="X90" i="15"/>
  <c r="V90" i="15"/>
  <c r="T90" i="15"/>
  <c r="Q90" i="15"/>
  <c r="O90" i="15"/>
  <c r="M90" i="15"/>
  <c r="K90" i="15"/>
  <c r="I90" i="15"/>
  <c r="G90" i="15"/>
  <c r="E90" i="15"/>
  <c r="AF89" i="15"/>
  <c r="AD89" i="15"/>
  <c r="AB89" i="15"/>
  <c r="Z89" i="15"/>
  <c r="X89" i="15"/>
  <c r="V89" i="15"/>
  <c r="T89" i="15"/>
  <c r="AU88" i="15"/>
  <c r="AS88" i="15"/>
  <c r="AQ88" i="15"/>
  <c r="AO88" i="15"/>
  <c r="AM88" i="15"/>
  <c r="AK88" i="15"/>
  <c r="AI88" i="15"/>
  <c r="AF88" i="15"/>
  <c r="AD88" i="15"/>
  <c r="AB88" i="15"/>
  <c r="Z88" i="15"/>
  <c r="X88" i="15"/>
  <c r="V88" i="15"/>
  <c r="T88" i="15"/>
  <c r="Q88" i="15"/>
  <c r="O88" i="15"/>
  <c r="M88" i="15"/>
  <c r="K88" i="15"/>
  <c r="I88" i="15"/>
  <c r="G88" i="15"/>
  <c r="E88" i="15"/>
  <c r="AU86" i="15"/>
  <c r="AS86" i="15"/>
  <c r="AQ86" i="15"/>
  <c r="AO86" i="15"/>
  <c r="AM86" i="15"/>
  <c r="AK86" i="15"/>
  <c r="AI86" i="15"/>
  <c r="AF86" i="15"/>
  <c r="AD86" i="15"/>
  <c r="AB86" i="15"/>
  <c r="Z86" i="15"/>
  <c r="X86" i="15"/>
  <c r="V86" i="15"/>
  <c r="T86" i="15"/>
  <c r="Q86" i="15"/>
  <c r="O86" i="15"/>
  <c r="M86" i="15"/>
  <c r="K86" i="15"/>
  <c r="I86" i="15"/>
  <c r="G86" i="15"/>
  <c r="E86" i="15"/>
  <c r="AU85" i="15"/>
  <c r="AS85" i="15"/>
  <c r="AQ85" i="15"/>
  <c r="AO85" i="15"/>
  <c r="AM85" i="15"/>
  <c r="AK85" i="15"/>
  <c r="AI85" i="15"/>
  <c r="AF85" i="15"/>
  <c r="AD85" i="15"/>
  <c r="AB85" i="15"/>
  <c r="Z85" i="15"/>
  <c r="X85" i="15"/>
  <c r="V85" i="15"/>
  <c r="T85" i="15"/>
  <c r="Q85" i="15"/>
  <c r="O85" i="15"/>
  <c r="M85" i="15"/>
  <c r="K85" i="15"/>
  <c r="I85" i="15"/>
  <c r="G85" i="15"/>
  <c r="E85" i="15"/>
  <c r="AU84" i="15"/>
  <c r="AS84" i="15"/>
  <c r="AQ84" i="15"/>
  <c r="AO84" i="15"/>
  <c r="AM84" i="15"/>
  <c r="AK84" i="15"/>
  <c r="AI84" i="15"/>
  <c r="AF84" i="15"/>
  <c r="AD84" i="15"/>
  <c r="AB84" i="15"/>
  <c r="Z84" i="15"/>
  <c r="X84" i="15"/>
  <c r="V84" i="15"/>
  <c r="T84" i="15"/>
  <c r="Q84" i="15"/>
  <c r="O84" i="15"/>
  <c r="M84" i="15"/>
  <c r="K84" i="15"/>
  <c r="I84" i="15"/>
  <c r="G84" i="15"/>
  <c r="E84" i="15"/>
  <c r="AF83" i="15"/>
  <c r="AD83" i="15"/>
  <c r="AB83" i="15"/>
  <c r="Z83" i="15"/>
  <c r="X83" i="15"/>
  <c r="V83" i="15"/>
  <c r="T83" i="15"/>
  <c r="AU82" i="15"/>
  <c r="AS82" i="15"/>
  <c r="AQ82" i="15"/>
  <c r="AO82" i="15"/>
  <c r="AM82" i="15"/>
  <c r="AK82" i="15"/>
  <c r="AI82" i="15"/>
  <c r="AF82" i="15"/>
  <c r="AD82" i="15"/>
  <c r="AB82" i="15"/>
  <c r="Z82" i="15"/>
  <c r="X82" i="15"/>
  <c r="V82" i="15"/>
  <c r="T82" i="15"/>
  <c r="Q82" i="15"/>
  <c r="O82" i="15"/>
  <c r="M82" i="15"/>
  <c r="K82" i="15"/>
  <c r="I82" i="15"/>
  <c r="G82" i="15"/>
  <c r="E82" i="15"/>
  <c r="AU81" i="15"/>
  <c r="AS81" i="15"/>
  <c r="AQ81" i="15"/>
  <c r="AO81" i="15"/>
  <c r="AM81" i="15"/>
  <c r="AK81" i="15"/>
  <c r="AI81" i="15"/>
  <c r="AF81" i="15"/>
  <c r="AD81" i="15"/>
  <c r="AB81" i="15"/>
  <c r="Z81" i="15"/>
  <c r="X81" i="15"/>
  <c r="V81" i="15"/>
  <c r="T81" i="15"/>
  <c r="Q81" i="15"/>
  <c r="O81" i="15"/>
  <c r="M81" i="15"/>
  <c r="K81" i="15"/>
  <c r="I81" i="15"/>
  <c r="G81" i="15"/>
  <c r="E81" i="15"/>
  <c r="AU79" i="15"/>
  <c r="AS79" i="15"/>
  <c r="AQ79" i="15"/>
  <c r="AO79" i="15"/>
  <c r="AM79" i="15"/>
  <c r="AK79" i="15"/>
  <c r="AI79" i="15"/>
  <c r="AF79" i="15"/>
  <c r="AD79" i="15"/>
  <c r="AB79" i="15"/>
  <c r="Z79" i="15"/>
  <c r="X79" i="15"/>
  <c r="V79" i="15"/>
  <c r="T79" i="15"/>
  <c r="Q79" i="15"/>
  <c r="O79" i="15"/>
  <c r="M79" i="15"/>
  <c r="K79" i="15"/>
  <c r="I79" i="15"/>
  <c r="G79" i="15"/>
  <c r="E79" i="15"/>
  <c r="AU78" i="15"/>
  <c r="AS78" i="15"/>
  <c r="AQ78" i="15"/>
  <c r="AO78" i="15"/>
  <c r="AM78" i="15"/>
  <c r="AK78" i="15"/>
  <c r="AI78" i="15"/>
  <c r="AF78" i="15"/>
  <c r="AD78" i="15"/>
  <c r="AB78" i="15"/>
  <c r="Z78" i="15"/>
  <c r="X78" i="15"/>
  <c r="V78" i="15"/>
  <c r="T78" i="15"/>
  <c r="Q78" i="15"/>
  <c r="O78" i="15"/>
  <c r="M78" i="15"/>
  <c r="K78" i="15"/>
  <c r="I78" i="15"/>
  <c r="G78" i="15"/>
  <c r="E78" i="15"/>
  <c r="Q77" i="15"/>
  <c r="O77" i="15"/>
  <c r="M77" i="15"/>
  <c r="K77" i="15"/>
  <c r="I77" i="15"/>
  <c r="G77" i="15"/>
  <c r="E77" i="15"/>
  <c r="Q76" i="15"/>
  <c r="O76" i="15"/>
  <c r="M76" i="15"/>
  <c r="K76" i="15"/>
  <c r="I76" i="15"/>
  <c r="G76" i="15"/>
  <c r="E76" i="15"/>
  <c r="AU61" i="15"/>
  <c r="AS61" i="15"/>
  <c r="AQ61" i="15"/>
  <c r="AO61" i="15"/>
  <c r="AM61" i="15"/>
  <c r="AK61" i="15"/>
  <c r="AI61" i="15"/>
  <c r="AF61" i="15"/>
  <c r="AD61" i="15"/>
  <c r="AB61" i="15"/>
  <c r="Z61" i="15"/>
  <c r="X61" i="15"/>
  <c r="V61" i="15"/>
  <c r="T61" i="15"/>
  <c r="Q61" i="15"/>
  <c r="O61" i="15"/>
  <c r="M61" i="15"/>
  <c r="K61" i="15"/>
  <c r="I61" i="15"/>
  <c r="G61" i="15"/>
  <c r="E61" i="15"/>
  <c r="B61" i="15"/>
  <c r="AU60" i="15"/>
  <c r="AS60" i="15"/>
  <c r="AQ60" i="15"/>
  <c r="AO60" i="15"/>
  <c r="AM60" i="15"/>
  <c r="AK60" i="15"/>
  <c r="AI60" i="15"/>
  <c r="AF60" i="15"/>
  <c r="AD60" i="15"/>
  <c r="AB60" i="15"/>
  <c r="Z60" i="15"/>
  <c r="X60" i="15"/>
  <c r="V60" i="15"/>
  <c r="T60" i="15"/>
  <c r="Q60" i="15"/>
  <c r="O60" i="15"/>
  <c r="M60" i="15"/>
  <c r="K60" i="15"/>
  <c r="I60" i="15"/>
  <c r="G60" i="15"/>
  <c r="E60" i="15"/>
  <c r="B60" i="15"/>
  <c r="AU59" i="15"/>
  <c r="AS59" i="15"/>
  <c r="AQ59" i="15"/>
  <c r="AO59" i="15"/>
  <c r="AM59" i="15"/>
  <c r="AK59" i="15"/>
  <c r="AI59" i="15"/>
  <c r="AF59" i="15"/>
  <c r="AD59" i="15"/>
  <c r="AB59" i="15"/>
  <c r="Z59" i="15"/>
  <c r="X59" i="15"/>
  <c r="V59" i="15"/>
  <c r="T59" i="15"/>
  <c r="Q59" i="15"/>
  <c r="O59" i="15"/>
  <c r="M59" i="15"/>
  <c r="K59" i="15"/>
  <c r="I59" i="15"/>
  <c r="G59" i="15"/>
  <c r="E59" i="15"/>
  <c r="B59" i="15"/>
  <c r="AS58" i="15"/>
  <c r="AQ58" i="15"/>
  <c r="AO58" i="15"/>
  <c r="AM58" i="15"/>
  <c r="AK58" i="15"/>
  <c r="AD58" i="15"/>
  <c r="AB58" i="15"/>
  <c r="Z58" i="15"/>
  <c r="X58" i="15"/>
  <c r="V58" i="15"/>
  <c r="O58" i="15"/>
  <c r="M58" i="15"/>
  <c r="K58" i="15"/>
  <c r="I58" i="15"/>
  <c r="G58" i="15"/>
  <c r="B58" i="15"/>
  <c r="AU57" i="15"/>
  <c r="AS57" i="15"/>
  <c r="AQ57" i="15"/>
  <c r="AO57" i="15"/>
  <c r="AM57" i="15"/>
  <c r="AK57" i="15"/>
  <c r="AI57" i="15"/>
  <c r="AF57" i="15"/>
  <c r="AD57" i="15"/>
  <c r="AB57" i="15"/>
  <c r="Z57" i="15"/>
  <c r="X57" i="15"/>
  <c r="V57" i="15"/>
  <c r="T57" i="15"/>
  <c r="Q57" i="15"/>
  <c r="O57" i="15"/>
  <c r="M57" i="15"/>
  <c r="K57" i="15"/>
  <c r="I57" i="15"/>
  <c r="G57" i="15"/>
  <c r="E57" i="15"/>
  <c r="B57" i="15"/>
  <c r="AQ56" i="15"/>
  <c r="AO56" i="15"/>
  <c r="AM56" i="15"/>
  <c r="AK56" i="15"/>
  <c r="AI56" i="15"/>
  <c r="AB56" i="15"/>
  <c r="Z56" i="15"/>
  <c r="X56" i="15"/>
  <c r="V56" i="15"/>
  <c r="T56" i="15"/>
  <c r="M56" i="15"/>
  <c r="K56" i="15"/>
  <c r="I56" i="15"/>
  <c r="G56" i="15"/>
  <c r="E56" i="15"/>
  <c r="B56" i="15"/>
  <c r="AQ55" i="15"/>
  <c r="AO55" i="15"/>
  <c r="AM55" i="15"/>
  <c r="AK55" i="15"/>
  <c r="AI55" i="15"/>
  <c r="AB55" i="15"/>
  <c r="Z55" i="15"/>
  <c r="X55" i="15"/>
  <c r="V55" i="15"/>
  <c r="T55" i="15"/>
  <c r="M55" i="15"/>
  <c r="K55" i="15"/>
  <c r="I55" i="15"/>
  <c r="G55" i="15"/>
  <c r="E55" i="15"/>
  <c r="B55" i="15"/>
  <c r="AQ54" i="15"/>
  <c r="AM54" i="15"/>
  <c r="AB54" i="15"/>
  <c r="X54" i="15"/>
  <c r="M54" i="15"/>
  <c r="I54" i="15"/>
  <c r="B54" i="15"/>
  <c r="AU53" i="15"/>
  <c r="AS53" i="15"/>
  <c r="AQ53" i="15"/>
  <c r="AO53" i="15"/>
  <c r="AM53" i="15"/>
  <c r="AK53" i="15"/>
  <c r="AI53" i="15"/>
  <c r="AF53" i="15"/>
  <c r="AD53" i="15"/>
  <c r="AB53" i="15"/>
  <c r="Z53" i="15"/>
  <c r="X53" i="15"/>
  <c r="V53" i="15"/>
  <c r="T53" i="15"/>
  <c r="Q53" i="15"/>
  <c r="O53" i="15"/>
  <c r="M53" i="15"/>
  <c r="K53" i="15"/>
  <c r="I53" i="15"/>
  <c r="G53" i="15"/>
  <c r="E53" i="15"/>
  <c r="B53" i="15"/>
  <c r="AU52" i="15"/>
  <c r="AS52" i="15"/>
  <c r="AQ52" i="15"/>
  <c r="AO52" i="15"/>
  <c r="AM52" i="15"/>
  <c r="AK52" i="15"/>
  <c r="AI52" i="15"/>
  <c r="AF52" i="15"/>
  <c r="AD52" i="15"/>
  <c r="AB52" i="15"/>
  <c r="Z52" i="15"/>
  <c r="X52" i="15"/>
  <c r="V52" i="15"/>
  <c r="T52" i="15"/>
  <c r="Q52" i="15"/>
  <c r="O52" i="15"/>
  <c r="M52" i="15"/>
  <c r="K52" i="15"/>
  <c r="I52" i="15"/>
  <c r="G52" i="15"/>
  <c r="E52" i="15"/>
  <c r="B52" i="15"/>
  <c r="AU51" i="15"/>
  <c r="AS51" i="15"/>
  <c r="AQ51" i="15"/>
  <c r="AO51" i="15"/>
  <c r="AM51" i="15"/>
  <c r="AK51" i="15"/>
  <c r="AI51" i="15"/>
  <c r="AF51" i="15"/>
  <c r="AD51" i="15"/>
  <c r="AB51" i="15"/>
  <c r="Z51" i="15"/>
  <c r="X51" i="15"/>
  <c r="V51" i="15"/>
  <c r="T51" i="15"/>
  <c r="Q51" i="15"/>
  <c r="O51" i="15"/>
  <c r="M51" i="15"/>
  <c r="K51" i="15"/>
  <c r="I51" i="15"/>
  <c r="G51" i="15"/>
  <c r="E51" i="15"/>
  <c r="B51" i="15"/>
  <c r="AQ50" i="15"/>
  <c r="AO50" i="15"/>
  <c r="AM50" i="15"/>
  <c r="AK50" i="15"/>
  <c r="AB50" i="15"/>
  <c r="Z50" i="15"/>
  <c r="X50" i="15"/>
  <c r="V50" i="15"/>
  <c r="M50" i="15"/>
  <c r="K50" i="15"/>
  <c r="I50" i="15"/>
  <c r="G50" i="15"/>
  <c r="B50" i="15"/>
  <c r="AU49" i="15"/>
  <c r="AS49" i="15"/>
  <c r="AQ49" i="15"/>
  <c r="AO49" i="15"/>
  <c r="AM49" i="15"/>
  <c r="AK49" i="15"/>
  <c r="AI49" i="15"/>
  <c r="AF49" i="15"/>
  <c r="AD49" i="15"/>
  <c r="AB49" i="15"/>
  <c r="Z49" i="15"/>
  <c r="X49" i="15"/>
  <c r="V49" i="15"/>
  <c r="T49" i="15"/>
  <c r="Q49" i="15"/>
  <c r="O49" i="15"/>
  <c r="M49" i="15"/>
  <c r="K49" i="15"/>
  <c r="I49" i="15"/>
  <c r="G49" i="15"/>
  <c r="E49" i="15"/>
  <c r="B49" i="15"/>
  <c r="AU48" i="15"/>
  <c r="AS48" i="15"/>
  <c r="AQ48" i="15"/>
  <c r="AO48" i="15"/>
  <c r="AM48" i="15"/>
  <c r="AK48" i="15"/>
  <c r="AI48" i="15"/>
  <c r="AF48" i="15"/>
  <c r="AD48" i="15"/>
  <c r="AB48" i="15"/>
  <c r="Z48" i="15"/>
  <c r="X48" i="15"/>
  <c r="V48" i="15"/>
  <c r="T48" i="15"/>
  <c r="Q48" i="15"/>
  <c r="O48" i="15"/>
  <c r="M48" i="15"/>
  <c r="K48" i="15"/>
  <c r="I48" i="15"/>
  <c r="G48" i="15"/>
  <c r="E48" i="15"/>
  <c r="B48" i="15"/>
  <c r="AQ47" i="15"/>
  <c r="AM47" i="15"/>
  <c r="AB47" i="15"/>
  <c r="X47" i="15"/>
  <c r="M47" i="15"/>
  <c r="I47" i="15"/>
  <c r="B47" i="15"/>
  <c r="AQ46" i="15"/>
  <c r="AO46" i="15"/>
  <c r="AM46" i="15"/>
  <c r="AK46" i="15"/>
  <c r="AI46" i="15"/>
  <c r="AB46" i="15"/>
  <c r="Z46" i="15"/>
  <c r="X46" i="15"/>
  <c r="V46" i="15"/>
  <c r="T46" i="15"/>
  <c r="M46" i="15"/>
  <c r="K46" i="15"/>
  <c r="I46" i="15"/>
  <c r="G46" i="15"/>
  <c r="E46" i="15"/>
  <c r="B46" i="15"/>
  <c r="AQ45" i="15"/>
  <c r="AO45" i="15"/>
  <c r="AM45" i="15"/>
  <c r="AK45" i="15"/>
  <c r="AI45" i="15"/>
  <c r="AB45" i="15"/>
  <c r="Z45" i="15"/>
  <c r="X45" i="15"/>
  <c r="V45" i="15"/>
  <c r="T45" i="15"/>
  <c r="M45" i="15"/>
  <c r="K45" i="15"/>
  <c r="I45" i="15"/>
  <c r="G45" i="15"/>
  <c r="E45" i="15"/>
  <c r="B45" i="15"/>
  <c r="AU44" i="15"/>
  <c r="AS44" i="15"/>
  <c r="AQ44" i="15"/>
  <c r="AO44" i="15"/>
  <c r="AM44" i="15"/>
  <c r="AK44" i="15"/>
  <c r="AI44" i="15"/>
  <c r="AF44" i="15"/>
  <c r="AD44" i="15"/>
  <c r="AB44" i="15"/>
  <c r="Z44" i="15"/>
  <c r="X44" i="15"/>
  <c r="V44" i="15"/>
  <c r="T44" i="15"/>
  <c r="Q44" i="15"/>
  <c r="O44" i="15"/>
  <c r="M44" i="15"/>
  <c r="K44" i="15"/>
  <c r="I44" i="15"/>
  <c r="G44" i="15"/>
  <c r="E44" i="15"/>
  <c r="B44" i="15"/>
  <c r="AQ43" i="15"/>
  <c r="AO43" i="15"/>
  <c r="AM43" i="15"/>
  <c r="AK43" i="15"/>
  <c r="AB43" i="15"/>
  <c r="Z43" i="15"/>
  <c r="X43" i="15"/>
  <c r="V43" i="15"/>
  <c r="M43" i="15"/>
  <c r="K43" i="15"/>
  <c r="I43" i="15"/>
  <c r="G43" i="15"/>
  <c r="B43" i="15"/>
  <c r="AU29" i="15"/>
  <c r="AS29" i="15"/>
  <c r="AQ29" i="15"/>
  <c r="AO29" i="15"/>
  <c r="AM29" i="15"/>
  <c r="AK29" i="15"/>
  <c r="AI29" i="15"/>
  <c r="AF29" i="15"/>
  <c r="AD29" i="15"/>
  <c r="AB29" i="15"/>
  <c r="Z29" i="15"/>
  <c r="X29" i="15"/>
  <c r="V29" i="15"/>
  <c r="T29" i="15"/>
  <c r="Q29" i="15"/>
  <c r="O29" i="15"/>
  <c r="M29" i="15"/>
  <c r="K29" i="15"/>
  <c r="I29" i="15"/>
  <c r="G29" i="15"/>
  <c r="E29" i="15"/>
  <c r="B29" i="15"/>
  <c r="AU28" i="15"/>
  <c r="AS28" i="15"/>
  <c r="AQ28" i="15"/>
  <c r="AO28" i="15"/>
  <c r="AM28" i="15"/>
  <c r="AK28" i="15"/>
  <c r="AI28" i="15"/>
  <c r="AF28" i="15"/>
  <c r="AD28" i="15"/>
  <c r="AB28" i="15"/>
  <c r="Z28" i="15"/>
  <c r="X28" i="15"/>
  <c r="V28" i="15"/>
  <c r="T28" i="15"/>
  <c r="Q28" i="15"/>
  <c r="O28" i="15"/>
  <c r="M28" i="15"/>
  <c r="K28" i="15"/>
  <c r="I28" i="15"/>
  <c r="G28" i="15"/>
  <c r="E28" i="15"/>
  <c r="B28" i="15"/>
  <c r="AU27" i="15"/>
  <c r="AS27" i="15"/>
  <c r="AQ27" i="15"/>
  <c r="AO27" i="15"/>
  <c r="AM27" i="15"/>
  <c r="AK27" i="15"/>
  <c r="AI27" i="15"/>
  <c r="AF27" i="15"/>
  <c r="AD27" i="15"/>
  <c r="AB27" i="15"/>
  <c r="Z27" i="15"/>
  <c r="X27" i="15"/>
  <c r="V27" i="15"/>
  <c r="T27" i="15"/>
  <c r="Q27" i="15"/>
  <c r="O27" i="15"/>
  <c r="M27" i="15"/>
  <c r="K27" i="15"/>
  <c r="I27" i="15"/>
  <c r="G27" i="15"/>
  <c r="E27" i="15"/>
  <c r="B27" i="15"/>
  <c r="AQ26" i="15"/>
  <c r="AO26" i="15"/>
  <c r="AM26" i="15"/>
  <c r="AK26" i="15"/>
  <c r="AB26" i="15"/>
  <c r="Z26" i="15"/>
  <c r="X26" i="15"/>
  <c r="V26" i="15"/>
  <c r="M26" i="15"/>
  <c r="K26" i="15"/>
  <c r="I26" i="15"/>
  <c r="G26" i="15"/>
  <c r="B26" i="15"/>
  <c r="AU25" i="15"/>
  <c r="AS25" i="15"/>
  <c r="AQ25" i="15"/>
  <c r="AO25" i="15"/>
  <c r="AM25" i="15"/>
  <c r="AK25" i="15"/>
  <c r="AI25" i="15"/>
  <c r="AF25" i="15"/>
  <c r="AD25" i="15"/>
  <c r="AB25" i="15"/>
  <c r="Z25" i="15"/>
  <c r="X25" i="15"/>
  <c r="V25" i="15"/>
  <c r="T25" i="15"/>
  <c r="Q25" i="15"/>
  <c r="O25" i="15"/>
  <c r="M25" i="15"/>
  <c r="K25" i="15"/>
  <c r="I25" i="15"/>
  <c r="G25" i="15"/>
  <c r="E25" i="15"/>
  <c r="B25" i="15"/>
  <c r="AU24" i="15"/>
  <c r="AS24" i="15"/>
  <c r="AQ24" i="15"/>
  <c r="AO24" i="15"/>
  <c r="AM24" i="15"/>
  <c r="AK24" i="15"/>
  <c r="AI24" i="15"/>
  <c r="AF24" i="15"/>
  <c r="AD24" i="15"/>
  <c r="AB24" i="15"/>
  <c r="Z24" i="15"/>
  <c r="X24" i="15"/>
  <c r="V24" i="15"/>
  <c r="T24" i="15"/>
  <c r="Q24" i="15"/>
  <c r="O24" i="15"/>
  <c r="M24" i="15"/>
  <c r="K24" i="15"/>
  <c r="I24" i="15"/>
  <c r="G24" i="15"/>
  <c r="E24" i="15"/>
  <c r="B24" i="15"/>
  <c r="AU23" i="15"/>
  <c r="AS23" i="15"/>
  <c r="AQ23" i="15"/>
  <c r="AO23" i="15"/>
  <c r="AM23" i="15"/>
  <c r="AK23" i="15"/>
  <c r="AI23" i="15"/>
  <c r="AF23" i="15"/>
  <c r="AD23" i="15"/>
  <c r="AB23" i="15"/>
  <c r="Z23" i="15"/>
  <c r="X23" i="15"/>
  <c r="V23" i="15"/>
  <c r="T23" i="15"/>
  <c r="Q23" i="15"/>
  <c r="O23" i="15"/>
  <c r="M23" i="15"/>
  <c r="K23" i="15"/>
  <c r="I23" i="15"/>
  <c r="G23" i="15"/>
  <c r="E23" i="15"/>
  <c r="B23" i="15"/>
  <c r="AM22" i="15"/>
  <c r="X22" i="15"/>
  <c r="I22" i="15"/>
  <c r="B22" i="15"/>
  <c r="AQ21" i="15"/>
  <c r="AO21" i="15"/>
  <c r="AM21" i="15"/>
  <c r="AK21" i="15"/>
  <c r="AI21" i="15"/>
  <c r="AB21" i="15"/>
  <c r="Z21" i="15"/>
  <c r="X21" i="15"/>
  <c r="V21" i="15"/>
  <c r="T21" i="15"/>
  <c r="M21" i="15"/>
  <c r="K21" i="15"/>
  <c r="I21" i="15"/>
  <c r="G21" i="15"/>
  <c r="E21" i="15"/>
  <c r="B21" i="15"/>
  <c r="AU20" i="15"/>
  <c r="AS20" i="15"/>
  <c r="AQ20" i="15"/>
  <c r="AO20" i="15"/>
  <c r="AM20" i="15"/>
  <c r="AK20" i="15"/>
  <c r="AI20" i="15"/>
  <c r="AF20" i="15"/>
  <c r="AD20" i="15"/>
  <c r="AB20" i="15"/>
  <c r="Z20" i="15"/>
  <c r="X20" i="15"/>
  <c r="V20" i="15"/>
  <c r="T20" i="15"/>
  <c r="Q20" i="15"/>
  <c r="O20" i="15"/>
  <c r="M20" i="15"/>
  <c r="K20" i="15"/>
  <c r="I20" i="15"/>
  <c r="G20" i="15"/>
  <c r="E20" i="15"/>
  <c r="B20" i="15"/>
  <c r="AU19" i="15"/>
  <c r="AS19" i="15"/>
  <c r="AQ19" i="15"/>
  <c r="AO19" i="15"/>
  <c r="AM19" i="15"/>
  <c r="AK19" i="15"/>
  <c r="AI19" i="15"/>
  <c r="AF19" i="15"/>
  <c r="AD19" i="15"/>
  <c r="AB19" i="15"/>
  <c r="Z19" i="15"/>
  <c r="X19" i="15"/>
  <c r="V19" i="15"/>
  <c r="T19" i="15"/>
  <c r="Q19" i="15"/>
  <c r="O19" i="15"/>
  <c r="M19" i="15"/>
  <c r="K19" i="15"/>
  <c r="I19" i="15"/>
  <c r="G19" i="15"/>
  <c r="E19" i="15"/>
  <c r="B19" i="15"/>
  <c r="AQ18" i="15"/>
  <c r="AO18" i="15"/>
  <c r="AM18" i="15"/>
  <c r="AK18" i="15"/>
  <c r="AB18" i="15"/>
  <c r="Z18" i="15"/>
  <c r="X18" i="15"/>
  <c r="V18" i="15"/>
  <c r="M18" i="15"/>
  <c r="K18" i="15"/>
  <c r="I18" i="15"/>
  <c r="G18" i="15"/>
  <c r="B18" i="15"/>
  <c r="AU17" i="15"/>
  <c r="AS17" i="15"/>
  <c r="AQ17" i="15"/>
  <c r="AO17" i="15"/>
  <c r="AM17" i="15"/>
  <c r="AK17" i="15"/>
  <c r="AI17" i="15"/>
  <c r="AF17" i="15"/>
  <c r="AD17" i="15"/>
  <c r="AB17" i="15"/>
  <c r="Z17" i="15"/>
  <c r="X17" i="15"/>
  <c r="V17" i="15"/>
  <c r="T17" i="15"/>
  <c r="Q17" i="15"/>
  <c r="O17" i="15"/>
  <c r="M17" i="15"/>
  <c r="K17" i="15"/>
  <c r="I17" i="15"/>
  <c r="G17" i="15"/>
  <c r="E17" i="15"/>
  <c r="B17" i="15"/>
  <c r="AU16" i="15"/>
  <c r="AS16" i="15"/>
  <c r="AQ16" i="15"/>
  <c r="AO16" i="15"/>
  <c r="AM16" i="15"/>
  <c r="AK16" i="15"/>
  <c r="AI16" i="15"/>
  <c r="AF16" i="15"/>
  <c r="AD16" i="15"/>
  <c r="AB16" i="15"/>
  <c r="Z16" i="15"/>
  <c r="X16" i="15"/>
  <c r="V16" i="15"/>
  <c r="T16" i="15"/>
  <c r="Q16" i="15"/>
  <c r="O16" i="15"/>
  <c r="M16" i="15"/>
  <c r="K16" i="15"/>
  <c r="I16" i="15"/>
  <c r="G16" i="15"/>
  <c r="E16" i="15"/>
  <c r="B16" i="15"/>
  <c r="AO15" i="15"/>
  <c r="AM15" i="15"/>
  <c r="AI15" i="15"/>
  <c r="Z15" i="15"/>
  <c r="X15" i="15"/>
  <c r="T15" i="15"/>
  <c r="K15" i="15"/>
  <c r="I15" i="15"/>
  <c r="E15" i="15"/>
  <c r="B15" i="15"/>
  <c r="AQ14" i="15"/>
  <c r="AO14" i="15"/>
  <c r="AM14" i="15"/>
  <c r="AK14" i="15"/>
  <c r="AI14" i="15"/>
  <c r="AB14" i="15"/>
  <c r="Z14" i="15"/>
  <c r="X14" i="15"/>
  <c r="V14" i="15"/>
  <c r="T14" i="15"/>
  <c r="M14" i="15"/>
  <c r="K14" i="15"/>
  <c r="I14" i="15"/>
  <c r="G14" i="15"/>
  <c r="E14" i="15"/>
  <c r="B14" i="15"/>
  <c r="AQ13" i="15"/>
  <c r="AO13" i="15"/>
  <c r="AM13" i="15"/>
  <c r="AK13" i="15"/>
  <c r="AI13" i="15"/>
  <c r="AB13" i="15"/>
  <c r="Z13" i="15"/>
  <c r="X13" i="15"/>
  <c r="V13" i="15"/>
  <c r="T13" i="15"/>
  <c r="M13" i="15"/>
  <c r="K13" i="15"/>
  <c r="I13" i="15"/>
  <c r="G13" i="15"/>
  <c r="E13" i="15"/>
  <c r="B13" i="15"/>
  <c r="AU12" i="15"/>
  <c r="AS12" i="15"/>
  <c r="AQ12" i="15"/>
  <c r="AO12" i="15"/>
  <c r="AM12" i="15"/>
  <c r="AK12" i="15"/>
  <c r="AI12" i="15"/>
  <c r="AF12" i="15"/>
  <c r="AD12" i="15"/>
  <c r="AB12" i="15"/>
  <c r="Z12" i="15"/>
  <c r="X12" i="15"/>
  <c r="V12" i="15"/>
  <c r="T12" i="15"/>
  <c r="Q12" i="15"/>
  <c r="O12" i="15"/>
  <c r="M12" i="15"/>
  <c r="K12" i="15"/>
  <c r="I12" i="15"/>
  <c r="G12" i="15"/>
  <c r="E12" i="15"/>
  <c r="B12" i="15"/>
  <c r="AQ11" i="15"/>
  <c r="AO11" i="15"/>
  <c r="AM11" i="15"/>
  <c r="AK11" i="15"/>
  <c r="AI11" i="15"/>
  <c r="AB11" i="15"/>
  <c r="Z11" i="15"/>
  <c r="X11" i="15"/>
  <c r="V11" i="15"/>
  <c r="T11" i="15"/>
  <c r="M11" i="15"/>
  <c r="K11" i="15"/>
  <c r="I11" i="15"/>
  <c r="G11" i="15"/>
  <c r="E11" i="15"/>
  <c r="B11" i="15"/>
  <c r="O56" i="14"/>
  <c r="M56" i="14"/>
  <c r="K56" i="14"/>
  <c r="I56" i="14"/>
  <c r="G56" i="14"/>
  <c r="E56" i="14"/>
  <c r="C56" i="14"/>
  <c r="B56" i="14"/>
  <c r="P55" i="14"/>
  <c r="N55" i="14"/>
  <c r="L55" i="14"/>
  <c r="J55" i="14"/>
  <c r="H55" i="14"/>
  <c r="F55" i="14"/>
  <c r="D55" i="14"/>
  <c r="P54" i="14"/>
  <c r="N54" i="14"/>
  <c r="L54" i="14"/>
  <c r="J54" i="14"/>
  <c r="H54" i="14"/>
  <c r="F54" i="14"/>
  <c r="D54" i="14"/>
  <c r="P53" i="14"/>
  <c r="N53" i="14"/>
  <c r="L53" i="14"/>
  <c r="J53" i="14"/>
  <c r="H53" i="14"/>
  <c r="F53" i="14"/>
  <c r="D53" i="14"/>
  <c r="P52" i="14"/>
  <c r="N52" i="14"/>
  <c r="L52" i="14"/>
  <c r="J52" i="14"/>
  <c r="H52" i="14"/>
  <c r="F52" i="14"/>
  <c r="D52" i="14"/>
  <c r="P51" i="14"/>
  <c r="N51" i="14"/>
  <c r="L51" i="14"/>
  <c r="J51" i="14"/>
  <c r="H51" i="14"/>
  <c r="F51" i="14"/>
  <c r="D51" i="14"/>
  <c r="P50" i="14"/>
  <c r="N50" i="14"/>
  <c r="L50" i="14"/>
  <c r="J50" i="14"/>
  <c r="H50" i="14"/>
  <c r="F50" i="14"/>
  <c r="D50" i="14"/>
  <c r="P49" i="14"/>
  <c r="N49" i="14"/>
  <c r="L49" i="14"/>
  <c r="J49" i="14"/>
  <c r="H49" i="14"/>
  <c r="F49" i="14"/>
  <c r="D49" i="14"/>
  <c r="P48" i="14"/>
  <c r="N48" i="14"/>
  <c r="L48" i="14"/>
  <c r="J48" i="14"/>
  <c r="H48" i="14"/>
  <c r="F48" i="14"/>
  <c r="D48" i="14"/>
  <c r="P47" i="14"/>
  <c r="N47" i="14"/>
  <c r="L47" i="14"/>
  <c r="J47" i="14"/>
  <c r="H47" i="14"/>
  <c r="F47" i="14"/>
  <c r="D47" i="14"/>
  <c r="P46" i="14"/>
  <c r="N46" i="14"/>
  <c r="L46" i="14"/>
  <c r="J46" i="14"/>
  <c r="H46" i="14"/>
  <c r="F46" i="14"/>
  <c r="D46" i="14"/>
  <c r="P45" i="14"/>
  <c r="N45" i="14"/>
  <c r="L45" i="14"/>
  <c r="J45" i="14"/>
  <c r="H45" i="14"/>
  <c r="F45" i="14"/>
  <c r="D45" i="14"/>
  <c r="P44" i="14"/>
  <c r="N44" i="14"/>
  <c r="L44" i="14"/>
  <c r="J44" i="14"/>
  <c r="H44" i="14"/>
  <c r="F44" i="14"/>
  <c r="D44" i="14"/>
  <c r="P43" i="14"/>
  <c r="N43" i="14"/>
  <c r="L43" i="14"/>
  <c r="J43" i="14"/>
  <c r="H43" i="14"/>
  <c r="F43" i="14"/>
  <c r="D43" i="14"/>
  <c r="P42" i="14"/>
  <c r="N42" i="14"/>
  <c r="L42" i="14"/>
  <c r="J42" i="14"/>
  <c r="H42" i="14"/>
  <c r="F42" i="14"/>
  <c r="D42" i="14"/>
  <c r="P41" i="14"/>
  <c r="N41" i="14"/>
  <c r="L41" i="14"/>
  <c r="J41" i="14"/>
  <c r="H41" i="14"/>
  <c r="F41" i="14"/>
  <c r="D41" i="14"/>
  <c r="P40" i="14"/>
  <c r="N40" i="14"/>
  <c r="L40" i="14"/>
  <c r="J40" i="14"/>
  <c r="H40" i="14"/>
  <c r="F40" i="14"/>
  <c r="D40" i="14"/>
  <c r="P39" i="14"/>
  <c r="N39" i="14"/>
  <c r="L39" i="14"/>
  <c r="J39" i="14"/>
  <c r="H39" i="14"/>
  <c r="F39" i="14"/>
  <c r="D39" i="14"/>
  <c r="P38" i="14"/>
  <c r="N38" i="14"/>
  <c r="L38" i="14"/>
  <c r="J38" i="14"/>
  <c r="H38" i="14"/>
  <c r="F38" i="14"/>
  <c r="D38" i="14"/>
  <c r="O26" i="14"/>
  <c r="N26" i="14"/>
  <c r="M26" i="14"/>
  <c r="K26" i="14"/>
  <c r="I26" i="14"/>
  <c r="J26" i="14" s="1"/>
  <c r="G26" i="14"/>
  <c r="E26" i="14"/>
  <c r="D26" i="14"/>
  <c r="C26" i="14"/>
  <c r="B26" i="14"/>
  <c r="L26" i="14" s="1"/>
  <c r="P25" i="14"/>
  <c r="N25" i="14"/>
  <c r="L25" i="14"/>
  <c r="J25" i="14"/>
  <c r="H25" i="14"/>
  <c r="F25" i="14"/>
  <c r="D25" i="14"/>
  <c r="P24" i="14"/>
  <c r="N24" i="14"/>
  <c r="L24" i="14"/>
  <c r="J24" i="14"/>
  <c r="H24" i="14"/>
  <c r="F24" i="14"/>
  <c r="D24" i="14"/>
  <c r="P23" i="14"/>
  <c r="N23" i="14"/>
  <c r="L23" i="14"/>
  <c r="J23" i="14"/>
  <c r="H23" i="14"/>
  <c r="F23" i="14"/>
  <c r="D23" i="14"/>
  <c r="P22" i="14"/>
  <c r="N22" i="14"/>
  <c r="L22" i="14"/>
  <c r="J22" i="14"/>
  <c r="H22" i="14"/>
  <c r="F22" i="14"/>
  <c r="D22" i="14"/>
  <c r="P21" i="14"/>
  <c r="N21" i="14"/>
  <c r="L21" i="14"/>
  <c r="J21" i="14"/>
  <c r="H21" i="14"/>
  <c r="F21" i="14"/>
  <c r="D21" i="14"/>
  <c r="P20" i="14"/>
  <c r="N20" i="14"/>
  <c r="L20" i="14"/>
  <c r="J20" i="14"/>
  <c r="H20" i="14"/>
  <c r="F20" i="14"/>
  <c r="D20" i="14"/>
  <c r="P19" i="14"/>
  <c r="N19" i="14"/>
  <c r="L19" i="14"/>
  <c r="J19" i="14"/>
  <c r="H19" i="14"/>
  <c r="F19" i="14"/>
  <c r="D19" i="14"/>
  <c r="P18" i="14"/>
  <c r="N18" i="14"/>
  <c r="L18" i="14"/>
  <c r="J18" i="14"/>
  <c r="H18" i="14"/>
  <c r="F18" i="14"/>
  <c r="D18" i="14"/>
  <c r="P17" i="14"/>
  <c r="N17" i="14"/>
  <c r="L17" i="14"/>
  <c r="J17" i="14"/>
  <c r="H17" i="14"/>
  <c r="F17" i="14"/>
  <c r="D17" i="14"/>
  <c r="P16" i="14"/>
  <c r="N16" i="14"/>
  <c r="L16" i="14"/>
  <c r="J16" i="14"/>
  <c r="H16" i="14"/>
  <c r="F16" i="14"/>
  <c r="D16" i="14"/>
  <c r="P15" i="14"/>
  <c r="N15" i="14"/>
  <c r="L15" i="14"/>
  <c r="J15" i="14"/>
  <c r="H15" i="14"/>
  <c r="F15" i="14"/>
  <c r="D15" i="14"/>
  <c r="P14" i="14"/>
  <c r="N14" i="14"/>
  <c r="L14" i="14"/>
  <c r="J14" i="14"/>
  <c r="H14" i="14"/>
  <c r="F14" i="14"/>
  <c r="D14" i="14"/>
  <c r="P13" i="14"/>
  <c r="N13" i="14"/>
  <c r="L13" i="14"/>
  <c r="J13" i="14"/>
  <c r="H13" i="14"/>
  <c r="F13" i="14"/>
  <c r="D13" i="14"/>
  <c r="P12" i="14"/>
  <c r="N12" i="14"/>
  <c r="L12" i="14"/>
  <c r="J12" i="14"/>
  <c r="H12" i="14"/>
  <c r="F12" i="14"/>
  <c r="D12" i="14"/>
  <c r="P11" i="14"/>
  <c r="N11" i="14"/>
  <c r="L11" i="14"/>
  <c r="J11" i="14"/>
  <c r="H11" i="14"/>
  <c r="F11" i="14"/>
  <c r="D11" i="14"/>
  <c r="P10" i="14"/>
  <c r="N10" i="14"/>
  <c r="L10" i="14"/>
  <c r="J10" i="14"/>
  <c r="H10" i="14"/>
  <c r="F10" i="14"/>
  <c r="D10" i="14"/>
  <c r="P9" i="14"/>
  <c r="N9" i="14"/>
  <c r="L9" i="14"/>
  <c r="J9" i="14"/>
  <c r="H9" i="14"/>
  <c r="F9" i="14"/>
  <c r="D9" i="14"/>
  <c r="P8" i="14"/>
  <c r="N8" i="14"/>
  <c r="L8" i="14"/>
  <c r="J8" i="14"/>
  <c r="H8" i="14"/>
  <c r="F8" i="14"/>
  <c r="D8" i="14"/>
  <c r="J56" i="14" l="1"/>
  <c r="P26" i="14"/>
  <c r="D56" i="14"/>
  <c r="L56" i="14"/>
  <c r="F56" i="14"/>
  <c r="N56" i="14"/>
  <c r="F26" i="14"/>
  <c r="H26" i="14"/>
  <c r="H56" i="14"/>
  <c r="P56" i="14"/>
  <c r="L28" i="2"/>
  <c r="L27" i="2"/>
  <c r="L26" i="2"/>
  <c r="L24" i="2"/>
  <c r="L23" i="2"/>
  <c r="L22" i="2"/>
  <c r="L21" i="2"/>
  <c r="L18" i="2"/>
  <c r="L17" i="2"/>
  <c r="L14" i="2"/>
  <c r="L13" i="2"/>
  <c r="L12" i="2"/>
  <c r="L11" i="2"/>
  <c r="J29" i="2"/>
  <c r="J28" i="2"/>
  <c r="J27" i="2"/>
  <c r="J26" i="2"/>
  <c r="J24" i="2"/>
  <c r="J23" i="2"/>
  <c r="J22" i="2"/>
  <c r="J21" i="2"/>
  <c r="J18" i="2"/>
  <c r="J17" i="2"/>
  <c r="J14" i="2"/>
  <c r="J13" i="2"/>
  <c r="J12" i="2"/>
  <c r="H29" i="2"/>
  <c r="H28" i="2"/>
  <c r="H27" i="2"/>
  <c r="H26" i="2"/>
  <c r="H24" i="2"/>
  <c r="H23" i="2"/>
  <c r="H22" i="2"/>
  <c r="H21" i="2"/>
  <c r="H18" i="2"/>
  <c r="H17" i="2"/>
  <c r="H14" i="2"/>
  <c r="H13" i="2"/>
  <c r="H12" i="2"/>
  <c r="H11" i="2"/>
  <c r="E27" i="2"/>
  <c r="F27" i="2" s="1"/>
  <c r="L26" i="5"/>
  <c r="L25" i="5"/>
  <c r="L24" i="5"/>
  <c r="L23" i="5"/>
  <c r="L22" i="5"/>
  <c r="L21" i="5"/>
  <c r="L20" i="5"/>
  <c r="L18" i="5"/>
  <c r="L17" i="5"/>
  <c r="L16" i="5"/>
  <c r="L15" i="5"/>
  <c r="L14" i="5"/>
  <c r="L13" i="5"/>
  <c r="L11" i="5"/>
  <c r="L10" i="5"/>
  <c r="L9" i="5"/>
  <c r="L8" i="5"/>
  <c r="J26" i="5"/>
  <c r="J25" i="5"/>
  <c r="J24" i="5"/>
  <c r="J23" i="5"/>
  <c r="J22" i="5"/>
  <c r="J21" i="5"/>
  <c r="J20" i="5"/>
  <c r="J18" i="5"/>
  <c r="J17" i="5"/>
  <c r="J16" i="5"/>
  <c r="J15" i="5"/>
  <c r="J14" i="5"/>
  <c r="J13" i="5"/>
  <c r="J11" i="5"/>
  <c r="J10" i="5"/>
  <c r="J9" i="5"/>
  <c r="J8" i="5"/>
  <c r="H26" i="5"/>
  <c r="H25" i="5"/>
  <c r="H24" i="5"/>
  <c r="H23" i="5"/>
  <c r="H22" i="5"/>
  <c r="H21" i="5"/>
  <c r="H20" i="5"/>
  <c r="H19" i="5"/>
  <c r="H18" i="5"/>
  <c r="H17" i="5"/>
  <c r="H16" i="5"/>
  <c r="H15" i="5"/>
  <c r="H14" i="5"/>
  <c r="H13" i="5"/>
  <c r="H12" i="5"/>
  <c r="H11" i="5"/>
  <c r="H10" i="5"/>
  <c r="H9" i="5"/>
  <c r="H8" i="5"/>
  <c r="F8" i="5"/>
  <c r="F9" i="5"/>
  <c r="F10" i="5"/>
  <c r="F11" i="5"/>
  <c r="F12" i="5"/>
  <c r="F13" i="5"/>
  <c r="F14" i="5"/>
  <c r="F15" i="5"/>
  <c r="F16" i="5"/>
  <c r="F17" i="5"/>
  <c r="F18" i="5"/>
  <c r="F19" i="5"/>
  <c r="F20" i="5"/>
  <c r="F21" i="5"/>
  <c r="F22" i="5"/>
  <c r="F23" i="5"/>
  <c r="F24" i="5"/>
  <c r="F25" i="5"/>
  <c r="F26" i="5"/>
  <c r="D26" i="5"/>
  <c r="D25" i="5"/>
  <c r="D24" i="5"/>
  <c r="D23" i="5"/>
  <c r="D22" i="5"/>
  <c r="D21" i="5"/>
  <c r="D20" i="5"/>
  <c r="D19" i="5"/>
  <c r="D18" i="5"/>
  <c r="D17" i="5"/>
  <c r="D16" i="5"/>
  <c r="D15" i="5"/>
  <c r="D14" i="5"/>
  <c r="D13" i="5"/>
  <c r="D12" i="5"/>
  <c r="D11" i="5"/>
  <c r="D10" i="5"/>
  <c r="D9" i="5"/>
  <c r="D8" i="5"/>
  <c r="B26" i="10"/>
  <c r="F26" i="10" s="1"/>
  <c r="B25" i="10"/>
  <c r="D25" i="10" s="1"/>
  <c r="B24" i="10"/>
  <c r="J24" i="10" s="1"/>
  <c r="B23" i="10"/>
  <c r="L23" i="10" s="1"/>
  <c r="B22" i="10"/>
  <c r="L22" i="10" s="1"/>
  <c r="B21" i="10"/>
  <c r="L21" i="10" s="1"/>
  <c r="B20" i="10"/>
  <c r="J20" i="10" s="1"/>
  <c r="B19" i="10"/>
  <c r="D19" i="10" s="1"/>
  <c r="B18" i="10"/>
  <c r="F18" i="10" s="1"/>
  <c r="B17" i="10"/>
  <c r="J17" i="10" s="1"/>
  <c r="B16" i="10"/>
  <c r="J16" i="10" s="1"/>
  <c r="B15" i="10"/>
  <c r="D15" i="10" s="1"/>
  <c r="B14" i="10"/>
  <c r="D14" i="10" s="1"/>
  <c r="B13" i="10"/>
  <c r="L13" i="10" s="1"/>
  <c r="B12" i="10"/>
  <c r="F12" i="10" s="1"/>
  <c r="B11" i="10"/>
  <c r="J11" i="10" s="1"/>
  <c r="B10" i="10"/>
  <c r="L10" i="10" s="1"/>
  <c r="B9" i="10"/>
  <c r="L9" i="10" s="1"/>
  <c r="B8" i="10"/>
  <c r="L8" i="10" s="1"/>
  <c r="B26" i="11"/>
  <c r="D26" i="11" s="1"/>
  <c r="B25" i="11"/>
  <c r="F25" i="11" s="1"/>
  <c r="B24" i="11"/>
  <c r="F24" i="11" s="1"/>
  <c r="B23" i="11"/>
  <c r="D23" i="11" s="1"/>
  <c r="B22" i="11"/>
  <c r="D22" i="11" s="1"/>
  <c r="B21" i="11"/>
  <c r="F21" i="11" s="1"/>
  <c r="B20" i="11"/>
  <c r="D20" i="11" s="1"/>
  <c r="B19" i="11"/>
  <c r="F19" i="11" s="1"/>
  <c r="B18" i="11"/>
  <c r="D18" i="11" s="1"/>
  <c r="B17" i="11"/>
  <c r="D17" i="11" s="1"/>
  <c r="B16" i="11"/>
  <c r="D16" i="11" s="1"/>
  <c r="B15" i="11"/>
  <c r="F15" i="11" s="1"/>
  <c r="B14" i="11"/>
  <c r="D14" i="11" s="1"/>
  <c r="B13" i="11"/>
  <c r="F13" i="11" s="1"/>
  <c r="B12" i="11"/>
  <c r="F12" i="11" s="1"/>
  <c r="B11" i="11"/>
  <c r="F11" i="11" s="1"/>
  <c r="B10" i="11"/>
  <c r="D10" i="11" s="1"/>
  <c r="B9" i="11"/>
  <c r="F9" i="11" s="1"/>
  <c r="B8" i="11"/>
  <c r="D8" i="11" s="1"/>
  <c r="D13" i="10" l="1"/>
  <c r="F16" i="10"/>
  <c r="H15" i="10"/>
  <c r="H21" i="10"/>
  <c r="H24" i="10"/>
  <c r="J22" i="10"/>
  <c r="H18" i="10"/>
  <c r="H19" i="10"/>
  <c r="D10" i="10"/>
  <c r="H25" i="10"/>
  <c r="J12" i="10"/>
  <c r="L12" i="10"/>
  <c r="F19" i="10"/>
  <c r="L15" i="10"/>
  <c r="F13" i="10"/>
  <c r="F22" i="10"/>
  <c r="L16" i="10"/>
  <c r="F25" i="10"/>
  <c r="L24" i="10"/>
  <c r="H9" i="10"/>
  <c r="F10" i="10"/>
  <c r="J25" i="10"/>
  <c r="H12" i="10"/>
  <c r="H13" i="10"/>
  <c r="D8" i="10"/>
  <c r="D21" i="10"/>
  <c r="F14" i="10"/>
  <c r="F20" i="10"/>
  <c r="J26" i="10"/>
  <c r="D9" i="10"/>
  <c r="D16" i="10"/>
  <c r="D22" i="10"/>
  <c r="F9" i="10"/>
  <c r="F15" i="10"/>
  <c r="F21" i="10"/>
  <c r="H8" i="10"/>
  <c r="H14" i="10"/>
  <c r="H20" i="10"/>
  <c r="H26" i="10"/>
  <c r="J13" i="10"/>
  <c r="J21" i="10"/>
  <c r="L11" i="10"/>
  <c r="L17" i="10"/>
  <c r="L25" i="10"/>
  <c r="D20" i="10"/>
  <c r="D17" i="10"/>
  <c r="L20" i="10"/>
  <c r="D11" i="10"/>
  <c r="D18" i="10"/>
  <c r="D24" i="10"/>
  <c r="F11" i="10"/>
  <c r="F17" i="10"/>
  <c r="F23" i="10"/>
  <c r="H10" i="10"/>
  <c r="H16" i="10"/>
  <c r="H22" i="10"/>
  <c r="J9" i="10"/>
  <c r="J15" i="10"/>
  <c r="J23" i="10"/>
  <c r="D23" i="10"/>
  <c r="J8" i="10"/>
  <c r="J14" i="10"/>
  <c r="L26" i="10"/>
  <c r="D15" i="11"/>
  <c r="D12" i="10"/>
  <c r="F24" i="10"/>
  <c r="H11" i="10"/>
  <c r="H17" i="10"/>
  <c r="H23" i="10"/>
  <c r="J10" i="10"/>
  <c r="L14" i="10"/>
  <c r="D26" i="10"/>
  <c r="F8" i="10"/>
  <c r="F23" i="11"/>
  <c r="D21" i="11"/>
  <c r="F16" i="11"/>
  <c r="D9" i="11"/>
  <c r="F8" i="11"/>
  <c r="F20" i="11"/>
  <c r="F17" i="11"/>
  <c r="D11" i="11"/>
  <c r="F10" i="11"/>
  <c r="F22" i="11"/>
  <c r="F14" i="11"/>
  <c r="F26" i="11"/>
  <c r="D12" i="11"/>
  <c r="D24" i="11"/>
  <c r="D13" i="11"/>
  <c r="D19" i="11"/>
  <c r="D25" i="11"/>
  <c r="F18" i="11"/>
  <c r="E29" i="2"/>
  <c r="F29" i="2" s="1"/>
  <c r="E26" i="2"/>
  <c r="F26" i="2" s="1"/>
  <c r="E24" i="2"/>
  <c r="F24" i="2" s="1"/>
  <c r="E23" i="2"/>
  <c r="F23" i="2" s="1"/>
  <c r="E22" i="2"/>
  <c r="F22" i="2" s="1"/>
  <c r="E21" i="2"/>
  <c r="F21" i="2" s="1"/>
  <c r="E18" i="2"/>
  <c r="F18" i="2" s="1"/>
  <c r="E17" i="2"/>
  <c r="F17" i="2" s="1"/>
  <c r="E14" i="2"/>
  <c r="E13" i="2"/>
  <c r="F13" i="2" s="1"/>
  <c r="E12" i="2"/>
  <c r="F12" i="2" s="1"/>
  <c r="E11" i="2"/>
  <c r="F11" i="2" s="1"/>
  <c r="AC43" i="12"/>
  <c r="U89" i="12"/>
  <c r="L89" i="12"/>
  <c r="C89" i="12"/>
  <c r="U90" i="12"/>
  <c r="L90" i="12"/>
  <c r="C90" i="12"/>
  <c r="AC60" i="12"/>
  <c r="AC57" i="12"/>
  <c r="AC56" i="12"/>
  <c r="AC55" i="12"/>
  <c r="AC54" i="12"/>
  <c r="AC53" i="12"/>
  <c r="AC52" i="12"/>
  <c r="AC51" i="12"/>
  <c r="AC50" i="12"/>
  <c r="AC49" i="12"/>
  <c r="AC48" i="12"/>
  <c r="AC47" i="12"/>
  <c r="AC46" i="12"/>
  <c r="AC45" i="12"/>
  <c r="AC44" i="12"/>
  <c r="AA60" i="12"/>
  <c r="AA57" i="12"/>
  <c r="AA56" i="12"/>
  <c r="AA55" i="12"/>
  <c r="AA54" i="12"/>
  <c r="AA53" i="12"/>
  <c r="AA52" i="12"/>
  <c r="AA51" i="12"/>
  <c r="AA50" i="12"/>
  <c r="AA49" i="12"/>
  <c r="AA48" i="12"/>
  <c r="AA47" i="12"/>
  <c r="AA46" i="12"/>
  <c r="AA45" i="12"/>
  <c r="AA44" i="12"/>
  <c r="AA43" i="12"/>
  <c r="Y60" i="12"/>
  <c r="Y56" i="12"/>
  <c r="Y55" i="12"/>
  <c r="Y54" i="12"/>
  <c r="Y53" i="12"/>
  <c r="Y52" i="12"/>
  <c r="Y51" i="12"/>
  <c r="Y50" i="12"/>
  <c r="Y49" i="12"/>
  <c r="Y48" i="12"/>
  <c r="Y47" i="12"/>
  <c r="Y46" i="12"/>
  <c r="Y45" i="12"/>
  <c r="Y44" i="12"/>
  <c r="Y43" i="12"/>
  <c r="W60" i="12"/>
  <c r="W56" i="12"/>
  <c r="W55" i="12"/>
  <c r="W54" i="12"/>
  <c r="W53" i="12"/>
  <c r="W52" i="12"/>
  <c r="W51" i="12"/>
  <c r="W50" i="12"/>
  <c r="W49" i="12"/>
  <c r="W48" i="12"/>
  <c r="W47" i="12"/>
  <c r="W46" i="12"/>
  <c r="W45" i="12"/>
  <c r="W44" i="12"/>
  <c r="W43" i="12"/>
  <c r="AC42" i="12"/>
  <c r="AA42" i="12"/>
  <c r="Y42" i="12"/>
  <c r="W42" i="12"/>
  <c r="P42" i="12"/>
  <c r="R42" i="12"/>
  <c r="T42" i="12"/>
  <c r="T60" i="12"/>
  <c r="T57" i="12"/>
  <c r="T56" i="12"/>
  <c r="T55" i="12"/>
  <c r="T54" i="12"/>
  <c r="T53" i="12"/>
  <c r="T52" i="12"/>
  <c r="T51" i="12"/>
  <c r="T50" i="12"/>
  <c r="T49" i="12"/>
  <c r="T48" i="12"/>
  <c r="T47" i="12"/>
  <c r="T46" i="12"/>
  <c r="T45" i="12"/>
  <c r="T44" i="12"/>
  <c r="T43" i="12"/>
  <c r="R60" i="12"/>
  <c r="R57" i="12"/>
  <c r="R56" i="12"/>
  <c r="R55" i="12"/>
  <c r="R54" i="12"/>
  <c r="R53" i="12"/>
  <c r="R52" i="12"/>
  <c r="R51" i="12"/>
  <c r="R50" i="12"/>
  <c r="R49" i="12"/>
  <c r="R48" i="12"/>
  <c r="R47" i="12"/>
  <c r="R46" i="12"/>
  <c r="R45" i="12"/>
  <c r="R44" i="12"/>
  <c r="R43" i="12"/>
  <c r="P60" i="12"/>
  <c r="P57" i="12"/>
  <c r="P56" i="12"/>
  <c r="P55" i="12"/>
  <c r="P54" i="12"/>
  <c r="P53" i="12"/>
  <c r="P52" i="12"/>
  <c r="P51" i="12"/>
  <c r="P50" i="12"/>
  <c r="P49" i="12"/>
  <c r="P48" i="12"/>
  <c r="P47" i="12"/>
  <c r="P46" i="12"/>
  <c r="P45" i="12"/>
  <c r="P44" i="12"/>
  <c r="P43" i="12"/>
  <c r="N60" i="12"/>
  <c r="N57" i="12"/>
  <c r="N56" i="12"/>
  <c r="N55" i="12"/>
  <c r="N54" i="12"/>
  <c r="N53" i="12"/>
  <c r="N52" i="12"/>
  <c r="N51" i="12"/>
  <c r="N50" i="12"/>
  <c r="N49" i="12"/>
  <c r="N48" i="12"/>
  <c r="N47" i="12"/>
  <c r="N46" i="12"/>
  <c r="N45" i="12"/>
  <c r="N44" i="12"/>
  <c r="N43" i="12"/>
  <c r="N42" i="12"/>
  <c r="K60" i="12"/>
  <c r="K57" i="12"/>
  <c r="K56" i="12"/>
  <c r="K55" i="12"/>
  <c r="K54" i="12"/>
  <c r="K52" i="12"/>
  <c r="K51" i="12"/>
  <c r="K50" i="12"/>
  <c r="K49" i="12"/>
  <c r="K48" i="12"/>
  <c r="K47" i="12"/>
  <c r="K46" i="12"/>
  <c r="K45" i="12"/>
  <c r="K44" i="12"/>
  <c r="K43" i="12"/>
  <c r="K42" i="12"/>
  <c r="I60" i="12"/>
  <c r="I57" i="12"/>
  <c r="I56" i="12"/>
  <c r="I55" i="12"/>
  <c r="I54" i="12"/>
  <c r="I53" i="12"/>
  <c r="I52" i="12"/>
  <c r="I51" i="12"/>
  <c r="I50" i="12"/>
  <c r="I49" i="12"/>
  <c r="I48" i="12"/>
  <c r="I47" i="12"/>
  <c r="I46" i="12"/>
  <c r="I45" i="12"/>
  <c r="I44" i="12"/>
  <c r="I43" i="12"/>
  <c r="I42" i="12"/>
  <c r="E60" i="12"/>
  <c r="G60" i="12"/>
  <c r="G57" i="12"/>
  <c r="G56" i="12"/>
  <c r="G55" i="12"/>
  <c r="G54" i="12"/>
  <c r="G52" i="12"/>
  <c r="G51" i="12"/>
  <c r="G50" i="12"/>
  <c r="G49" i="12"/>
  <c r="G48" i="12"/>
  <c r="G47" i="12"/>
  <c r="G45" i="12"/>
  <c r="G44" i="12"/>
  <c r="G43" i="12"/>
  <c r="G42" i="12"/>
  <c r="E57" i="12"/>
  <c r="E56" i="12"/>
  <c r="E55" i="12"/>
  <c r="E54" i="12"/>
  <c r="E53" i="12"/>
  <c r="E52" i="12"/>
  <c r="E51" i="12"/>
  <c r="E50" i="12"/>
  <c r="E49" i="12"/>
  <c r="E48" i="12"/>
  <c r="E47" i="12"/>
  <c r="E46" i="12"/>
  <c r="E45" i="12"/>
  <c r="E44" i="12"/>
  <c r="E43" i="12"/>
  <c r="E42" i="12"/>
  <c r="AB59" i="12"/>
  <c r="AB58" i="12"/>
  <c r="Z59" i="12"/>
  <c r="Z58" i="12"/>
  <c r="S59" i="12"/>
  <c r="S58" i="12"/>
  <c r="Q59" i="12"/>
  <c r="Q58" i="12"/>
  <c r="O59" i="12"/>
  <c r="O58" i="12"/>
  <c r="M59" i="12"/>
  <c r="M58" i="12"/>
  <c r="J59" i="12"/>
  <c r="H59" i="12"/>
  <c r="H58" i="12"/>
  <c r="F59" i="12"/>
  <c r="D58" i="12"/>
  <c r="D59" i="12"/>
  <c r="B60" i="12"/>
  <c r="B57" i="12"/>
  <c r="B56" i="12"/>
  <c r="B55" i="12"/>
  <c r="B54" i="12"/>
  <c r="B53" i="12"/>
  <c r="B52" i="12"/>
  <c r="B51" i="12"/>
  <c r="B50" i="12"/>
  <c r="B49" i="12"/>
  <c r="B48" i="12"/>
  <c r="B47" i="12"/>
  <c r="B46" i="12"/>
  <c r="B45" i="12"/>
  <c r="B44" i="12"/>
  <c r="B43" i="12"/>
  <c r="B42" i="12"/>
  <c r="U91" i="12"/>
  <c r="AC91" i="12" s="1"/>
  <c r="L91" i="12"/>
  <c r="T91" i="12" s="1"/>
  <c r="C91" i="12"/>
  <c r="K91" i="12" s="1"/>
  <c r="AA88" i="12"/>
  <c r="Y88" i="12"/>
  <c r="R88" i="12"/>
  <c r="P88" i="12"/>
  <c r="I88" i="12"/>
  <c r="G88" i="12"/>
  <c r="AC87" i="12"/>
  <c r="AA87" i="12"/>
  <c r="Y87" i="12"/>
  <c r="W87" i="12"/>
  <c r="T87" i="12"/>
  <c r="R87" i="12"/>
  <c r="P87" i="12"/>
  <c r="N87" i="12"/>
  <c r="K87" i="12"/>
  <c r="I87" i="12"/>
  <c r="G87" i="12"/>
  <c r="E87" i="12"/>
  <c r="AC86" i="12"/>
  <c r="AA86" i="12"/>
  <c r="Y86" i="12"/>
  <c r="W86" i="12"/>
  <c r="T86" i="12"/>
  <c r="R86" i="12"/>
  <c r="P86" i="12"/>
  <c r="N86" i="12"/>
  <c r="K86" i="12"/>
  <c r="I86" i="12"/>
  <c r="G86" i="12"/>
  <c r="E86" i="12"/>
  <c r="AC85" i="12"/>
  <c r="AA85" i="12"/>
  <c r="Y85" i="12"/>
  <c r="W85" i="12"/>
  <c r="T85" i="12"/>
  <c r="R85" i="12"/>
  <c r="P85" i="12"/>
  <c r="N85" i="12"/>
  <c r="K85" i="12"/>
  <c r="I85" i="12"/>
  <c r="G85" i="12"/>
  <c r="E85" i="12"/>
  <c r="AC84" i="12"/>
  <c r="AA84" i="12"/>
  <c r="Y84" i="12"/>
  <c r="W84" i="12"/>
  <c r="T84" i="12"/>
  <c r="R84" i="12"/>
  <c r="P84" i="12"/>
  <c r="N84" i="12"/>
  <c r="K84" i="12"/>
  <c r="I84" i="12"/>
  <c r="G84" i="12"/>
  <c r="E84" i="12"/>
  <c r="AC83" i="12"/>
  <c r="AA83" i="12"/>
  <c r="Y83" i="12"/>
  <c r="W83" i="12"/>
  <c r="T83" i="12"/>
  <c r="R83" i="12"/>
  <c r="P83" i="12"/>
  <c r="N83" i="12"/>
  <c r="K83" i="12"/>
  <c r="I83" i="12"/>
  <c r="G83" i="12"/>
  <c r="E83" i="12"/>
  <c r="AC82" i="12"/>
  <c r="AA82" i="12"/>
  <c r="Y82" i="12"/>
  <c r="W82" i="12"/>
  <c r="T82" i="12"/>
  <c r="R82" i="12"/>
  <c r="P82" i="12"/>
  <c r="N82" i="12"/>
  <c r="K82" i="12"/>
  <c r="I82" i="12"/>
  <c r="G82" i="12"/>
  <c r="E82" i="12"/>
  <c r="AC81" i="12"/>
  <c r="AA81" i="12"/>
  <c r="Y81" i="12"/>
  <c r="W81" i="12"/>
  <c r="T81" i="12"/>
  <c r="R81" i="12"/>
  <c r="P81" i="12"/>
  <c r="N81" i="12"/>
  <c r="K81" i="12"/>
  <c r="I81" i="12"/>
  <c r="G81" i="12"/>
  <c r="E81" i="12"/>
  <c r="AC80" i="12"/>
  <c r="AA80" i="12"/>
  <c r="Y80" i="12"/>
  <c r="W80" i="12"/>
  <c r="T80" i="12"/>
  <c r="R80" i="12"/>
  <c r="P80" i="12"/>
  <c r="N80" i="12"/>
  <c r="K80" i="12"/>
  <c r="I80" i="12"/>
  <c r="G80" i="12"/>
  <c r="E80" i="12"/>
  <c r="AC79" i="12"/>
  <c r="AA79" i="12"/>
  <c r="Y79" i="12"/>
  <c r="W79" i="12"/>
  <c r="T79" i="12"/>
  <c r="R79" i="12"/>
  <c r="P79" i="12"/>
  <c r="N79" i="12"/>
  <c r="K79" i="12"/>
  <c r="I79" i="12"/>
  <c r="G79" i="12"/>
  <c r="E79" i="12"/>
  <c r="AC78" i="12"/>
  <c r="AA78" i="12"/>
  <c r="Y78" i="12"/>
  <c r="W78" i="12"/>
  <c r="T78" i="12"/>
  <c r="R78" i="12"/>
  <c r="P78" i="12"/>
  <c r="N78" i="12"/>
  <c r="K78" i="12"/>
  <c r="I78" i="12"/>
  <c r="G78" i="12"/>
  <c r="E78" i="12"/>
  <c r="AA77" i="12"/>
  <c r="Y77" i="12"/>
  <c r="R77" i="12"/>
  <c r="P77" i="12"/>
  <c r="I77" i="12"/>
  <c r="G77" i="12"/>
  <c r="AA76" i="12"/>
  <c r="Y76" i="12"/>
  <c r="R76" i="12"/>
  <c r="P76" i="12"/>
  <c r="I76" i="12"/>
  <c r="G76" i="12"/>
  <c r="AC75" i="12"/>
  <c r="AA75" i="12"/>
  <c r="Y75" i="12"/>
  <c r="W75" i="12"/>
  <c r="T75" i="12"/>
  <c r="R75" i="12"/>
  <c r="P75" i="12"/>
  <c r="N75" i="12"/>
  <c r="K75" i="12"/>
  <c r="I75" i="12"/>
  <c r="G75" i="12"/>
  <c r="E75" i="12"/>
  <c r="AC74" i="12"/>
  <c r="AA74" i="12"/>
  <c r="Y74" i="12"/>
  <c r="W74" i="12"/>
  <c r="T74" i="12"/>
  <c r="R74" i="12"/>
  <c r="P74" i="12"/>
  <c r="N74" i="12"/>
  <c r="K74" i="12"/>
  <c r="I74" i="12"/>
  <c r="G74" i="12"/>
  <c r="E74" i="12"/>
  <c r="AC73" i="12"/>
  <c r="AA73" i="12"/>
  <c r="Y73" i="12"/>
  <c r="W73" i="12"/>
  <c r="T73" i="12"/>
  <c r="R73" i="12"/>
  <c r="P73" i="12"/>
  <c r="N73" i="12"/>
  <c r="K73" i="12"/>
  <c r="I73" i="12"/>
  <c r="G73" i="12"/>
  <c r="E73" i="12"/>
  <c r="E28" i="2" l="1"/>
  <c r="F28" i="2" s="1"/>
  <c r="F14" i="2"/>
  <c r="L58" i="12"/>
  <c r="T58" i="12" s="1"/>
  <c r="C59" i="12"/>
  <c r="K59" i="12" s="1"/>
  <c r="I58" i="12"/>
  <c r="AA58" i="12"/>
  <c r="L59" i="12"/>
  <c r="R59" i="12" s="1"/>
  <c r="G91" i="12"/>
  <c r="N91" i="12"/>
  <c r="E91" i="12"/>
  <c r="P91" i="12"/>
  <c r="I91" i="12"/>
  <c r="W91" i="12"/>
  <c r="R91" i="12"/>
  <c r="Y91" i="12"/>
  <c r="AA91" i="12"/>
  <c r="N58" i="12" l="1"/>
  <c r="N59" i="12"/>
  <c r="P58" i="12"/>
  <c r="E59" i="12"/>
  <c r="R58" i="12"/>
  <c r="AA59" i="12"/>
  <c r="AC59" i="12"/>
  <c r="P59" i="12"/>
  <c r="T59" i="12"/>
  <c r="B59" i="12"/>
  <c r="G59" i="12"/>
  <c r="AC58" i="12"/>
  <c r="K58" i="12"/>
  <c r="E58" i="12"/>
  <c r="G58" i="12"/>
  <c r="I59" i="12"/>
  <c r="E44" i="2"/>
  <c r="E58" i="2"/>
  <c r="C59" i="2"/>
  <c r="L61" i="2" l="1"/>
  <c r="J61" i="2"/>
  <c r="H61" i="2"/>
  <c r="C60" i="2"/>
  <c r="G60" i="2"/>
  <c r="I60" i="2"/>
  <c r="K60" i="2"/>
  <c r="G59" i="2"/>
  <c r="I59" i="2"/>
  <c r="K59" i="2"/>
  <c r="B59" i="2"/>
  <c r="B60" i="2"/>
  <c r="F44" i="2"/>
  <c r="F58" i="2"/>
  <c r="E61" i="2"/>
  <c r="F61" i="2" s="1"/>
  <c r="E45" i="2"/>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43" i="2"/>
  <c r="F43" i="2" s="1"/>
  <c r="E90" i="2"/>
  <c r="E89" i="2"/>
  <c r="E88" i="2"/>
  <c r="E87" i="2"/>
  <c r="E86" i="2"/>
  <c r="E85" i="2"/>
  <c r="E84" i="2"/>
  <c r="E83" i="2"/>
  <c r="E82" i="2"/>
  <c r="E81" i="2"/>
  <c r="E80" i="2"/>
  <c r="E79" i="2"/>
  <c r="E78" i="2"/>
  <c r="E77" i="2"/>
  <c r="E76" i="2"/>
  <c r="E75" i="2"/>
  <c r="C124" i="2"/>
  <c r="C123" i="2"/>
  <c r="B123" i="2"/>
  <c r="K123" i="2"/>
  <c r="I123" i="2"/>
  <c r="G123" i="2"/>
  <c r="K124" i="2"/>
  <c r="B124" i="2"/>
  <c r="I124" i="2"/>
  <c r="G124" i="2"/>
  <c r="E108" i="2"/>
  <c r="E109" i="2"/>
  <c r="E110" i="2"/>
  <c r="E111" i="2"/>
  <c r="E112" i="2"/>
  <c r="E113" i="2"/>
  <c r="E114" i="2"/>
  <c r="E115" i="2"/>
  <c r="E116" i="2"/>
  <c r="E117" i="2"/>
  <c r="E118" i="2"/>
  <c r="E119" i="2"/>
  <c r="E120" i="2"/>
  <c r="E121" i="2"/>
  <c r="E122" i="2"/>
  <c r="E125" i="2"/>
  <c r="E107" i="2"/>
  <c r="J60" i="2" l="1"/>
  <c r="J59" i="2"/>
  <c r="E60" i="2"/>
  <c r="F60" i="2" s="1"/>
  <c r="L60" i="2"/>
  <c r="H60" i="2"/>
  <c r="H59" i="2"/>
  <c r="D60" i="2"/>
  <c r="D59" i="2"/>
  <c r="E59" i="2"/>
  <c r="F59" i="2" s="1"/>
  <c r="L59" i="2"/>
  <c r="F45" i="2"/>
  <c r="E124" i="2"/>
  <c r="E123" i="2"/>
</calcChain>
</file>

<file path=xl/sharedStrings.xml><?xml version="1.0" encoding="utf-8"?>
<sst xmlns="http://schemas.openxmlformats.org/spreadsheetml/2006/main" count="2613" uniqueCount="240">
  <si>
    <t>Anzahl</t>
  </si>
  <si>
    <t>Anteil</t>
  </si>
  <si>
    <t>Land</t>
  </si>
  <si>
    <t>Einrichtungen…</t>
  </si>
  <si>
    <t>Insgesamt</t>
  </si>
  <si>
    <t>Leitungsteam</t>
  </si>
  <si>
    <t>Deutschland</t>
  </si>
  <si>
    <t>Westdeutschland</t>
  </si>
  <si>
    <t>Ostdeutschland</t>
  </si>
  <si>
    <t>Baden-Württemberg</t>
  </si>
  <si>
    <t>Bayern</t>
  </si>
  <si>
    <t>Berlin</t>
  </si>
  <si>
    <t>Brandenburg</t>
  </si>
  <si>
    <t>Bremen</t>
  </si>
  <si>
    <t>Hamburg</t>
  </si>
  <si>
    <t>Hessen</t>
  </si>
  <si>
    <t>Mecklenburg-Vorpommern</t>
  </si>
  <si>
    <t>Niedersachsen</t>
  </si>
  <si>
    <t>Rheinland-Pfalz</t>
  </si>
  <si>
    <t>Saarland</t>
  </si>
  <si>
    <t>Sachsen</t>
  </si>
  <si>
    <t>Sachsen-Anhalt</t>
  </si>
  <si>
    <t>Schleswig-Holstein</t>
  </si>
  <si>
    <t>Thüringen</t>
  </si>
  <si>
    <t>Baden- Württemberg</t>
  </si>
  <si>
    <t>Sachsen- Anhalt</t>
  </si>
  <si>
    <t>Schleswig- Holstein</t>
  </si>
  <si>
    <t xml:space="preserve"> Mecklenburg- Vorpommern</t>
  </si>
  <si>
    <t>Westdeutschald</t>
  </si>
  <si>
    <t xml:space="preserve">Ostdeutschland </t>
  </si>
  <si>
    <t>26 bis 75 Kinder</t>
  </si>
  <si>
    <t>76 Kinder und mehr</t>
  </si>
  <si>
    <t>.</t>
  </si>
  <si>
    <t>Eine Person, die … Leitungsaufgaben angestellt ist</t>
  </si>
  <si>
    <t>… ausschließlich für …</t>
  </si>
  <si>
    <t>… neben anderen Aufgaben auch für …</t>
  </si>
  <si>
    <t>Einrichtungen …</t>
  </si>
  <si>
    <t>… mit Personen, die für Leitungsaufgaben angestellt sind</t>
  </si>
  <si>
    <t>… in denen keine Person für  Leitungsaufgaben angestellt ist</t>
  </si>
  <si>
    <t>Davon mit folgenden Berufsabschlüssen</t>
  </si>
  <si>
    <t>In %</t>
  </si>
  <si>
    <t>Befristet</t>
  </si>
  <si>
    <t>Unbefristet</t>
  </si>
  <si>
    <t>Davon</t>
  </si>
  <si>
    <t>Nordrhein-Westfalen</t>
  </si>
  <si>
    <t>38,5 und mehr 
Wochenstunden</t>
  </si>
  <si>
    <t>32 bis unter 
38,5 Wochenstunden</t>
  </si>
  <si>
    <t>19 bis unter 
32 Wochenstunden</t>
  </si>
  <si>
    <t>10 bis unter 19 Wochenstunden</t>
  </si>
  <si>
    <t>Einrichtungen in denen keine Person für  Leitungsaufgaben angestellt ist</t>
  </si>
  <si>
    <t>Eine Person, die neben anderen Aufgaben auch für Leitungsaufgaben angestellt ist</t>
  </si>
  <si>
    <t>Eine Person, die ausschließlich für Leitungsaufgaben angestellt ist</t>
  </si>
  <si>
    <t>Ostdeutschald</t>
  </si>
  <si>
    <t>*Die Angaben beziehen sich auf Angestellte, Arbeiterinnen und Arbeiter, Beamtinnen und Beamte. Praktikantinnen und Praktikanten, Personen im freiwilligen sozialen Jahr/Bundesfreiwilligendienst und Angaben der Kategorie Sonstige wurden nicht berücksichtigt.</t>
  </si>
  <si>
    <t>Bis 25 Kinder</t>
  </si>
  <si>
    <t>Unter 10 Wochenstunden</t>
  </si>
  <si>
    <r>
      <rPr>
        <vertAlign val="superscript"/>
        <sz val="8"/>
        <color indexed="8"/>
        <rFont val="Calibri"/>
        <family val="2"/>
        <scheme val="minor"/>
      </rPr>
      <t xml:space="preserve">1) </t>
    </r>
    <r>
      <rPr>
        <sz val="8"/>
        <color indexed="8"/>
        <rFont val="Calibri"/>
        <family val="2"/>
        <scheme val="minor"/>
      </rPr>
      <t>Ohne Horteinrichtungen</t>
    </r>
  </si>
  <si>
    <r>
      <rPr>
        <vertAlign val="superscript"/>
        <sz val="8.5"/>
        <rFont val="Calibri"/>
        <family val="2"/>
        <scheme val="minor"/>
      </rPr>
      <t>1)</t>
    </r>
    <r>
      <rPr>
        <sz val="8.5"/>
        <rFont val="Calibri"/>
        <family val="2"/>
        <scheme val="minor"/>
      </rPr>
      <t xml:space="preserve"> Ohne Personal in Horten</t>
    </r>
  </si>
  <si>
    <r>
      <t>Andere Hochschulabschlüsse</t>
    </r>
    <r>
      <rPr>
        <b/>
        <vertAlign val="superscript"/>
        <sz val="11"/>
        <rFont val="Calibri"/>
        <family val="2"/>
        <scheme val="minor"/>
      </rPr>
      <t>3)</t>
    </r>
  </si>
  <si>
    <r>
      <t>Andere/keine Berufsausbildung</t>
    </r>
    <r>
      <rPr>
        <b/>
        <vertAlign val="superscript"/>
        <sz val="11"/>
        <rFont val="Calibri"/>
        <family val="2"/>
        <scheme val="minor"/>
      </rPr>
      <t>4)</t>
    </r>
  </si>
  <si>
    <t>Zuständigkeit</t>
  </si>
  <si>
    <t>Nicht ausschließlich Leitungsaufgaben</t>
  </si>
  <si>
    <t>Ausschließlich Leitungsaufgaben</t>
  </si>
  <si>
    <t>S.E.</t>
  </si>
  <si>
    <t>Fragetext: Kommen wir nun zu Ihren Leitungsaufgaben (pädagogische Leitung und Verwaltungsaufgaben). Wie viele Stunden pro Woche sind vertraglich für Leitungsaufgaben festgelegt/fallen tatsächlich für Leitungsaufgaben an?</t>
  </si>
  <si>
    <t>AME</t>
  </si>
  <si>
    <t>(0,00)</t>
  </si>
  <si>
    <t>2. Bayern</t>
  </si>
  <si>
    <t xml:space="preserve">0,04*  </t>
  </si>
  <si>
    <t>(0,01)</t>
  </si>
  <si>
    <t>3. Berlin</t>
  </si>
  <si>
    <t xml:space="preserve">-0,10*  </t>
  </si>
  <si>
    <t>4. Brandenburg</t>
  </si>
  <si>
    <t xml:space="preserve">-0,01   </t>
  </si>
  <si>
    <t>5. Bremen</t>
  </si>
  <si>
    <t xml:space="preserve">0,11*  </t>
  </si>
  <si>
    <t>(0,02)</t>
  </si>
  <si>
    <t>6. Hamburg</t>
  </si>
  <si>
    <t xml:space="preserve">0,03   </t>
  </si>
  <si>
    <t>7. Hessen</t>
  </si>
  <si>
    <t xml:space="preserve">-0,02*  </t>
  </si>
  <si>
    <t>8. Mecklenburg-Vorpommern</t>
  </si>
  <si>
    <t xml:space="preserve">0,01   </t>
  </si>
  <si>
    <t>9. Niedersachsen</t>
  </si>
  <si>
    <t>10. Nordrhein-Westfalen</t>
  </si>
  <si>
    <t>11. Rheinland-Pfalz</t>
  </si>
  <si>
    <t>12. Saarland</t>
  </si>
  <si>
    <t>13. Sachsen</t>
  </si>
  <si>
    <t xml:space="preserve">-0,07*  </t>
  </si>
  <si>
    <t>14. Sachsen-Anhalt</t>
  </si>
  <si>
    <t xml:space="preserve">-0,00   </t>
  </si>
  <si>
    <t>15. Schleswig-Holstein</t>
  </si>
  <si>
    <t xml:space="preserve">0,10*  </t>
  </si>
  <si>
    <t>16. Thüringen</t>
  </si>
  <si>
    <t xml:space="preserve">-0,09*  </t>
  </si>
  <si>
    <t xml:space="preserve">-0,04*  </t>
  </si>
  <si>
    <t xml:space="preserve">-0,04   </t>
  </si>
  <si>
    <t>Trägerunterstützung: Verwaltungskraft: Ja</t>
  </si>
  <si>
    <t>Anzahl betreuter Kinder: 26 bis 75 Kinder</t>
  </si>
  <si>
    <t>(0,05)</t>
  </si>
  <si>
    <t>Anzahl betreuter Kinder: 76 und mehr Kinder</t>
  </si>
  <si>
    <t xml:space="preserve">-0,02   </t>
  </si>
  <si>
    <t>Nichteinhaltung Personalschlüssel (in Tagen, zentriert)</t>
  </si>
  <si>
    <t xml:space="preserve">0,00*  </t>
  </si>
  <si>
    <t>Formale Regelung der Leitung: Leitung und Stellvertretung/Tandem</t>
  </si>
  <si>
    <t xml:space="preserve">-0,06*  </t>
  </si>
  <si>
    <t>Formale Regelung der Leitung: Verbundleitung</t>
  </si>
  <si>
    <t>(0,04)</t>
  </si>
  <si>
    <t>Formale Regelung der Leitung: Keine formale Regelung</t>
  </si>
  <si>
    <t xml:space="preserve">-0,05   </t>
  </si>
  <si>
    <t>(0,10)</t>
  </si>
  <si>
    <t>Zuständigkeitsbereich der Leitung: Ausschließlich Leitungsaufgaben</t>
  </si>
  <si>
    <t xml:space="preserve">-0,65*  </t>
  </si>
  <si>
    <t>Langfristig unbesetzte Stellen: Ja</t>
  </si>
  <si>
    <t>Langfristige Abwesenheiten: 1 Abwesenheit</t>
  </si>
  <si>
    <t xml:space="preserve">0,06*  </t>
  </si>
  <si>
    <t>Langfristige Abwesenheiten: 2 Abwesenheiten</t>
  </si>
  <si>
    <t xml:space="preserve">0,02   </t>
  </si>
  <si>
    <t>(0,03)</t>
  </si>
  <si>
    <t>Langfristige Abwesenheiten: 3 und mehr Abwesenheiten</t>
  </si>
  <si>
    <t>Ausgleich von Personalausfällen: Übernahme pädagogischer Arbeit durch Leitung</t>
  </si>
  <si>
    <t>Berufsausbildungsabschluss: (Einschlägiger) Hochschulabschluss</t>
  </si>
  <si>
    <t>Berufsausbildungsabschluss: (Einschl.) Berufsfachschul-/Anderer/kein Abschluss</t>
  </si>
  <si>
    <t>Vertragl. Wochenarbeitszeit: 32 bis unter 38,5 WoSt</t>
  </si>
  <si>
    <t>Vertragl. Wochenarbeitszeit: Unter 32 WoSt</t>
  </si>
  <si>
    <t xml:space="preserve">0,07   </t>
  </si>
  <si>
    <t>Leitungserfahrung (in Jahren, zentriert)</t>
  </si>
  <si>
    <t xml:space="preserve">0,00   </t>
  </si>
  <si>
    <t>Mittlerer Bedarf an Fort- und Weiterbildung (Skala 1-6)</t>
  </si>
  <si>
    <t>Adj. McFadden R²</t>
  </si>
  <si>
    <t>Adj. Count R²</t>
  </si>
  <si>
    <r>
      <t>Tab. HF-04.1.1-1 Kindertageseinrichtungen</t>
    </r>
    <r>
      <rPr>
        <b/>
        <vertAlign val="superscript"/>
        <sz val="11"/>
        <color indexed="8"/>
        <rFont val="Calibri"/>
        <family val="2"/>
        <scheme val="minor"/>
      </rPr>
      <t>1)</t>
    </r>
    <r>
      <rPr>
        <b/>
        <sz val="11"/>
        <color indexed="8"/>
        <rFont val="Calibri"/>
        <family val="2"/>
        <scheme val="minor"/>
      </rPr>
      <t xml:space="preserve"> 2021 nach Art der Leitung der Kindertageseinrichtung und Ländern </t>
    </r>
  </si>
  <si>
    <r>
      <t>Tab. HF-04.1.1-2 Kindertageseinrichtungen</t>
    </r>
    <r>
      <rPr>
        <b/>
        <vertAlign val="superscript"/>
        <sz val="11"/>
        <color indexed="8"/>
        <rFont val="Calibri"/>
        <family val="2"/>
        <scheme val="minor"/>
      </rPr>
      <t>1)</t>
    </r>
    <r>
      <rPr>
        <b/>
        <sz val="11"/>
        <color indexed="8"/>
        <rFont val="Calibri"/>
        <family val="2"/>
        <scheme val="minor"/>
      </rPr>
      <t xml:space="preserve"> 2020 nach Art der Leitung der Kindertageseinrichtung und Ländern </t>
    </r>
  </si>
  <si>
    <r>
      <t>Tab. HF-04.1.1-3 Kindertageseinrichtungen</t>
    </r>
    <r>
      <rPr>
        <b/>
        <vertAlign val="superscript"/>
        <sz val="11"/>
        <color indexed="8"/>
        <rFont val="Calibri"/>
        <family val="2"/>
        <scheme val="minor"/>
      </rPr>
      <t>1)</t>
    </r>
    <r>
      <rPr>
        <b/>
        <sz val="11"/>
        <color indexed="8"/>
        <rFont val="Calibri"/>
        <family val="2"/>
        <scheme val="minor"/>
      </rPr>
      <t xml:space="preserve">  2019 nach Art der Leitung der Kindertageseinrichtung und Ländern</t>
    </r>
  </si>
  <si>
    <r>
      <t>Tab. HF-04.1.1-4 Kindertageseinrichtungen</t>
    </r>
    <r>
      <rPr>
        <b/>
        <vertAlign val="superscript"/>
        <sz val="11"/>
        <color indexed="8"/>
        <rFont val="Calibri"/>
        <family val="2"/>
        <scheme val="minor"/>
      </rPr>
      <t>1)</t>
    </r>
    <r>
      <rPr>
        <b/>
        <sz val="11"/>
        <color indexed="8"/>
        <rFont val="Calibri"/>
        <family val="2"/>
        <scheme val="minor"/>
      </rPr>
      <t xml:space="preserve"> 2018 nach Art der Leitung der Kindertageseinrichtung und Ländern</t>
    </r>
  </si>
  <si>
    <r>
      <t>Tab. HF-04.1.2-1 Kindertageseinrichtungen</t>
    </r>
    <r>
      <rPr>
        <b/>
        <vertAlign val="superscript"/>
        <sz val="11"/>
        <color indexed="8"/>
        <rFont val="Calibri"/>
        <family val="2"/>
        <scheme val="minor"/>
      </rPr>
      <t>1)</t>
    </r>
    <r>
      <rPr>
        <b/>
        <sz val="11"/>
        <color indexed="8"/>
        <rFont val="Calibri"/>
        <family val="2"/>
        <scheme val="minor"/>
      </rPr>
      <t xml:space="preserve"> nach Art der Leitung der Kindertageseinrichtung, Größe der Einrichtung und Ländern 2021</t>
    </r>
  </si>
  <si>
    <r>
      <t>Tab. HF-04.1.2-2 Kindertageseinrichtungen</t>
    </r>
    <r>
      <rPr>
        <b/>
        <vertAlign val="superscript"/>
        <sz val="11"/>
        <color indexed="8"/>
        <rFont val="Calibri"/>
        <family val="2"/>
        <scheme val="minor"/>
      </rPr>
      <t>1)</t>
    </r>
    <r>
      <rPr>
        <b/>
        <sz val="11"/>
        <color indexed="8"/>
        <rFont val="Calibri"/>
        <family val="2"/>
        <scheme val="minor"/>
      </rPr>
      <t xml:space="preserve"> nach Art der Leitung der Kindertageseinrichtung, Größe der Einrichtung und Ländern 2020</t>
    </r>
  </si>
  <si>
    <r>
      <t>Tab. HF-04.1.2-3 Kindertageseinrichtungen</t>
    </r>
    <r>
      <rPr>
        <b/>
        <vertAlign val="superscript"/>
        <sz val="11"/>
        <color indexed="8"/>
        <rFont val="Calibri"/>
        <family val="2"/>
        <scheme val="minor"/>
      </rPr>
      <t>1)</t>
    </r>
    <r>
      <rPr>
        <b/>
        <sz val="11"/>
        <color indexed="8"/>
        <rFont val="Calibri"/>
        <family val="2"/>
        <scheme val="minor"/>
      </rPr>
      <t xml:space="preserve"> nach Art der Leitung der Kindertageseinrichtung , Größe der Einrichtung und Ländern 2019</t>
    </r>
  </si>
  <si>
    <r>
      <t>Tab. HF-04.2.1-1 Personen</t>
    </r>
    <r>
      <rPr>
        <b/>
        <vertAlign val="superscript"/>
        <sz val="11"/>
        <rFont val="Calibri"/>
        <family val="2"/>
        <scheme val="minor"/>
      </rPr>
      <t>1)</t>
    </r>
    <r>
      <rPr>
        <b/>
        <sz val="11"/>
        <rFont val="Calibri"/>
        <family val="2"/>
        <scheme val="minor"/>
      </rPr>
      <t>, die für Leitungsaufgaben angestellt sind*, 2021 nach Befristung und Ländern</t>
    </r>
  </si>
  <si>
    <r>
      <t>Tab. HF-04.2.1-2 Personen</t>
    </r>
    <r>
      <rPr>
        <b/>
        <vertAlign val="superscript"/>
        <sz val="11"/>
        <rFont val="Calibri"/>
        <family val="2"/>
        <scheme val="minor"/>
      </rPr>
      <t>1)</t>
    </r>
    <r>
      <rPr>
        <b/>
        <sz val="11"/>
        <rFont val="Calibri"/>
        <family val="2"/>
        <scheme val="minor"/>
      </rPr>
      <t>, die für Leitungsaufgaben angestellt sind*, 2020 nach Befristung und Ländern</t>
    </r>
  </si>
  <si>
    <r>
      <t>Tab. HF-04.2.1-3 Personen</t>
    </r>
    <r>
      <rPr>
        <b/>
        <vertAlign val="superscript"/>
        <sz val="11"/>
        <rFont val="Calibri"/>
        <family val="2"/>
        <scheme val="minor"/>
      </rPr>
      <t>1)</t>
    </r>
    <r>
      <rPr>
        <b/>
        <sz val="11"/>
        <rFont val="Calibri"/>
        <family val="2"/>
        <scheme val="minor"/>
      </rPr>
      <t>, die für Leitungsaufgaben angestellt sind*, 2019 nach Befristung und Ländern</t>
    </r>
  </si>
  <si>
    <r>
      <t>Tab. HF-04.2.1-4 Personen</t>
    </r>
    <r>
      <rPr>
        <b/>
        <vertAlign val="superscript"/>
        <sz val="11"/>
        <rFont val="Calibri"/>
        <family val="2"/>
        <scheme val="minor"/>
      </rPr>
      <t>1)</t>
    </r>
    <r>
      <rPr>
        <b/>
        <sz val="11"/>
        <rFont val="Calibri"/>
        <family val="2"/>
        <scheme val="minor"/>
      </rPr>
      <t xml:space="preserve">, die für Leitungsaufgaben angestellt sind, 2021 nach Umfang der Beschäftigung und Ländern </t>
    </r>
  </si>
  <si>
    <r>
      <t>Tab. HF-04.2.1-5 Personen</t>
    </r>
    <r>
      <rPr>
        <b/>
        <vertAlign val="superscript"/>
        <sz val="11"/>
        <rFont val="Calibri"/>
        <family val="2"/>
        <scheme val="minor"/>
      </rPr>
      <t>1)</t>
    </r>
    <r>
      <rPr>
        <b/>
        <sz val="11"/>
        <rFont val="Calibri"/>
        <family val="2"/>
        <scheme val="minor"/>
      </rPr>
      <t xml:space="preserve">, die für Leitungsaufgaben angestellt sind, 2020 nach Umfang der Beschäftigung und Ländern </t>
    </r>
  </si>
  <si>
    <r>
      <t>Tab. HF-04.2.1-6 Personen</t>
    </r>
    <r>
      <rPr>
        <b/>
        <vertAlign val="superscript"/>
        <sz val="11"/>
        <rFont val="Calibri"/>
        <family val="2"/>
        <scheme val="minor"/>
      </rPr>
      <t>1)</t>
    </r>
    <r>
      <rPr>
        <b/>
        <sz val="11"/>
        <rFont val="Calibri"/>
        <family val="2"/>
        <scheme val="minor"/>
      </rPr>
      <t xml:space="preserve">, die für Leitungsaufgaben angestellt sind, 2019 nach Umfang der Beschäftigung und Ländern </t>
    </r>
  </si>
  <si>
    <t>Tab. HF-04.2.2-1 Leitungen, die die vertraglich festgelegten Leitungswochenstunden 2020 überschreiten nach Zuständigkeit und Ländern (in %)</t>
  </si>
  <si>
    <r>
      <t>Tab. HF-04.3.1-1 Personen</t>
    </r>
    <r>
      <rPr>
        <b/>
        <vertAlign val="superscript"/>
        <sz val="11"/>
        <color theme="1"/>
        <rFont val="Calibri"/>
        <family val="2"/>
        <scheme val="minor"/>
      </rPr>
      <t>1)</t>
    </r>
    <r>
      <rPr>
        <b/>
        <sz val="11"/>
        <color theme="1"/>
        <rFont val="Calibri"/>
        <family val="2"/>
        <scheme val="minor"/>
      </rPr>
      <t>, die für Leitungsaufgaben angestellt sind, 2021 nach höchstem Berufsausbildungsabschluss und Ländern</t>
    </r>
  </si>
  <si>
    <r>
      <t>Tab. HF-04.3.1-2 Personen</t>
    </r>
    <r>
      <rPr>
        <b/>
        <vertAlign val="superscript"/>
        <sz val="11"/>
        <color theme="1"/>
        <rFont val="Calibri"/>
        <family val="2"/>
        <scheme val="minor"/>
      </rPr>
      <t>1)</t>
    </r>
    <r>
      <rPr>
        <b/>
        <sz val="11"/>
        <color theme="1"/>
        <rFont val="Calibri"/>
        <family val="2"/>
        <scheme val="minor"/>
      </rPr>
      <t>, die für Leitungsaufgaben angestellt sind, 2020 nach höchstem Berufsausbildungsabschluss und Ländern</t>
    </r>
  </si>
  <si>
    <r>
      <t>Tab. HF-04.3.1-3 Personen</t>
    </r>
    <r>
      <rPr>
        <b/>
        <vertAlign val="superscript"/>
        <sz val="11"/>
        <color theme="1"/>
        <rFont val="Calibri"/>
        <family val="2"/>
        <scheme val="minor"/>
      </rPr>
      <t>1)</t>
    </r>
    <r>
      <rPr>
        <b/>
        <sz val="11"/>
        <color theme="1"/>
        <rFont val="Calibri"/>
        <family val="2"/>
        <scheme val="minor"/>
      </rPr>
      <t>, die für Leitungsaufgaben angestellt sind, 2019 nach höchstem Berufsausbildungsabschluss und Ländern</t>
    </r>
  </si>
  <si>
    <r>
      <t>Tab. HF-04.3.1-4 Personen</t>
    </r>
    <r>
      <rPr>
        <b/>
        <vertAlign val="superscript"/>
        <sz val="11"/>
        <color theme="1"/>
        <rFont val="Calibri"/>
        <family val="2"/>
        <scheme val="minor"/>
      </rPr>
      <t>1)</t>
    </r>
    <r>
      <rPr>
        <b/>
        <sz val="11"/>
        <color theme="1"/>
        <rFont val="Calibri"/>
        <family val="2"/>
        <scheme val="minor"/>
      </rPr>
      <t>, die für Leitungsaufgaben angestellt sind, 2018 nach höchstem Berufsausbildungsabschluss und Ländern</t>
    </r>
  </si>
  <si>
    <t>N</t>
  </si>
  <si>
    <t>1. Baden-Württemberg (Ref.)</t>
  </si>
  <si>
    <t>Trägerunterstützung: Verwaltungskraft: Nein (Ref.)</t>
  </si>
  <si>
    <t>Anzahl betreuter Kinder: Bis 25 Kinder (Ref.)</t>
  </si>
  <si>
    <t>Formale Regelung der Leitung: Leitung durch eine Person (Ref.)</t>
  </si>
  <si>
    <t>Zuständigkeitsbereich der Leitung: Nicht ausschließlich Leitungsaufgaben (Ref.)</t>
  </si>
  <si>
    <t>Langfristig unbesetzte Stellen: Nein (Ref.)</t>
  </si>
  <si>
    <t>Langfristige Abwesenheiten: Keine (Ref.)</t>
  </si>
  <si>
    <t>Ausgleich von Personalausfällen: Kein Ausgleich nötig/ andere Maßnahme (Ref.)</t>
  </si>
  <si>
    <t>Berufsausbildungsabschluss: (Einschlägiger) Fachschulabschluss (Ref.)</t>
  </si>
  <si>
    <t>Vertragl. Wochenarbeitszeit: 38,5 und mehr WoSt (Ref.)</t>
  </si>
  <si>
    <t>Keine Leitungsressourcen</t>
  </si>
  <si>
    <t>Mehr als 0 bis 1 Stunde Leitungsressourcen</t>
  </si>
  <si>
    <t xml:space="preserve">Mehr als 1 bis  2 Stunden Leitungsressourcen </t>
  </si>
  <si>
    <t xml:space="preserve">Mehr als 2 bis 3 Stunden Leitungsressourcen </t>
  </si>
  <si>
    <t xml:space="preserve">Mehr als 3 bis 4 Stunden Leitungsressourcen </t>
  </si>
  <si>
    <t xml:space="preserve">Mehr als 4 bis 5 Stunden Leitungsressourcen </t>
  </si>
  <si>
    <t xml:space="preserve">Mehr als 5 Stunden Leitungsressourcen </t>
  </si>
  <si>
    <t>* Leitungsstunden pro pädagogischen und leitenden Mitarbeiterinnen und Mitarbeitern inkl. Leitung mit erstem Arbeitsbereich und Verwaltung.</t>
  </si>
  <si>
    <t>76 und mehr Kinder</t>
  </si>
  <si>
    <t xml:space="preserve">Mehr als 0 bis 1 Stunde Leitungsressourcen </t>
  </si>
  <si>
    <t>-</t>
  </si>
  <si>
    <t>Zurück zum Inhalt - HF-04</t>
  </si>
  <si>
    <t>Tab. HF-04.1.3-1 Teams (Einrichtungen) 2021 nach Leitungsstunden* pro pädagogischen und leitenden Mitarbeiter nach Einrichtungsgröße und Ländern</t>
  </si>
  <si>
    <t>Tab. HF-04.1.3-2 Teams (Einrichtungen) 2020 nach Leitungsstunden* pro pädagogischen und leitenden Mitarbeiter nach Einrichtungsgröße und Ländern</t>
  </si>
  <si>
    <t>Tab. HF-04.1.3-3 Teams (Einrichtungen) 2019 nach Leitungsstunden* pro pädagogischen und leitenden Mitarbeiter nach Einrichtungsgröße und Ländern</t>
  </si>
  <si>
    <t>Tab. HF-04.1.3-4 Teams (Einrichtungen) 2018 nach Leitungsstunden* pro pädagogischen und leitenden Mitarbeiter nach Einrichtungsgröße und Ländern</t>
  </si>
  <si>
    <t>Tab. HF-04.2.2-2 Regression zur Wahrscheinlichkeit (k)einer Überschreitung der vertraglich festgelegten Leitungswochenstunden in Kindertageseinrichtungen 2020 (in Prozentpunkten)</t>
  </si>
  <si>
    <t>Quelle: DJI, ERiK-Surveys 2020: Leitungsbefragung, Datensatzversion 2.0,  https://doi.org/10.17621/erik2020_l_v02, ungewichtete Daten, Berechnungen des DJI, n = 1.835</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</si>
  <si>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</si>
  <si>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</si>
  <si>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2018, https://doi.org/10.21242/22541.2018.00.00.1.1.0, Berechnungen des Forschungsverbundes DJI/TU Dortmund</t>
  </si>
  <si>
    <t xml:space="preserve">Quelle: Forschungsdatenzentrum der Statistischen Ämter des Bundes und der Länder, Statistik der Kinder- und Jugendhilfe, Kinder und tätige Personen in Tageseinrichtungen 2019, https://doi.org/10.21242/22541.2019.00.00.1.1.0, Berechnungen des Forschungsverbundes DJI/TU Dortmund
</t>
  </si>
  <si>
    <t xml:space="preserve">Quelle: Forschungsdatenzentrum der Statistischen Ämter des Bundes und der Länder, Statistik der Kinder- und Jugendhilfe, Kinder und tätige Personen in Tageseinrichtungen 2020, https://doi.org/10.21242/22541.2020.00.00.1.1.0, Berechnungen des Forschungsverbundes DJI/TU Dortmund
</t>
  </si>
  <si>
    <t>Quelle: Forschungsdatenzentrum der Statistischen Ämter des Bundes und der Länder, Statistik der Kinder- und Jugendhilfe, Kinder und tätige Personen in Tageseinrichtungen 2021, https://doi.org/10.21242/22541.2021.00.00.1.1.0, Berechnungen des Forschungsverbundes DJI/TU Dortmund</t>
  </si>
  <si>
    <t>Quelle: DJI, ERiK-Surveys 2020: Leitungsbefragung, Datensatzversion 2.0,  https://doi.org/10.17621/erik2020_l_v02, gewichtete Daten, Berechnungen des DJI, n = 740-2.840</t>
  </si>
  <si>
    <t>/</t>
  </si>
  <si>
    <t xml:space="preserve">Hinweis: Werte mit starken Einschränkungen (/) sind für Hamburg nicht dargestellt, da diese nicht belastbar oder vorhanden sind. </t>
  </si>
  <si>
    <t xml:space="preserve">Quelle: Statistisches Bundesamt, Statistik der Kinder- und Jugendhilfe, Kinder und tätige Personen in Tageseinrichtungen, 2021. Sonderauswertung zum pädagogischen Personal in Tageseinrichtungen im Auftrag des Bundesministeriums für Familie, Senioren, Frauen und Jugend (2022).
</t>
  </si>
  <si>
    <r>
      <t>Sozialpädagogen/-innen, Sozialarbeiter/innen, Heilpädagogen/-innen (FH)</t>
    </r>
    <r>
      <rPr>
        <b/>
        <vertAlign val="superscript"/>
        <sz val="11"/>
        <rFont val="Calibri"/>
        <family val="2"/>
        <scheme val="minor"/>
      </rPr>
      <t>2)</t>
    </r>
  </si>
  <si>
    <t>Kindheitspädagogen/-innen</t>
  </si>
  <si>
    <t>Erzieher/innen, 
Heilpädagogen/-innen (FS)</t>
  </si>
  <si>
    <r>
      <rPr>
        <vertAlign val="superscript"/>
        <sz val="8.5"/>
        <color theme="1"/>
        <rFont val="Calibri"/>
        <family val="2"/>
        <scheme val="minor"/>
      </rPr>
      <t>2)</t>
    </r>
    <r>
      <rPr>
        <sz val="8.5"/>
        <color theme="1"/>
        <rFont val="Calibri"/>
        <family val="2"/>
        <scheme val="minor"/>
      </rPr>
      <t xml:space="preserve"> Zu der Kategorie "Sozialpädagogen/-innen, Sozialarbeiter/innen, Heilpädagogen/-innen (FH)" gehören die Bildungsabschlüsse Dipl.-Sozialpädagoge/-in oder Dipl.-Sozialarbeiter/in oder Dipl. Heilpädagogen/-innen (FH oder vergleichbarer Abschluss), Dipl.-Pädagoge/-in oder Dipl.-Sozialpädagoge/-in oder Dipl.-Erziehungswissenschaftler/in (Uni oder vergleichbarer Abschluss).</t>
    </r>
  </si>
  <si>
    <r>
      <rPr>
        <vertAlign val="superscript"/>
        <sz val="8.5"/>
        <color theme="1"/>
        <rFont val="Calibri"/>
        <family val="2"/>
        <scheme val="minor"/>
      </rPr>
      <t xml:space="preserve">3) </t>
    </r>
    <r>
      <rPr>
        <sz val="8.5"/>
        <color theme="1"/>
        <rFont val="Calibri"/>
        <family val="2"/>
        <scheme val="minor"/>
      </rPr>
      <t>Zu der Kategorie "Andere Hochschulabschlüsse" gehören die Bildungsabschlüsse Psychotherapeuten/-innen, Psychologen/-innen, Arzt/Ärztin, Lehrer/innen, sonstige Hochschulabschlüsse und Personen mit Abschlüssen für den gehobenen Dienst.</t>
    </r>
  </si>
  <si>
    <r>
      <rPr>
        <vertAlign val="superscript"/>
        <sz val="8.5"/>
        <color theme="1"/>
        <rFont val="Calibri"/>
        <family val="2"/>
        <scheme val="minor"/>
      </rPr>
      <t xml:space="preserve">4) </t>
    </r>
    <r>
      <rPr>
        <sz val="8.5"/>
        <color theme="1"/>
        <rFont val="Calibri"/>
        <family val="2"/>
        <scheme val="minor"/>
      </rPr>
      <t>Zu der Kategorie "Andere/keine Berufsausbildung" gehören die Bildungsabschlüsse Beschäftigungs- und Arbeitstherapeuten/-innen, Krankenpfleger/-schwestern, Altenpfleger/innen, Krankengymnasten/-innen, Logopäden/-innen, Personen mit Abschlussprüfung für den mittleren Dienst, sonstiger Verwaltungsberuf, Hauswirtschafter/innen o.ä., Facharbeiter/innen, Meister/innen, künstlerischer Berufsausbildungsabschlüsse, sonstiger Berufsausbildungsabschluss sowie Personen in Berufsausbildung oder ohne abgeschlossene Berufsausbildung.</t>
    </r>
  </si>
  <si>
    <t>Trägerunterstützung: Fort- und Weiterbildung für Leitungsaufgaben: Nein (Ref.)</t>
  </si>
  <si>
    <t>Trägerunterstützung: Fort- und Weiterbildung für Leitungsaufgaben: Ja</t>
  </si>
  <si>
    <t>Anzahl Mitarbeiter/innen in der Einrichtung (zentriert)</t>
  </si>
  <si>
    <t>Trägerunterstützung: regelmäßige Feedback-Gespräche zur Leitungstätigkeit: Nein (Ref.)</t>
  </si>
  <si>
    <t>Trägerunterstützung: regelmäßige Feedback-Gespräche zur Leitungstätigkeit: Ja</t>
  </si>
  <si>
    <t>Modell 1</t>
  </si>
  <si>
    <t>Art des Trägers: Öffentliche Träger (Ref.)</t>
  </si>
  <si>
    <t xml:space="preserve">Art des Trägers: Private Träger </t>
  </si>
  <si>
    <t>Größe des Trägers: Träger mit mehr als einer verwalteten Einrichtung (Ref.)</t>
  </si>
  <si>
    <t>Größe des Trägers: Träger mit einer verwalteten Einrichtung</t>
  </si>
  <si>
    <t>Quelle: Statistisches Bundesamt, Statistik der Kinder- und Jugendhilfe, Kinder und tätige Personen in Tageseinrichtungen, 2021. Sonderauswertung zum pädagogischen Personal in Tageseinrichtungen im Auftrag des Bundesministeriums für Familie, Senioren, Frauen und Jugend (2022)</t>
  </si>
  <si>
    <t>Klicken Sie auf den unten stehenden Link oder auf den Reiter am unteren Bildschirmrand, um eine gewünschte Tabelle aufzurufen!</t>
  </si>
  <si>
    <t>Inhalt</t>
  </si>
  <si>
    <t>Tabellen im Internet (Anhang)</t>
  </si>
  <si>
    <t>Tab. HF-04.1.3-5 Teams (Einrichtungen) 2021 nach Leitungsstunden* pro pädagogischen und leitenden Mitarbeiter nach Ländern</t>
  </si>
  <si>
    <t>Tab. HF-04.1.3-6 Teams (Einrichtungen) 2020 nach Leitungsstunden* pro pädagogischen und leitenden Mitarbeiter nach Ländern</t>
  </si>
  <si>
    <t>Tab. HF-04.1.3-7 Teams (Einrichtungen) 2019 nach Leitungsstunden* pro pädagogischen und leitenden Mitarbeiter nach Ländern</t>
  </si>
  <si>
    <t>Tab. HF-04.1.3-8 Teams (Einrichtungen) 2018 nach Leitungsstunden* pro pädagogischen und leitenden Mitarbeiter nach Ländern</t>
  </si>
  <si>
    <t>Abweichungen in den Summen erklären sich durch Runden der Zahlen.</t>
  </si>
  <si>
    <t xml:space="preserve">Alle Daten des ERiK-Berichts unterliegen einer regelmäßigen Kontrolle und Nachprüfung. </t>
  </si>
  <si>
    <t xml:space="preserve"> Mecklenburg-Vorpommern</t>
  </si>
  <si>
    <r>
      <t>Tab. HF-04.1.1-1 Kindertageseinrichtungen</t>
    </r>
    <r>
      <rPr>
        <u/>
        <vertAlign val="superscript"/>
        <sz val="11"/>
        <color theme="3"/>
        <rFont val="Calibri"/>
        <family val="2"/>
        <scheme val="minor"/>
      </rPr>
      <t>1)</t>
    </r>
    <r>
      <rPr>
        <u/>
        <sz val="11"/>
        <color theme="3"/>
        <rFont val="Calibri"/>
        <family val="2"/>
        <scheme val="minor"/>
      </rPr>
      <t xml:space="preserve"> 2021 nach Art der Leitung der Kindertageseinrichtung und Ländern </t>
    </r>
  </si>
  <si>
    <r>
      <t>Tab. HF-04.1.1-2 Kindertageseinrichtungen</t>
    </r>
    <r>
      <rPr>
        <u/>
        <vertAlign val="superscript"/>
        <sz val="11"/>
        <color theme="3"/>
        <rFont val="Calibri"/>
        <family val="2"/>
        <scheme val="minor"/>
      </rPr>
      <t>1)</t>
    </r>
    <r>
      <rPr>
        <u/>
        <sz val="11"/>
        <color theme="3"/>
        <rFont val="Calibri"/>
        <family val="2"/>
        <scheme val="minor"/>
      </rPr>
      <t xml:space="preserve"> 2020 nach Art der Leitung der Kindertageseinrichtung und Ländern </t>
    </r>
  </si>
  <si>
    <r>
      <t>Tab. HF-04.1.1-3 Kindertageseinrichtungen</t>
    </r>
    <r>
      <rPr>
        <u/>
        <vertAlign val="superscript"/>
        <sz val="11"/>
        <color theme="3"/>
        <rFont val="Calibri"/>
        <family val="2"/>
        <scheme val="minor"/>
      </rPr>
      <t>1)</t>
    </r>
    <r>
      <rPr>
        <u/>
        <sz val="11"/>
        <color theme="3"/>
        <rFont val="Calibri"/>
        <family val="2"/>
        <scheme val="minor"/>
      </rPr>
      <t xml:space="preserve">  2019 nach Art der Leitung der Kindertageseinrichtung und Ländern</t>
    </r>
  </si>
  <si>
    <r>
      <t>Tab. HF-04.1.1-4 Kindertageseinrichtungen</t>
    </r>
    <r>
      <rPr>
        <u/>
        <vertAlign val="superscript"/>
        <sz val="11"/>
        <color theme="3"/>
        <rFont val="Calibri"/>
        <family val="2"/>
        <scheme val="minor"/>
      </rPr>
      <t>1)</t>
    </r>
    <r>
      <rPr>
        <u/>
        <sz val="11"/>
        <color theme="3"/>
        <rFont val="Calibri"/>
        <family val="2"/>
        <scheme val="minor"/>
      </rPr>
      <t xml:space="preserve"> 2018 nach Art der Leitung der Kindertageseinrichtung und Ländern</t>
    </r>
  </si>
  <si>
    <r>
      <t>Tab. HF-04.1.2-1 Kindertageseinrichtungen</t>
    </r>
    <r>
      <rPr>
        <u/>
        <vertAlign val="superscript"/>
        <sz val="11"/>
        <color theme="3"/>
        <rFont val="Calibri"/>
        <family val="2"/>
        <scheme val="minor"/>
      </rPr>
      <t>1)</t>
    </r>
    <r>
      <rPr>
        <u/>
        <sz val="11"/>
        <color theme="3"/>
        <rFont val="Calibri"/>
        <family val="2"/>
        <scheme val="minor"/>
      </rPr>
      <t xml:space="preserve"> nach Art der Leitung der Kindertageseinrichtung, Größe der Einrichtung und Ländern 2021</t>
    </r>
  </si>
  <si>
    <r>
      <t>Tab. HF-04.1.2-2 Kindertageseinrichtungen</t>
    </r>
    <r>
      <rPr>
        <u/>
        <vertAlign val="superscript"/>
        <sz val="11"/>
        <color theme="3"/>
        <rFont val="Calibri"/>
        <family val="2"/>
        <scheme val="minor"/>
      </rPr>
      <t>1)</t>
    </r>
    <r>
      <rPr>
        <u/>
        <sz val="11"/>
        <color theme="3"/>
        <rFont val="Calibri"/>
        <family val="2"/>
        <scheme val="minor"/>
      </rPr>
      <t xml:space="preserve"> nach Art der Leitung der Kindertageseinrichtung, Größe der Einrichtung und Ländern 2020</t>
    </r>
  </si>
  <si>
    <r>
      <t>Tab. HF-04.1.2-3 Kindertageseinrichtungen</t>
    </r>
    <r>
      <rPr>
        <u/>
        <vertAlign val="superscript"/>
        <sz val="11"/>
        <color theme="3"/>
        <rFont val="Calibri"/>
        <family val="2"/>
        <scheme val="minor"/>
      </rPr>
      <t>1)</t>
    </r>
    <r>
      <rPr>
        <u/>
        <sz val="11"/>
        <color theme="3"/>
        <rFont val="Calibri"/>
        <family val="2"/>
        <scheme val="minor"/>
      </rPr>
      <t xml:space="preserve"> nach Art der Leitung der Kindertageseinrichtung , Größe der Einrichtung und Ländern 2019</t>
    </r>
  </si>
  <si>
    <r>
      <t>Tab. HF-04.2.1-1 Personen</t>
    </r>
    <r>
      <rPr>
        <u/>
        <vertAlign val="superscript"/>
        <sz val="11"/>
        <color theme="3"/>
        <rFont val="Calibri"/>
        <family val="2"/>
        <scheme val="minor"/>
      </rPr>
      <t>1)</t>
    </r>
    <r>
      <rPr>
        <u/>
        <sz val="11"/>
        <color theme="3"/>
        <rFont val="Calibri"/>
        <family val="2"/>
        <scheme val="minor"/>
      </rPr>
      <t>, die für Leitungsaufgaben angestellt sind*, 2021 nach Befristung und Ländern</t>
    </r>
  </si>
  <si>
    <r>
      <t>Tab. HF-04.2.1-2 Personen</t>
    </r>
    <r>
      <rPr>
        <u/>
        <vertAlign val="superscript"/>
        <sz val="11"/>
        <color theme="3"/>
        <rFont val="Calibri"/>
        <family val="2"/>
        <scheme val="minor"/>
      </rPr>
      <t>1)</t>
    </r>
    <r>
      <rPr>
        <u/>
        <sz val="11"/>
        <color theme="3"/>
        <rFont val="Calibri"/>
        <family val="2"/>
        <scheme val="minor"/>
      </rPr>
      <t>, die für Leitungsaufgaben angestellt sind*, 2020 nach Befristung und Ländern</t>
    </r>
  </si>
  <si>
    <r>
      <t>Tab. HF-04.2.1-3 Personen</t>
    </r>
    <r>
      <rPr>
        <u/>
        <vertAlign val="superscript"/>
        <sz val="11"/>
        <color theme="3"/>
        <rFont val="Calibri"/>
        <family val="2"/>
        <scheme val="minor"/>
      </rPr>
      <t>1)</t>
    </r>
    <r>
      <rPr>
        <u/>
        <sz val="11"/>
        <color theme="3"/>
        <rFont val="Calibri"/>
        <family val="2"/>
        <scheme val="minor"/>
      </rPr>
      <t>, die für Leitungsaufgaben angestellt sind*, 2019 nach Befristung und Ländern</t>
    </r>
  </si>
  <si>
    <r>
      <t>Tab. HF-04.2.1-4 Personen</t>
    </r>
    <r>
      <rPr>
        <u/>
        <vertAlign val="superscript"/>
        <sz val="11"/>
        <color theme="3"/>
        <rFont val="Calibri"/>
        <family val="2"/>
        <scheme val="minor"/>
      </rPr>
      <t>1)</t>
    </r>
    <r>
      <rPr>
        <u/>
        <sz val="11"/>
        <color theme="3"/>
        <rFont val="Calibri"/>
        <family val="2"/>
        <scheme val="minor"/>
      </rPr>
      <t xml:space="preserve">, die für Leitungsaufgaben angestellt sind, 2021 nach Umfang der Beschäftigung und Ländern </t>
    </r>
  </si>
  <si>
    <r>
      <t>Tab. HF-04.2.1-5 Personen</t>
    </r>
    <r>
      <rPr>
        <u/>
        <vertAlign val="superscript"/>
        <sz val="11"/>
        <color theme="3"/>
        <rFont val="Calibri"/>
        <family val="2"/>
        <scheme val="minor"/>
      </rPr>
      <t>1)</t>
    </r>
    <r>
      <rPr>
        <u/>
        <sz val="11"/>
        <color theme="3"/>
        <rFont val="Calibri"/>
        <family val="2"/>
        <scheme val="minor"/>
      </rPr>
      <t xml:space="preserve">, die für Leitungsaufgaben angestellt sind, 2020 nach Umfang der Beschäftigung und Ländern </t>
    </r>
  </si>
  <si>
    <r>
      <t>Tab. HF-04.2.1-6 Personen</t>
    </r>
    <r>
      <rPr>
        <u/>
        <vertAlign val="superscript"/>
        <sz val="11"/>
        <color theme="3"/>
        <rFont val="Calibri"/>
        <family val="2"/>
        <scheme val="minor"/>
      </rPr>
      <t>1)</t>
    </r>
    <r>
      <rPr>
        <u/>
        <sz val="11"/>
        <color theme="3"/>
        <rFont val="Calibri"/>
        <family val="2"/>
        <scheme val="minor"/>
      </rPr>
      <t xml:space="preserve">, die für Leitungsaufgaben angestellt sind, 2019 nach Umfang der Beschäftigung und Ländern </t>
    </r>
  </si>
  <si>
    <r>
      <t>Tab. HF-04.3.1-1 Personen</t>
    </r>
    <r>
      <rPr>
        <u/>
        <vertAlign val="superscript"/>
        <sz val="11"/>
        <color theme="3"/>
        <rFont val="Calibri"/>
        <family val="2"/>
        <scheme val="minor"/>
      </rPr>
      <t>1)</t>
    </r>
    <r>
      <rPr>
        <u/>
        <sz val="11"/>
        <color theme="3"/>
        <rFont val="Calibri"/>
        <family val="2"/>
        <scheme val="minor"/>
      </rPr>
      <t>, die für Leitungsaufgaben angestellt sind, 2021 nach höchstem Berufsausbildungsabschluss und Ländern</t>
    </r>
  </si>
  <si>
    <r>
      <t>Tab. HF-04.3.1-2 Personen</t>
    </r>
    <r>
      <rPr>
        <u/>
        <vertAlign val="superscript"/>
        <sz val="11"/>
        <color theme="3"/>
        <rFont val="Calibri"/>
        <family val="2"/>
        <scheme val="minor"/>
      </rPr>
      <t>1)</t>
    </r>
    <r>
      <rPr>
        <u/>
        <sz val="11"/>
        <color theme="3"/>
        <rFont val="Calibri"/>
        <family val="2"/>
        <scheme val="minor"/>
      </rPr>
      <t>, die für Leitungsaufgaben angestellt sind, 2020 nach höchstem Berufsausbildungsabschluss und Ländern</t>
    </r>
  </si>
  <si>
    <r>
      <t>Tab. HF-04.3.1-3 Personen</t>
    </r>
    <r>
      <rPr>
        <u/>
        <vertAlign val="superscript"/>
        <sz val="11"/>
        <color theme="3"/>
        <rFont val="Calibri"/>
        <family val="2"/>
        <scheme val="minor"/>
      </rPr>
      <t>1)</t>
    </r>
    <r>
      <rPr>
        <u/>
        <sz val="11"/>
        <color theme="3"/>
        <rFont val="Calibri"/>
        <family val="2"/>
        <scheme val="minor"/>
      </rPr>
      <t>, die für Leitungsaufgaben angestellt sind, 2019 nach höchstem Berufsausbildungsabschluss und Ländern</t>
    </r>
  </si>
  <si>
    <r>
      <t>Tab. HF-04.3.1-4 Personen</t>
    </r>
    <r>
      <rPr>
        <u/>
        <vertAlign val="superscript"/>
        <sz val="11"/>
        <color theme="3"/>
        <rFont val="Calibri"/>
        <family val="2"/>
        <scheme val="minor"/>
      </rPr>
      <t>1)</t>
    </r>
    <r>
      <rPr>
        <u/>
        <sz val="11"/>
        <color theme="3"/>
        <rFont val="Calibri"/>
        <family val="2"/>
        <scheme val="minor"/>
      </rPr>
      <t>, die für Leitungsaufgaben angestellt sind, 2018 nach höchstem Berufsausbildungsabschluss und Ländern</t>
    </r>
  </si>
  <si>
    <t>Hinweis: Binär logistisches Regressionsmodell mit cluster-robusten Standardfehlern für die Länder. Die abhängige Variable nimmt den Wert 1 an, wenn die vertraglich festgelegten Leitungswochenstunden überschritten werden. Dargestellt sind Average Marginal Effects (AME). Die Werte lassen sich multipliziert mit 100 als Veränderung der relativen Wahrscheinlichkeit für eine Überschreitung der vertraglichen Leitungszeit in Prozentpunkten interpretieren. *statistisch signifikant bei p&lt;0,05</t>
  </si>
  <si>
    <t>Tabellen im Anhang (Abbildung HF-04.3-1)</t>
  </si>
  <si>
    <t xml:space="preserve">Tab. HF-04.1.1-1 Kindertageseinrichtungen1) 2021 nach Art der Leitung der Kindertageseinrichtung und Ländern </t>
  </si>
  <si>
    <t>Tab. HF-04.3.1-1 Personen1), die für Leitungsaufgaben angestellt sind, 2021 nach höchstem Berufsausbildungsabschluss und Ländern</t>
  </si>
  <si>
    <t>Tabellen im Anhang (Abbildung HF-04.4-1)</t>
  </si>
  <si>
    <t>Tabellen im Anhang (Abbildung HF-04.4-2)</t>
  </si>
  <si>
    <t>Tabellen im Anhang (Abbildung HF-04.3-2)</t>
  </si>
  <si>
    <t>Buchmann, Janette/ Balaban-Feldens, Ebru (2023): HF-04 Stärkung der Leitung. Fortschreibung zu Leitungsprofilen und der Leitungstätigkeit sowie Vertiefungsanalyse zu Bedingungen der Überschreitung von Leitungszeit. In: Meiner-Teubner, Christiane/ Schacht, Diana D./ Klinkhammer, Nicole/ Kuger, Susanne/ Kalicki, Bernhard/ Fackler, Sina (Hrsg.): ERiK-Forschungsbericht III. Befunde des indikatorengestützten Monitorings zum KiQuTG. Bielefeld: wbv Publikation, S. 137-160. DOI: 10.3278/9783763974597-07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</si>
</sst>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 #,##0.00\ &quot;€&quot;_-;\-* #,##0.00\ &quot;€&quot;_-;_-* &quot;-&quot;??\ &quot;€&quot;_-;_-@_-"/>
    <numFmt numFmtId="164" formatCode="_-* #,##0.00\ _€_-;\-* #,##0.00\ _€_-;_-* &quot;-&quot;??\ _€_-;_-@_-"/>
    <numFmt numFmtId="165" formatCode="0.0"/>
    <numFmt numFmtId="166" formatCode="_(* #,##0.00_);_(* \(#,##0.00\);_(* &quot;-&quot;??_);_(@_)"/>
    <numFmt numFmtId="167" formatCode="_-* #,##0.00\ _D_M_-;\-* #,##0.00\ _D_M_-;_-* &quot;-&quot;??\ _D_M_-;_-@_-"/>
    <numFmt numFmtId="168" formatCode="#\ ###\ ##0;\-#\ ###\ ##0;\-;@"/>
    <numFmt numFmtId="169" formatCode="_-* #,##0\ _€_-;\-* #,##0\ _€_-;_-* &quot;-&quot;??\ _€_-;_-@_-"/>
    <numFmt numFmtId="170" formatCode="##\ ##"/>
    <numFmt numFmtId="171" formatCode="##\ ##\ #"/>
    <numFmt numFmtId="172" formatCode="##\ ##\ ##"/>
    <numFmt numFmtId="173" formatCode="##\ ##\ ##\ ###"/>
    <numFmt numFmtId="174" formatCode="_-* #,##0.00\ [$€-1]_-;\-* #,##0.00\ [$€-1]_-;_-* &quot;-&quot;??\ [$€-1]_-"/>
    <numFmt numFmtId="175" formatCode="#,##0_);\(#,##0\)"/>
    <numFmt numFmtId="176" formatCode="_(&quot;€&quot;* #,##0.00_);_(&quot;€&quot;* \(#,##0.00\);_(&quot;€&quot;* &quot;-&quot;??_);_(@_)"/>
    <numFmt numFmtId="177" formatCode="\ #\ ###\ ###\ ##0\ \ ;\ \–###\ ###\ ##0\ \ ;\ * \–\ \ ;\ * @\ \ "/>
    <numFmt numFmtId="178" formatCode="General_)"/>
    <numFmt numFmtId="179" formatCode="###\ ###\ ###\ \ ;\-###\ ###\ ###\ \ ;\-\ \ ;@\ *."/>
    <numFmt numFmtId="180" formatCode="mm/dd/yyyy\ hh:mm:ss"/>
    <numFmt numFmtId="181" formatCode="_-* #,##0.0\ _€_-;\-* #,##0.0\ _€_-;_-* &quot;-&quot;??\ _€_-;_-@_-"/>
    <numFmt numFmtId="182" formatCode="#,##0.0"/>
    <numFmt numFmtId="183" formatCode="0.0%"/>
    <numFmt numFmtId="184" formatCode="#,##0.0_ ;\-#,##0.0\ "/>
    <numFmt numFmtId="185" formatCode="0.000"/>
    <numFmt numFmtId="186" formatCode="_-* #,##0.0\ _€_-;\-* #,##0.0\ _€_-;_-* &quot;-&quot;?\ _€_-;_-@_-"/>
  </numFmts>
  <fonts count="154">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0"/>
      <name val="Arial"/>
      <family val="2"/>
    </font>
    <font>
      <sz val="10"/>
      <name val="Arial"/>
      <family val="2"/>
    </font>
    <font>
      <sz val="10"/>
      <color theme="1"/>
      <name val="Arial"/>
      <family val="2"/>
    </font>
    <font>
      <sz val="11"/>
      <color theme="1"/>
      <name val="Arial"/>
      <family val="2"/>
    </font>
    <font>
      <sz val="9"/>
      <name val="Arial"/>
      <family val="2"/>
    </font>
    <font>
      <sz val="10"/>
      <name val="MetaNormalLF-Roman"/>
      <family val="2"/>
    </font>
    <font>
      <sz val="10"/>
      <color indexed="8"/>
      <name val="Arial"/>
      <family val="2"/>
    </font>
    <font>
      <sz val="11"/>
      <color indexed="8"/>
      <name val="Calibri"/>
      <family val="2"/>
    </font>
    <font>
      <sz val="10"/>
      <name val="MetaNormalLF-Roman"/>
    </font>
    <font>
      <sz val="11"/>
      <color indexed="8"/>
      <name val="Calibri"/>
      <family val="2"/>
      <scheme val="minor"/>
    </font>
    <font>
      <u/>
      <sz val="10"/>
      <color indexed="12"/>
      <name val="Arial"/>
      <family val="2"/>
    </font>
    <font>
      <sz val="11"/>
      <color indexed="10"/>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1"/>
      <color indexed="20"/>
      <name val="Calibri"/>
      <family val="2"/>
    </font>
    <font>
      <sz val="12"/>
      <color indexed="20"/>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9"/>
      <color rgb="FFFA7D00"/>
      <name val="MetaNormalLF-Roman"/>
      <family val="2"/>
    </font>
    <font>
      <sz val="9"/>
      <color rgb="FFFF0000"/>
      <name val="MetaNormalLF-Roman"/>
      <family val="2"/>
    </font>
    <font>
      <b/>
      <sz val="9"/>
      <color theme="0"/>
      <name val="MetaNormalLF-Roman"/>
      <family val="2"/>
    </font>
    <font>
      <sz val="8.5"/>
      <name val="Arial"/>
      <family val="2"/>
    </font>
    <font>
      <u/>
      <sz val="11"/>
      <color theme="10"/>
      <name val="Arial"/>
      <family val="2"/>
    </font>
    <font>
      <b/>
      <sz val="11"/>
      <color theme="1"/>
      <name val="Calibri"/>
      <family val="2"/>
      <scheme val="minor"/>
    </font>
    <font>
      <b/>
      <sz val="18"/>
      <color theme="0"/>
      <name val="Calibri"/>
      <family val="2"/>
      <scheme val="minor"/>
    </font>
    <font>
      <u/>
      <sz val="10"/>
      <color theme="1"/>
      <name val="Calibri"/>
      <family val="2"/>
      <scheme val="minor"/>
    </font>
    <font>
      <b/>
      <sz val="11"/>
      <color indexed="8"/>
      <name val="Calibri"/>
      <family val="2"/>
      <scheme val="minor"/>
    </font>
    <font>
      <b/>
      <vertAlign val="superscript"/>
      <sz val="11"/>
      <color indexed="8"/>
      <name val="Calibri"/>
      <family val="2"/>
      <scheme val="minor"/>
    </font>
    <font>
      <sz val="9"/>
      <color indexed="8"/>
      <name val="Calibri"/>
      <family val="2"/>
      <scheme val="minor"/>
    </font>
    <font>
      <sz val="9"/>
      <color rgb="FF010205"/>
      <name val="Calibri"/>
      <family val="2"/>
      <scheme val="minor"/>
    </font>
    <font>
      <sz val="8"/>
      <color indexed="8"/>
      <name val="Calibri"/>
      <family val="2"/>
      <scheme val="minor"/>
    </font>
    <font>
      <vertAlign val="superscript"/>
      <sz val="8"/>
      <color indexed="8"/>
      <name val="Calibri"/>
      <family val="2"/>
      <scheme val="minor"/>
    </font>
    <font>
      <sz val="8.5"/>
      <name val="Calibri"/>
      <family val="2"/>
      <scheme val="minor"/>
    </font>
    <font>
      <sz val="11"/>
      <name val="Calibri"/>
      <family val="2"/>
      <scheme val="minor"/>
    </font>
    <font>
      <b/>
      <sz val="11"/>
      <name val="Calibri"/>
      <family val="2"/>
      <scheme val="minor"/>
    </font>
    <font>
      <b/>
      <vertAlign val="superscript"/>
      <sz val="11"/>
      <name val="Calibri"/>
      <family val="2"/>
      <scheme val="minor"/>
    </font>
    <font>
      <vertAlign val="superscript"/>
      <sz val="8.5"/>
      <name val="Calibri"/>
      <family val="2"/>
      <scheme val="minor"/>
    </font>
    <font>
      <sz val="9"/>
      <color theme="1"/>
      <name val="Calibri"/>
      <family val="2"/>
      <scheme val="minor"/>
    </font>
    <font>
      <sz val="8.5"/>
      <color theme="1"/>
      <name val="Calibri"/>
      <family val="2"/>
      <scheme val="minor"/>
    </font>
    <font>
      <b/>
      <vertAlign val="superscript"/>
      <sz val="11"/>
      <color theme="1"/>
      <name val="Calibri"/>
      <family val="2"/>
      <scheme val="minor"/>
    </font>
    <font>
      <vertAlign val="superscript"/>
      <sz val="8.5"/>
      <color theme="1"/>
      <name val="Calibri"/>
      <family val="2"/>
      <scheme val="minor"/>
    </font>
    <font>
      <b/>
      <sz val="10"/>
      <color theme="1"/>
      <name val="Calibri"/>
      <family val="2"/>
      <scheme val="minor"/>
    </font>
    <font>
      <sz val="9"/>
      <name val="Calibri"/>
      <family val="2"/>
      <scheme val="minor"/>
    </font>
    <font>
      <u/>
      <sz val="11"/>
      <name val="Calibri"/>
      <family val="2"/>
      <scheme val="minor"/>
    </font>
    <font>
      <sz val="9"/>
      <color rgb="FF010205"/>
      <name val="Arial"/>
      <family val="2"/>
    </font>
    <font>
      <b/>
      <sz val="11"/>
      <color rgb="FF010205"/>
      <name val="Arial"/>
      <family val="2"/>
    </font>
    <font>
      <sz val="9"/>
      <color rgb="FF264A60"/>
      <name val="Arial"/>
      <family val="2"/>
    </font>
    <font>
      <b/>
      <sz val="11"/>
      <color rgb="FF010205"/>
      <name val="Calibri"/>
      <family val="2"/>
      <scheme val="minor"/>
    </font>
    <font>
      <sz val="8.5"/>
      <color rgb="FF010205"/>
      <name val="Calibri"/>
      <family val="2"/>
      <scheme val="minor"/>
    </font>
    <font>
      <u/>
      <sz val="10"/>
      <name val="Calibri"/>
      <family val="2"/>
      <scheme val="minor"/>
    </font>
    <font>
      <u/>
      <sz val="11"/>
      <color theme="1"/>
      <name val="Calibri"/>
      <family val="2"/>
      <scheme val="minor"/>
    </font>
    <font>
      <b/>
      <sz val="11"/>
      <color theme="3"/>
      <name val="Calibri"/>
      <family val="2"/>
      <scheme val="minor"/>
    </font>
    <font>
      <u/>
      <sz val="11"/>
      <color theme="10"/>
      <name val="Calibri"/>
      <family val="2"/>
      <scheme val="minor"/>
    </font>
    <font>
      <sz val="11"/>
      <color theme="3"/>
      <name val="Calibri"/>
      <family val="2"/>
      <scheme val="minor"/>
    </font>
    <font>
      <u/>
      <sz val="11"/>
      <color theme="3"/>
      <name val="Calibri"/>
      <family val="2"/>
      <scheme val="minor"/>
    </font>
    <font>
      <u/>
      <vertAlign val="superscript"/>
      <sz val="11"/>
      <color theme="3"/>
      <name val="Calibri"/>
      <family val="2"/>
      <scheme val="minor"/>
    </font>
    <font>
      <u/>
      <sz val="10"/>
      <color theme="10"/>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rgb="FFA59D97"/>
        <bgColor indexed="64"/>
      </patternFill>
    </fill>
    <fill>
      <patternFill patternType="solid">
        <fgColor rgb="FFEB9128"/>
        <bgColor indexed="64"/>
      </patternFill>
    </fill>
    <fill>
      <patternFill patternType="solid">
        <fgColor rgb="FFEEECE1"/>
        <bgColor indexed="64"/>
      </patternFill>
    </fill>
  </fills>
  <borders count="6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theme="0" tint="-0.14996795556505021"/>
      </top>
      <bottom/>
      <diagonal/>
    </border>
    <border>
      <left/>
      <right/>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auto="1"/>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rgb="FFE0E0E0"/>
      </right>
      <top/>
      <bottom/>
      <diagonal/>
    </border>
    <border>
      <left style="thin">
        <color rgb="FFE0E0E0"/>
      </left>
      <right style="thin">
        <color rgb="FFE0E0E0"/>
      </right>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3687">
    <xf numFmtId="0" fontId="0" fillId="0" borderId="0"/>
    <xf numFmtId="0" fontId="33" fillId="0" borderId="0"/>
    <xf numFmtId="0" fontId="31" fillId="0" borderId="0"/>
    <xf numFmtId="0" fontId="31" fillId="0" borderId="0"/>
    <xf numFmtId="0" fontId="35" fillId="0" borderId="0"/>
    <xf numFmtId="164" fontId="37" fillId="0" borderId="0" applyFont="0" applyFill="0" applyBorder="0" applyAlignment="0" applyProtection="0"/>
    <xf numFmtId="0" fontId="26" fillId="0" borderId="0"/>
    <xf numFmtId="0" fontId="26" fillId="0" borderId="0"/>
    <xf numFmtId="0" fontId="31" fillId="0" borderId="0"/>
    <xf numFmtId="0" fontId="26" fillId="0" borderId="0"/>
    <xf numFmtId="0" fontId="26" fillId="0" borderId="0"/>
    <xf numFmtId="0" fontId="32" fillId="0" borderId="0"/>
    <xf numFmtId="0" fontId="32" fillId="0" borderId="0"/>
    <xf numFmtId="0" fontId="32" fillId="0" borderId="0"/>
    <xf numFmtId="0" fontId="38" fillId="0" borderId="0"/>
    <xf numFmtId="0" fontId="31" fillId="0" borderId="0"/>
    <xf numFmtId="0" fontId="3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1" fillId="0" borderId="0"/>
    <xf numFmtId="0" fontId="39" fillId="0" borderId="0"/>
    <xf numFmtId="0" fontId="32" fillId="0" borderId="0"/>
    <xf numFmtId="0" fontId="3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12">
      <alignment horizontal="left"/>
    </xf>
    <xf numFmtId="170" fontId="45" fillId="0" borderId="12">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12">
      <alignment horizontal="left"/>
    </xf>
    <xf numFmtId="170" fontId="45" fillId="0" borderId="12">
      <alignment horizontal="left"/>
    </xf>
    <xf numFmtId="0" fontId="37" fillId="41" borderId="0" applyNumberFormat="0" applyBorder="0" applyAlignment="0" applyProtection="0"/>
    <xf numFmtId="0" fontId="37" fillId="43" borderId="0" applyNumberFormat="0" applyBorder="0" applyAlignment="0" applyProtection="0"/>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0" fontId="99" fillId="22" borderId="0" applyNumberFormat="0" applyBorder="0" applyAlignment="0" applyProtection="0"/>
    <xf numFmtId="0" fontId="37" fillId="43" borderId="0" applyNumberFormat="0" applyBorder="0" applyAlignment="0" applyProtection="0"/>
    <xf numFmtId="0" fontId="44" fillId="42" borderId="0" applyNumberFormat="0" applyBorder="0" applyAlignment="0" applyProtection="0"/>
    <xf numFmtId="0" fontId="44" fillId="40" borderId="0" applyNumberFormat="0" applyBorder="0" applyAlignment="0" applyProtection="0"/>
    <xf numFmtId="0" fontId="36" fillId="38" borderId="0" applyNumberFormat="0" applyBorder="0" applyAlignment="0" applyProtection="0"/>
    <xf numFmtId="0" fontId="99" fillId="14" borderId="0" applyNumberFormat="0" applyBorder="0" applyAlignment="0" applyProtection="0"/>
    <xf numFmtId="0" fontId="37" fillId="39" borderId="0" applyNumberFormat="0" applyBorder="0" applyAlignment="0" applyProtection="0"/>
    <xf numFmtId="0" fontId="99" fillId="18" borderId="0" applyNumberFormat="0" applyBorder="0" applyAlignment="0" applyProtection="0"/>
    <xf numFmtId="0" fontId="37" fillId="41" borderId="0" applyNumberFormat="0" applyBorder="0" applyAlignment="0" applyProtection="0"/>
    <xf numFmtId="0" fontId="44" fillId="38" borderId="0" applyNumberFormat="0" applyBorder="0" applyAlignment="0" applyProtection="0"/>
    <xf numFmtId="0" fontId="99" fillId="14" borderId="0" applyNumberFormat="0" applyBorder="0" applyAlignment="0" applyProtection="0"/>
    <xf numFmtId="0" fontId="44" fillId="38" borderId="0" applyNumberFormat="0" applyBorder="0" applyAlignment="0" applyProtection="0"/>
    <xf numFmtId="0" fontId="44" fillId="40" borderId="0" applyNumberFormat="0" applyBorder="0" applyAlignment="0" applyProtection="0"/>
    <xf numFmtId="0" fontId="99" fillId="18" borderId="0" applyNumberFormat="0" applyBorder="0" applyAlignment="0" applyProtection="0"/>
    <xf numFmtId="0" fontId="99" fillId="14" borderId="0" applyNumberFormat="0" applyBorder="0" applyAlignment="0" applyProtection="0"/>
    <xf numFmtId="0" fontId="44" fillId="38" borderId="0" applyNumberFormat="0" applyBorder="0" applyAlignment="0" applyProtection="0"/>
    <xf numFmtId="0" fontId="36" fillId="36" borderId="0" applyNumberFormat="0" applyBorder="0" applyAlignment="0" applyProtection="0"/>
    <xf numFmtId="0" fontId="99" fillId="10" borderId="0" applyNumberFormat="0" applyBorder="0" applyAlignment="0" applyProtection="0"/>
    <xf numFmtId="0" fontId="44" fillId="36" borderId="0" applyNumberFormat="0" applyBorder="0" applyAlignment="0" applyProtection="0"/>
    <xf numFmtId="0" fontId="44" fillId="42" borderId="0" applyNumberFormat="0" applyBorder="0" applyAlignment="0" applyProtection="0"/>
    <xf numFmtId="0" fontId="36" fillId="40" borderId="0" applyNumberFormat="0" applyBorder="0" applyAlignment="0" applyProtection="0"/>
    <xf numFmtId="0" fontId="99" fillId="10" borderId="0" applyNumberFormat="0" applyBorder="0" applyAlignment="0" applyProtection="0"/>
    <xf numFmtId="0" fontId="37" fillId="37" borderId="0" applyNumberFormat="0" applyBorder="0" applyAlignment="0" applyProtection="0"/>
    <xf numFmtId="0" fontId="44" fillId="36" borderId="0" applyNumberFormat="0" applyBorder="0" applyAlignment="0" applyProtection="0"/>
    <xf numFmtId="0" fontId="99" fillId="18" borderId="0" applyNumberFormat="0" applyBorder="0" applyAlignment="0" applyProtection="0"/>
    <xf numFmtId="0" fontId="44" fillId="40" borderId="0" applyNumberFormat="0" applyBorder="0" applyAlignment="0" applyProtection="0"/>
    <xf numFmtId="0" fontId="99" fillId="10" borderId="0" applyNumberFormat="0" applyBorder="0" applyAlignment="0" applyProtection="0"/>
    <xf numFmtId="0" fontId="44" fillId="36" borderId="0" applyNumberFormat="0" applyBorder="0" applyAlignment="0" applyProtection="0"/>
    <xf numFmtId="0" fontId="25" fillId="0" borderId="0"/>
    <xf numFmtId="0" fontId="37" fillId="36" borderId="0" applyNumberFormat="0" applyBorder="0" applyAlignment="0" applyProtection="0"/>
    <xf numFmtId="0" fontId="36" fillId="43" borderId="0" applyNumberFormat="0" applyBorder="0" applyAlignment="0" applyProtection="0"/>
    <xf numFmtId="0" fontId="99" fillId="3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0" borderId="0" applyNumberFormat="0" applyBorder="0" applyAlignment="0" applyProtection="0"/>
    <xf numFmtId="0" fontId="99" fillId="30"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5" borderId="0" applyNumberFormat="0" applyBorder="0" applyAlignment="0" applyProtection="0"/>
    <xf numFmtId="0" fontId="99" fillId="30" borderId="0" applyNumberFormat="0" applyBorder="0" applyAlignment="0" applyProtection="0"/>
    <xf numFmtId="0" fontId="44" fillId="43" borderId="0" applyNumberFormat="0" applyBorder="0" applyAlignment="0" applyProtection="0"/>
    <xf numFmtId="0" fontId="36" fillId="44" borderId="0" applyNumberFormat="0" applyBorder="0" applyAlignment="0" applyProtection="0"/>
    <xf numFmtId="0" fontId="99" fillId="26" borderId="0" applyNumberFormat="0" applyBorder="0" applyAlignment="0" applyProtection="0"/>
    <xf numFmtId="0" fontId="44" fillId="44" borderId="0" applyNumberFormat="0" applyBorder="0" applyAlignment="0" applyProtection="0"/>
    <xf numFmtId="0" fontId="99" fillId="2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44" fillId="44" borderId="0" applyNumberFormat="0" applyBorder="0" applyAlignment="0" applyProtection="0"/>
    <xf numFmtId="0" fontId="99" fillId="26" borderId="0" applyNumberFormat="0" applyBorder="0" applyAlignment="0" applyProtection="0"/>
    <xf numFmtId="0" fontId="44" fillId="44" borderId="0" applyNumberFormat="0" applyBorder="0" applyAlignment="0" applyProtection="0"/>
    <xf numFmtId="0" fontId="37" fillId="45" borderId="0" applyNumberFormat="0" applyBorder="0" applyAlignment="0" applyProtection="0"/>
    <xf numFmtId="0" fontId="37" fillId="42" borderId="0" applyNumberFormat="0" applyBorder="0" applyAlignment="0" applyProtection="0"/>
    <xf numFmtId="0" fontId="36" fillId="42" borderId="0" applyNumberFormat="0" applyBorder="0" applyAlignment="0" applyProtection="0"/>
    <xf numFmtId="0" fontId="99" fillId="22" borderId="0" applyNumberFormat="0" applyBorder="0" applyAlignment="0" applyProtection="0"/>
    <xf numFmtId="0" fontId="44" fillId="42" borderId="0" applyNumberFormat="0" applyBorder="0" applyAlignment="0" applyProtection="0"/>
    <xf numFmtId="0" fontId="99" fillId="22" borderId="0" applyNumberFormat="0" applyBorder="0" applyAlignment="0" applyProtection="0"/>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12">
      <alignment horizontal="left"/>
    </xf>
    <xf numFmtId="170" fontId="45" fillId="0" borderId="12">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170" fontId="45" fillId="0" borderId="21">
      <alignment horizontal="left"/>
    </xf>
    <xf numFmtId="0" fontId="44" fillId="37" borderId="0" applyNumberFormat="0" applyBorder="0" applyAlignment="0" applyProtection="0"/>
    <xf numFmtId="0" fontId="99" fillId="11" borderId="0" applyNumberFormat="0" applyBorder="0" applyAlignment="0" applyProtection="0"/>
    <xf numFmtId="0" fontId="44" fillId="37" borderId="0" applyNumberFormat="0" applyBorder="0" applyAlignment="0" applyProtection="0"/>
    <xf numFmtId="0" fontId="37" fillId="44" borderId="0" applyNumberFormat="0" applyBorder="0" applyAlignment="0" applyProtection="0"/>
    <xf numFmtId="0" fontId="99" fillId="11" borderId="0" applyNumberFormat="0" applyBorder="0" applyAlignment="0" applyProtection="0"/>
    <xf numFmtId="0" fontId="44" fillId="37" borderId="0" applyNumberFormat="0" applyBorder="0" applyAlignment="0" applyProtection="0"/>
    <xf numFmtId="0" fontId="99" fillId="11" borderId="0" applyNumberFormat="0" applyBorder="0" applyAlignment="0" applyProtection="0"/>
    <xf numFmtId="0" fontId="36" fillId="37" borderId="0" applyNumberFormat="0" applyBorder="0" applyAlignment="0" applyProtection="0"/>
    <xf numFmtId="0" fontId="44" fillId="39" borderId="0" applyNumberFormat="0" applyBorder="0" applyAlignment="0" applyProtection="0"/>
    <xf numFmtId="0" fontId="99" fillId="15" borderId="0" applyNumberFormat="0" applyBorder="0" applyAlignment="0" applyProtection="0"/>
    <xf numFmtId="0" fontId="44" fillId="39" borderId="0" applyNumberFormat="0" applyBorder="0" applyAlignment="0" applyProtection="0"/>
    <xf numFmtId="0" fontId="37" fillId="39" borderId="0" applyNumberFormat="0" applyBorder="0" applyAlignment="0" applyProtection="0"/>
    <xf numFmtId="0" fontId="99" fillId="15" borderId="0" applyNumberFormat="0" applyBorder="0" applyAlignment="0" applyProtection="0"/>
    <xf numFmtId="0" fontId="44" fillId="39" borderId="0" applyNumberFormat="0" applyBorder="0" applyAlignment="0" applyProtection="0"/>
    <xf numFmtId="0" fontId="99" fillId="15" borderId="0" applyNumberFormat="0" applyBorder="0" applyAlignment="0" applyProtection="0"/>
    <xf numFmtId="0" fontId="36" fillId="39" borderId="0" applyNumberFormat="0" applyBorder="0" applyAlignment="0" applyProtection="0"/>
    <xf numFmtId="0" fontId="44" fillId="46" borderId="0" applyNumberFormat="0" applyBorder="0" applyAlignment="0" applyProtection="0"/>
    <xf numFmtId="0" fontId="99" fillId="19" borderId="0" applyNumberFormat="0" applyBorder="0" applyAlignment="0" applyProtection="0"/>
    <xf numFmtId="0" fontId="44" fillId="46" borderId="0" applyNumberFormat="0" applyBorder="0" applyAlignment="0" applyProtection="0"/>
    <xf numFmtId="0" fontId="37" fillId="47" borderId="0" applyNumberFormat="0" applyBorder="0" applyAlignment="0" applyProtection="0"/>
    <xf numFmtId="0" fontId="99" fillId="19" borderId="0" applyNumberFormat="0" applyBorder="0" applyAlignment="0" applyProtection="0"/>
    <xf numFmtId="0" fontId="44" fillId="46" borderId="0" applyNumberFormat="0" applyBorder="0" applyAlignment="0" applyProtection="0"/>
    <xf numFmtId="0" fontId="99" fillId="19" borderId="0" applyNumberFormat="0" applyBorder="0" applyAlignment="0" applyProtection="0"/>
    <xf numFmtId="0" fontId="36" fillId="46" borderId="0" applyNumberFormat="0" applyBorder="0" applyAlignment="0" applyProtection="0"/>
    <xf numFmtId="0" fontId="44" fillId="42" borderId="0" applyNumberFormat="0" applyBorder="0" applyAlignment="0" applyProtection="0"/>
    <xf numFmtId="0" fontId="99" fillId="23" borderId="0" applyNumberFormat="0" applyBorder="0" applyAlignment="0" applyProtection="0"/>
    <xf numFmtId="0" fontId="44" fillId="42" borderId="0" applyNumberFormat="0" applyBorder="0" applyAlignment="0" applyProtection="0"/>
    <xf numFmtId="0" fontId="37" fillId="38" borderId="0" applyNumberFormat="0" applyBorder="0" applyAlignment="0" applyProtection="0"/>
    <xf numFmtId="0" fontId="99" fillId="23" borderId="0" applyNumberFormat="0" applyBorder="0" applyAlignment="0" applyProtection="0"/>
    <xf numFmtId="0" fontId="44" fillId="42" borderId="0" applyNumberFormat="0" applyBorder="0" applyAlignment="0" applyProtection="0"/>
    <xf numFmtId="0" fontId="99" fillId="23" borderId="0" applyNumberFormat="0" applyBorder="0" applyAlignment="0" applyProtection="0"/>
    <xf numFmtId="0" fontId="36" fillId="42" borderId="0" applyNumberFormat="0" applyBorder="0" applyAlignment="0" applyProtection="0"/>
    <xf numFmtId="0" fontId="44" fillId="37" borderId="0" applyNumberFormat="0" applyBorder="0" applyAlignment="0" applyProtection="0"/>
    <xf numFmtId="0" fontId="99" fillId="27" borderId="0" applyNumberFormat="0" applyBorder="0" applyAlignment="0" applyProtection="0"/>
    <xf numFmtId="0" fontId="44" fillId="37" borderId="0" applyNumberFormat="0" applyBorder="0" applyAlignment="0" applyProtection="0"/>
    <xf numFmtId="0" fontId="37" fillId="44" borderId="0" applyNumberFormat="0" applyBorder="0" applyAlignment="0" applyProtection="0"/>
    <xf numFmtId="0" fontId="99" fillId="27" borderId="0" applyNumberFormat="0" applyBorder="0" applyAlignment="0" applyProtection="0"/>
    <xf numFmtId="0" fontId="44" fillId="37" borderId="0" applyNumberFormat="0" applyBorder="0" applyAlignment="0" applyProtection="0"/>
    <xf numFmtId="0" fontId="99" fillId="27" borderId="0" applyNumberFormat="0" applyBorder="0" applyAlignment="0" applyProtection="0"/>
    <xf numFmtId="0" fontId="36" fillId="37" borderId="0" applyNumberFormat="0" applyBorder="0" applyAlignment="0" applyProtection="0"/>
    <xf numFmtId="0" fontId="44" fillId="48" borderId="0" applyNumberFormat="0" applyBorder="0" applyAlignment="0" applyProtection="0"/>
    <xf numFmtId="0" fontId="99" fillId="31" borderId="0" applyNumberFormat="0" applyBorder="0" applyAlignment="0" applyProtection="0"/>
    <xf numFmtId="0" fontId="44" fillId="48" borderId="0" applyNumberFormat="0" applyBorder="0" applyAlignment="0" applyProtection="0"/>
    <xf numFmtId="0" fontId="37" fillId="41" borderId="0" applyNumberFormat="0" applyBorder="0" applyAlignment="0" applyProtection="0"/>
    <xf numFmtId="0" fontId="99" fillId="31" borderId="0" applyNumberFormat="0" applyBorder="0" applyAlignment="0" applyProtection="0"/>
    <xf numFmtId="0" fontId="44" fillId="48" borderId="0" applyNumberFormat="0" applyBorder="0" applyAlignment="0" applyProtection="0"/>
    <xf numFmtId="0" fontId="99" fillId="31" borderId="0" applyNumberFormat="0" applyBorder="0" applyAlignment="0" applyProtection="0"/>
    <xf numFmtId="0" fontId="36" fillId="48" borderId="0" applyNumberFormat="0" applyBorder="0" applyAlignment="0" applyProtection="0"/>
    <xf numFmtId="0" fontId="37" fillId="37" borderId="0" applyNumberFormat="0" applyBorder="0" applyAlignment="0" applyProtection="0"/>
    <xf numFmtId="0" fontId="37" fillId="4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2" borderId="0" applyNumberFormat="0" applyBorder="0" applyAlignment="0" applyProtection="0"/>
    <xf numFmtId="0" fontId="37" fillId="49"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48" borderId="0" applyNumberFormat="0" applyBorder="0" applyAlignment="0" applyProtection="0"/>
    <xf numFmtId="0" fontId="37" fillId="47" borderId="0" applyNumberFormat="0" applyBorder="0" applyAlignment="0" applyProtection="0"/>
    <xf numFmtId="171" fontId="45" fillId="0" borderId="12">
      <alignment horizontal="left"/>
    </xf>
    <xf numFmtId="171" fontId="45" fillId="0" borderId="12">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12">
      <alignment horizontal="left"/>
    </xf>
    <xf numFmtId="171" fontId="45" fillId="0" borderId="12">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12">
      <alignment horizontal="left"/>
    </xf>
    <xf numFmtId="171" fontId="45" fillId="0" borderId="12">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1" fontId="45" fillId="0" borderId="21">
      <alignment horizontal="left"/>
    </xf>
    <xf numFmtId="172" fontId="45" fillId="0" borderId="12">
      <alignment horizontal="left"/>
    </xf>
    <xf numFmtId="172" fontId="45" fillId="0" borderId="12">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12">
      <alignment horizontal="left"/>
    </xf>
    <xf numFmtId="172" fontId="45" fillId="0" borderId="12">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12">
      <alignment horizontal="left"/>
    </xf>
    <xf numFmtId="172" fontId="45" fillId="0" borderId="12">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172" fontId="45" fillId="0" borderId="21">
      <alignment horizontal="left"/>
    </xf>
    <xf numFmtId="0" fontId="46" fillId="50" borderId="0" applyNumberFormat="0" applyBorder="0" applyAlignment="0" applyProtection="0"/>
    <xf numFmtId="0" fontId="100" fillId="12" borderId="0" applyNumberFormat="0" applyBorder="0" applyAlignment="0" applyProtection="0"/>
    <xf numFmtId="0" fontId="46" fillId="50" borderId="0" applyNumberFormat="0" applyBorder="0" applyAlignment="0" applyProtection="0"/>
    <xf numFmtId="0" fontId="47" fillId="44" borderId="0" applyNumberFormat="0" applyBorder="0" applyAlignment="0" applyProtection="0"/>
    <xf numFmtId="0" fontId="46" fillId="50" borderId="0" applyNumberFormat="0" applyBorder="0" applyAlignment="0" applyProtection="0"/>
    <xf numFmtId="0" fontId="97" fillId="50" borderId="0" applyNumberFormat="0" applyBorder="0" applyAlignment="0" applyProtection="0"/>
    <xf numFmtId="0" fontId="46" fillId="39" borderId="0" applyNumberFormat="0" applyBorder="0" applyAlignment="0" applyProtection="0"/>
    <xf numFmtId="0" fontId="100" fillId="16" borderId="0" applyNumberFormat="0" applyBorder="0" applyAlignment="0" applyProtection="0"/>
    <xf numFmtId="0" fontId="46" fillId="39" borderId="0" applyNumberFormat="0" applyBorder="0" applyAlignment="0" applyProtection="0"/>
    <xf numFmtId="0" fontId="47" fillId="51" borderId="0" applyNumberFormat="0" applyBorder="0" applyAlignment="0" applyProtection="0"/>
    <xf numFmtId="0" fontId="46" fillId="39" borderId="0" applyNumberFormat="0" applyBorder="0" applyAlignment="0" applyProtection="0"/>
    <xf numFmtId="0" fontId="97" fillId="39" borderId="0" applyNumberFormat="0" applyBorder="0" applyAlignment="0" applyProtection="0"/>
    <xf numFmtId="0" fontId="46" fillId="46" borderId="0" applyNumberFormat="0" applyBorder="0" applyAlignment="0" applyProtection="0"/>
    <xf numFmtId="0" fontId="100" fillId="20" borderId="0" applyNumberFormat="0" applyBorder="0" applyAlignment="0" applyProtection="0"/>
    <xf numFmtId="0" fontId="46" fillId="46" borderId="0" applyNumberFormat="0" applyBorder="0" applyAlignment="0" applyProtection="0"/>
    <xf numFmtId="0" fontId="47" fillId="48" borderId="0" applyNumberFormat="0" applyBorder="0" applyAlignment="0" applyProtection="0"/>
    <xf numFmtId="0" fontId="46" fillId="46" borderId="0" applyNumberFormat="0" applyBorder="0" applyAlignment="0" applyProtection="0"/>
    <xf numFmtId="0" fontId="97" fillId="46" borderId="0" applyNumberFormat="0" applyBorder="0" applyAlignment="0" applyProtection="0"/>
    <xf numFmtId="0" fontId="46" fillId="52" borderId="0" applyNumberFormat="0" applyBorder="0" applyAlignment="0" applyProtection="0"/>
    <xf numFmtId="0" fontId="100" fillId="24" borderId="0" applyNumberFormat="0" applyBorder="0" applyAlignment="0" applyProtection="0"/>
    <xf numFmtId="0" fontId="46" fillId="52" borderId="0" applyNumberFormat="0" applyBorder="0" applyAlignment="0" applyProtection="0"/>
    <xf numFmtId="0" fontId="47" fillId="38" borderId="0" applyNumberFormat="0" applyBorder="0" applyAlignment="0" applyProtection="0"/>
    <xf numFmtId="0" fontId="46" fillId="52" borderId="0" applyNumberFormat="0" applyBorder="0" applyAlignment="0" applyProtection="0"/>
    <xf numFmtId="0" fontId="97" fillId="52" borderId="0" applyNumberFormat="0" applyBorder="0" applyAlignment="0" applyProtection="0"/>
    <xf numFmtId="0" fontId="46" fillId="53" borderId="0" applyNumberFormat="0" applyBorder="0" applyAlignment="0" applyProtection="0"/>
    <xf numFmtId="0" fontId="100" fillId="28" borderId="0" applyNumberFormat="0" applyBorder="0" applyAlignment="0" applyProtection="0"/>
    <xf numFmtId="0" fontId="46" fillId="53" borderId="0" applyNumberFormat="0" applyBorder="0" applyAlignment="0" applyProtection="0"/>
    <xf numFmtId="0" fontId="47" fillId="44" borderId="0" applyNumberFormat="0" applyBorder="0" applyAlignment="0" applyProtection="0"/>
    <xf numFmtId="0" fontId="46" fillId="53" borderId="0" applyNumberFormat="0" applyBorder="0" applyAlignment="0" applyProtection="0"/>
    <xf numFmtId="0" fontId="97" fillId="53" borderId="0" applyNumberFormat="0" applyBorder="0" applyAlignment="0" applyProtection="0"/>
    <xf numFmtId="0" fontId="46" fillId="54" borderId="0" applyNumberFormat="0" applyBorder="0" applyAlignment="0" applyProtection="0"/>
    <xf numFmtId="0" fontId="100" fillId="32" borderId="0" applyNumberFormat="0" applyBorder="0" applyAlignment="0" applyProtection="0"/>
    <xf numFmtId="0" fontId="46" fillId="54" borderId="0" applyNumberFormat="0" applyBorder="0" applyAlignment="0" applyProtection="0"/>
    <xf numFmtId="0" fontId="47" fillId="39" borderId="0" applyNumberFormat="0" applyBorder="0" applyAlignment="0" applyProtection="0"/>
    <xf numFmtId="0" fontId="46" fillId="54" borderId="0" applyNumberFormat="0" applyBorder="0" applyAlignment="0" applyProtection="0"/>
    <xf numFmtId="0" fontId="97" fillId="54" borderId="0" applyNumberFormat="0" applyBorder="0" applyAlignment="0" applyProtection="0"/>
    <xf numFmtId="0" fontId="47" fillId="50" borderId="0" applyNumberFormat="0" applyBorder="0" applyAlignment="0" applyProtection="0"/>
    <xf numFmtId="0" fontId="47" fillId="53"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47" fillId="47" borderId="0" applyNumberFormat="0" applyBorder="0" applyAlignment="0" applyProtection="0"/>
    <xf numFmtId="0" fontId="47" fillId="52" borderId="0" applyNumberFormat="0" applyBorder="0" applyAlignment="0" applyProtection="0"/>
    <xf numFmtId="0" fontId="47" fillId="49"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7" fillId="39" borderId="0" applyNumberFormat="0" applyBorder="0" applyAlignment="0" applyProtection="0"/>
    <xf numFmtId="173" fontId="45" fillId="0" borderId="12">
      <alignment horizontal="left"/>
    </xf>
    <xf numFmtId="173" fontId="45" fillId="0" borderId="12">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12">
      <alignment horizontal="left"/>
    </xf>
    <xf numFmtId="173" fontId="45" fillId="0" borderId="12">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12">
      <alignment horizontal="left"/>
    </xf>
    <xf numFmtId="173" fontId="45" fillId="0" borderId="12">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173" fontId="45" fillId="0" borderId="21">
      <alignment horizontal="left"/>
    </xf>
    <xf numFmtId="0" fontId="47" fillId="53" borderId="0" applyNumberFormat="0" applyBorder="0" applyAlignment="0" applyProtection="0"/>
    <xf numFmtId="0" fontId="100" fillId="9" borderId="0" applyNumberFormat="0" applyBorder="0" applyAlignment="0" applyProtection="0"/>
    <xf numFmtId="0" fontId="46" fillId="55" borderId="0" applyNumberFormat="0" applyBorder="0" applyAlignment="0" applyProtection="0"/>
    <xf numFmtId="0" fontId="47" fillId="56" borderId="0" applyNumberFormat="0" applyBorder="0" applyAlignment="0" applyProtection="0"/>
    <xf numFmtId="0" fontId="100" fillId="13" borderId="0" applyNumberFormat="0" applyBorder="0" applyAlignment="0" applyProtection="0"/>
    <xf numFmtId="0" fontId="46" fillId="56" borderId="0" applyNumberFormat="0" applyBorder="0" applyAlignment="0" applyProtection="0"/>
    <xf numFmtId="0" fontId="47" fillId="57" borderId="0" applyNumberFormat="0" applyBorder="0" applyAlignment="0" applyProtection="0"/>
    <xf numFmtId="0" fontId="100" fillId="17" borderId="0" applyNumberFormat="0" applyBorder="0" applyAlignment="0" applyProtection="0"/>
    <xf numFmtId="0" fontId="46" fillId="57" borderId="0" applyNumberFormat="0" applyBorder="0" applyAlignment="0" applyProtection="0"/>
    <xf numFmtId="0" fontId="47" fillId="58" borderId="0" applyNumberFormat="0" applyBorder="0" applyAlignment="0" applyProtection="0"/>
    <xf numFmtId="0" fontId="100" fillId="21" borderId="0" applyNumberFormat="0" applyBorder="0" applyAlignment="0" applyProtection="0"/>
    <xf numFmtId="0" fontId="46" fillId="52" borderId="0" applyNumberFormat="0" applyBorder="0" applyAlignment="0" applyProtection="0"/>
    <xf numFmtId="0" fontId="47" fillId="53" borderId="0" applyNumberFormat="0" applyBorder="0" applyAlignment="0" applyProtection="0"/>
    <xf numFmtId="0" fontId="100" fillId="25" borderId="0" applyNumberFormat="0" applyBorder="0" applyAlignment="0" applyProtection="0"/>
    <xf numFmtId="0" fontId="46" fillId="53" borderId="0" applyNumberFormat="0" applyBorder="0" applyAlignment="0" applyProtection="0"/>
    <xf numFmtId="0" fontId="47" fillId="56" borderId="0" applyNumberFormat="0" applyBorder="0" applyAlignment="0" applyProtection="0"/>
    <xf numFmtId="0" fontId="100" fillId="29" borderId="0" applyNumberFormat="0" applyBorder="0" applyAlignment="0" applyProtection="0"/>
    <xf numFmtId="0" fontId="46" fillId="51" borderId="0" applyNumberFormat="0" applyBorder="0" applyAlignment="0" applyProtection="0"/>
    <xf numFmtId="0" fontId="48" fillId="45" borderId="26" applyNumberFormat="0" applyAlignment="0" applyProtection="0"/>
    <xf numFmtId="0" fontId="101" fillId="6" borderId="2"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9" fillId="49" borderId="26" applyNumberFormat="0" applyAlignment="0" applyProtection="0"/>
    <xf numFmtId="0" fontId="48" fillId="45" borderId="26" applyNumberFormat="0" applyAlignment="0" applyProtection="0"/>
    <xf numFmtId="0" fontId="48" fillId="45" borderId="26" applyNumberFormat="0" applyAlignment="0" applyProtection="0"/>
    <xf numFmtId="0" fontId="48" fillId="45" borderId="26" applyNumberFormat="0" applyAlignment="0" applyProtection="0"/>
    <xf numFmtId="0" fontId="48" fillId="45" borderId="26" applyNumberFormat="0" applyAlignment="0" applyProtection="0"/>
    <xf numFmtId="0" fontId="27" fillId="3" borderId="0" applyNumberFormat="0" applyBorder="0" applyAlignment="0" applyProtection="0"/>
    <xf numFmtId="177" fontId="80" fillId="0" borderId="0">
      <alignment horizontal="right"/>
    </xf>
    <xf numFmtId="0" fontId="50" fillId="45" borderId="27" applyNumberFormat="0" applyAlignment="0" applyProtection="0"/>
    <xf numFmtId="0" fontId="102" fillId="6" borderId="1"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1" fillId="49" borderId="27" applyNumberFormat="0" applyAlignment="0" applyProtection="0"/>
    <xf numFmtId="0" fontId="50" fillId="45" borderId="27" applyNumberFormat="0" applyAlignment="0" applyProtection="0"/>
    <xf numFmtId="0" fontId="50" fillId="45" borderId="27" applyNumberFormat="0" applyAlignment="0" applyProtection="0"/>
    <xf numFmtId="0" fontId="50" fillId="45" borderId="27" applyNumberFormat="0" applyAlignment="0" applyProtection="0"/>
    <xf numFmtId="0" fontId="50" fillId="45" borderId="27" applyNumberFormat="0" applyAlignment="0" applyProtection="0"/>
    <xf numFmtId="0" fontId="52" fillId="59" borderId="28"/>
    <xf numFmtId="0" fontId="52" fillId="0" borderId="12"/>
    <xf numFmtId="0" fontId="81" fillId="60" borderId="0">
      <alignment horizontal="center"/>
    </xf>
    <xf numFmtId="0" fontId="82" fillId="60" borderId="0">
      <alignment horizontal="center"/>
    </xf>
    <xf numFmtId="166" fontId="36" fillId="0" borderId="0" applyFont="0" applyFill="0" applyBorder="0" applyAlignment="0" applyProtection="0"/>
    <xf numFmtId="166" fontId="36" fillId="0" borderId="0" applyFont="0" applyFill="0" applyBorder="0" applyAlignment="0" applyProtection="0"/>
    <xf numFmtId="0" fontId="83" fillId="61" borderId="28" applyBorder="0">
      <protection locked="0"/>
    </xf>
    <xf numFmtId="167" fontId="31"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0" fontId="30" fillId="0" borderId="20" applyAlignment="0"/>
    <xf numFmtId="0" fontId="30" fillId="0" borderId="19"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30" fillId="0" borderId="7" applyAlignment="0">
      <alignment horizontal="left"/>
    </xf>
    <xf numFmtId="0" fontId="103" fillId="5" borderId="1" applyNumberFormat="0" applyAlignment="0" applyProtection="0"/>
    <xf numFmtId="0" fontId="104" fillId="5" borderId="1"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53" fillId="43" borderId="27" applyNumberFormat="0" applyAlignment="0" applyProtection="0"/>
    <xf numFmtId="0" fontId="84" fillId="47" borderId="27" applyNumberFormat="0" applyAlignment="0" applyProtection="0"/>
    <xf numFmtId="0" fontId="29" fillId="5" borderId="1" applyNumberFormat="0" applyAlignment="0" applyProtection="0"/>
    <xf numFmtId="0" fontId="84" fillId="47" borderId="27" applyNumberFormat="0" applyAlignment="0" applyProtection="0"/>
    <xf numFmtId="0" fontId="84" fillId="47" borderId="27" applyNumberFormat="0" applyAlignment="0" applyProtection="0"/>
    <xf numFmtId="0" fontId="84" fillId="47" borderId="27" applyNumberFormat="0" applyAlignment="0" applyProtection="0"/>
    <xf numFmtId="0" fontId="84" fillId="47" borderId="27" applyNumberFormat="0" applyAlignment="0" applyProtection="0"/>
    <xf numFmtId="0" fontId="53" fillId="43" borderId="27" applyNumberFormat="0" applyAlignment="0" applyProtection="0"/>
    <xf numFmtId="0" fontId="54" fillId="0" borderId="29"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42" fillId="0" borderId="30" applyNumberFormat="0" applyFill="0" applyAlignment="0" applyProtection="0"/>
    <xf numFmtId="0" fontId="54" fillId="0" borderId="29"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4" fillId="0" borderId="29" applyNumberFormat="0" applyFill="0" applyAlignment="0" applyProtection="0"/>
    <xf numFmtId="0" fontId="55" fillId="0" borderId="0" applyNumberFormat="0" applyFill="0" applyBorder="0" applyAlignment="0" applyProtection="0"/>
    <xf numFmtId="0" fontId="105" fillId="0" borderId="0" applyNumberFormat="0" applyFill="0" applyBorder="0" applyAlignment="0" applyProtection="0"/>
    <xf numFmtId="0" fontId="56" fillId="0" borderId="0" applyNumberFormat="0" applyFill="0" applyBorder="0" applyAlignment="0" applyProtection="0"/>
    <xf numFmtId="174"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4"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6" fontId="31" fillId="0" borderId="0" applyFont="0" applyFill="0" applyBorder="0" applyAlignment="0" applyProtection="0"/>
    <xf numFmtId="174" fontId="31" fillId="0" borderId="0" applyFont="0" applyFill="0" applyBorder="0" applyAlignment="0" applyProtection="0"/>
    <xf numFmtId="0" fontId="43" fillId="60" borderId="12">
      <alignment horizontal="left"/>
    </xf>
    <xf numFmtId="0" fontId="36" fillId="60" borderId="0">
      <alignment horizontal="left"/>
    </xf>
    <xf numFmtId="0" fontId="57" fillId="62" borderId="0">
      <alignment horizontal="right" vertical="top" wrapText="1"/>
    </xf>
    <xf numFmtId="0" fontId="58" fillId="40" borderId="0" applyNumberFormat="0" applyBorder="0" applyAlignment="0" applyProtection="0"/>
    <xf numFmtId="0" fontId="106" fillId="2" borderId="0" applyNumberFormat="0" applyBorder="0" applyAlignment="0" applyProtection="0"/>
    <xf numFmtId="0" fontId="59" fillId="40" borderId="0" applyNumberFormat="0" applyBorder="0" applyAlignment="0" applyProtection="0"/>
    <xf numFmtId="175" fontId="107"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08" fillId="0" borderId="0" applyNumberFormat="0" applyFill="0" applyBorder="0" applyAlignment="0" applyProtection="0">
      <alignment vertical="top"/>
      <protection locked="0"/>
    </xf>
    <xf numFmtId="0" fontId="60" fillId="0" borderId="0" applyNumberFormat="0" applyFill="0" applyBorder="0" applyAlignment="0" applyProtection="0"/>
    <xf numFmtId="0" fontId="61" fillId="0" borderId="0" applyNumberFormat="0" applyFill="0" applyBorder="0" applyAlignment="0" applyProtection="0"/>
    <xf numFmtId="0" fontId="85"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75" fontId="107" fillId="0" borderId="0" applyNumberFormat="0" applyFill="0" applyBorder="0" applyAlignment="0" applyProtection="0"/>
    <xf numFmtId="0" fontId="8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alignment vertical="top"/>
      <protection locked="0"/>
    </xf>
    <xf numFmtId="0" fontId="31" fillId="60" borderId="12">
      <alignment horizontal="centerContinuous" wrapText="1"/>
    </xf>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1" fillId="0" borderId="0" applyFont="0" applyFill="0" applyBorder="0" applyAlignment="0" applyProtection="0"/>
    <xf numFmtId="167"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6" fontId="31"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8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87" fillId="0" borderId="0" applyFont="0" applyFill="0" applyBorder="0" applyAlignment="0" applyProtection="0"/>
    <xf numFmtId="166" fontId="25"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3" fontId="66" fillId="0" borderId="0" applyFont="0" applyFill="0" applyBorder="0" applyAlignment="0" applyProtection="0"/>
    <xf numFmtId="0" fontId="52" fillId="60" borderId="7">
      <alignment wrapText="1"/>
    </xf>
    <xf numFmtId="0" fontId="52" fillId="60" borderId="7">
      <alignment wrapText="1"/>
    </xf>
    <xf numFmtId="0" fontId="52" fillId="60" borderId="7">
      <alignment wrapText="1"/>
    </xf>
    <xf numFmtId="0" fontId="52" fillId="60" borderId="7">
      <alignment wrapText="1"/>
    </xf>
    <xf numFmtId="0" fontId="52" fillId="60" borderId="7">
      <alignment wrapText="1"/>
    </xf>
    <xf numFmtId="0" fontId="52" fillId="60" borderId="10"/>
    <xf numFmtId="0" fontId="52" fillId="60" borderId="6"/>
    <xf numFmtId="0" fontId="52" fillId="60" borderId="11">
      <alignment horizontal="center" wrapText="1"/>
    </xf>
    <xf numFmtId="0" fontId="62" fillId="47" borderId="0" applyNumberFormat="0" applyBorder="0" applyAlignment="0" applyProtection="0"/>
    <xf numFmtId="0" fontId="111" fillId="4" borderId="0" applyNumberFormat="0" applyBorder="0" applyAlignment="0" applyProtection="0"/>
    <xf numFmtId="0" fontId="28" fillId="4" borderId="0" applyNumberFormat="0" applyBorder="0" applyAlignment="0" applyProtection="0"/>
    <xf numFmtId="0" fontId="63" fillId="47" borderId="0" applyNumberFormat="0" applyBorder="0" applyAlignment="0" applyProtection="0"/>
    <xf numFmtId="0" fontId="88" fillId="4" borderId="0" applyNumberFormat="0" applyBorder="0" applyAlignment="0" applyProtection="0"/>
    <xf numFmtId="0" fontId="31"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31" fillId="0" borderId="0"/>
    <xf numFmtId="0" fontId="8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12" fillId="0" borderId="0"/>
    <xf numFmtId="0" fontId="112" fillId="0" borderId="0"/>
    <xf numFmtId="0" fontId="112" fillId="0" borderId="0"/>
    <xf numFmtId="0" fontId="31" fillId="0" borderId="0"/>
    <xf numFmtId="0" fontId="87" fillId="0" borderId="0"/>
    <xf numFmtId="0" fontId="25" fillId="0" borderId="0"/>
    <xf numFmtId="0" fontId="87" fillId="0" borderId="0"/>
    <xf numFmtId="0" fontId="31" fillId="0" borderId="0"/>
    <xf numFmtId="0" fontId="31" fillId="0" borderId="0"/>
    <xf numFmtId="0" fontId="25" fillId="0" borderId="0"/>
    <xf numFmtId="0" fontId="25" fillId="0" borderId="0"/>
    <xf numFmtId="0" fontId="31" fillId="0" borderId="0"/>
    <xf numFmtId="0" fontId="25" fillId="0" borderId="0"/>
    <xf numFmtId="0" fontId="25" fillId="0" borderId="0"/>
    <xf numFmtId="0" fontId="31" fillId="0" borderId="0"/>
    <xf numFmtId="0" fontId="87" fillId="0" borderId="0"/>
    <xf numFmtId="0" fontId="31" fillId="0" borderId="0"/>
    <xf numFmtId="0" fontId="31" fillId="0" borderId="0"/>
    <xf numFmtId="0" fontId="112" fillId="0" borderId="0"/>
    <xf numFmtId="0" fontId="25" fillId="0" borderId="0"/>
    <xf numFmtId="0" fontId="25" fillId="0" borderId="0"/>
    <xf numFmtId="0" fontId="25" fillId="0" borderId="0"/>
    <xf numFmtId="0" fontId="32" fillId="0" borderId="0"/>
    <xf numFmtId="0" fontId="112" fillId="0" borderId="0"/>
    <xf numFmtId="0" fontId="112" fillId="0" borderId="0"/>
    <xf numFmtId="0" fontId="32" fillId="0" borderId="0"/>
    <xf numFmtId="0" fontId="32" fillId="0" borderId="0"/>
    <xf numFmtId="0" fontId="112" fillId="0" borderId="0"/>
    <xf numFmtId="0" fontId="87" fillId="0" borderId="0"/>
    <xf numFmtId="0" fontId="87" fillId="0" borderId="0"/>
    <xf numFmtId="0" fontId="25" fillId="0" borderId="0"/>
    <xf numFmtId="0" fontId="25" fillId="0" borderId="0"/>
    <xf numFmtId="0" fontId="31" fillId="0" borderId="0"/>
    <xf numFmtId="0" fontId="31"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89" fillId="8" borderId="5"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89" fillId="8" borderId="5"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38" fillId="41" borderId="22" applyNumberFormat="0" applyFont="0" applyAlignment="0" applyProtection="0"/>
    <xf numFmtId="0" fontId="89" fillId="8" borderId="5"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35" fillId="41" borderId="22" applyNumberFormat="0" applyFont="0" applyAlignment="0" applyProtection="0"/>
    <xf numFmtId="0" fontId="89" fillId="8" borderId="5" applyNumberFormat="0" applyFont="0" applyAlignment="0" applyProtection="0"/>
    <xf numFmtId="0" fontId="35" fillId="41" borderId="22" applyNumberFormat="0" applyFont="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1" fillId="0" borderId="0" applyFont="0" applyFill="0" applyBorder="0" applyAlignment="0" applyProtection="0"/>
    <xf numFmtId="9" fontId="8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8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9" fontId="36" fillId="0" borderId="0" applyFont="0" applyFill="0" applyBorder="0" applyAlignment="0" applyProtection="0"/>
    <xf numFmtId="9" fontId="87"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7" fillId="0" borderId="0" applyFont="0" applyFill="0" applyBorder="0" applyAlignment="0" applyProtection="0"/>
    <xf numFmtId="9" fontId="31"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87" fillId="0" borderId="0" applyFont="0" applyFill="0" applyBorder="0" applyAlignment="0" applyProtection="0"/>
    <xf numFmtId="0" fontId="52" fillId="60" borderId="12"/>
    <xf numFmtId="0" fontId="64" fillId="38" borderId="0" applyNumberFormat="0" applyBorder="0" applyAlignment="0" applyProtection="0"/>
    <xf numFmtId="0" fontId="113" fillId="3" borderId="0" applyNumberFormat="0" applyBorder="0" applyAlignment="0" applyProtection="0"/>
    <xf numFmtId="0" fontId="65" fillId="38" borderId="0" applyNumberFormat="0" applyBorder="0" applyAlignment="0" applyProtection="0"/>
    <xf numFmtId="0" fontId="31" fillId="0" borderId="0"/>
    <xf numFmtId="0" fontId="31" fillId="0" borderId="0"/>
    <xf numFmtId="0" fontId="31" fillId="0" borderId="0"/>
    <xf numFmtId="0" fontId="37" fillId="0" borderId="0"/>
    <xf numFmtId="0" fontId="31" fillId="0" borderId="0"/>
    <xf numFmtId="0" fontId="112" fillId="0" borderId="0"/>
    <xf numFmtId="0" fontId="112" fillId="0" borderId="0"/>
    <xf numFmtId="0" fontId="112" fillId="0" borderId="0"/>
    <xf numFmtId="0" fontId="112" fillId="0" borderId="0"/>
    <xf numFmtId="0" fontId="11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4" fillId="0" borderId="0"/>
    <xf numFmtId="0" fontId="31" fillId="0" borderId="0"/>
    <xf numFmtId="0" fontId="31" fillId="0" borderId="0"/>
    <xf numFmtId="0" fontId="31" fillId="0" borderId="0"/>
    <xf numFmtId="0" fontId="11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25" fillId="0" borderId="0"/>
    <xf numFmtId="0" fontId="31" fillId="0" borderId="0"/>
    <xf numFmtId="0" fontId="31" fillId="0" borderId="0"/>
    <xf numFmtId="0" fontId="31" fillId="0" borderId="0"/>
    <xf numFmtId="0" fontId="25" fillId="0" borderId="0"/>
    <xf numFmtId="0" fontId="25" fillId="0" borderId="0"/>
    <xf numFmtId="0" fontId="31" fillId="0" borderId="0"/>
    <xf numFmtId="0" fontId="31" fillId="0" borderId="0"/>
    <xf numFmtId="0" fontId="11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90" fillId="0" borderId="0"/>
    <xf numFmtId="0" fontId="90" fillId="0" borderId="0"/>
    <xf numFmtId="0" fontId="95" fillId="0" borderId="0"/>
    <xf numFmtId="0" fontId="31" fillId="0" borderId="0"/>
    <xf numFmtId="0" fontId="38" fillId="0" borderId="0"/>
    <xf numFmtId="0" fontId="39" fillId="0" borderId="0"/>
    <xf numFmtId="0" fontId="31"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25" fillId="0" borderId="0"/>
    <xf numFmtId="0" fontId="31" fillId="0" borderId="0"/>
    <xf numFmtId="0" fontId="31"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1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38" fillId="0" borderId="0"/>
    <xf numFmtId="0" fontId="38" fillId="0" borderId="0"/>
    <xf numFmtId="0" fontId="114" fillId="0" borderId="0"/>
    <xf numFmtId="0" fontId="31" fillId="0" borderId="0"/>
    <xf numFmtId="0" fontId="25" fillId="0" borderId="0"/>
    <xf numFmtId="0" fontId="25" fillId="0" borderId="0"/>
    <xf numFmtId="0" fontId="31" fillId="0" borderId="0"/>
    <xf numFmtId="0" fontId="31" fillId="0" borderId="0"/>
    <xf numFmtId="0" fontId="114" fillId="0" borderId="0"/>
    <xf numFmtId="0" fontId="38" fillId="0" borderId="0"/>
    <xf numFmtId="0" fontId="31" fillId="0" borderId="0"/>
    <xf numFmtId="0" fontId="31" fillId="0" borderId="0"/>
    <xf numFmtId="0" fontId="114" fillId="0" borderId="0"/>
    <xf numFmtId="0" fontId="91" fillId="0" borderId="0"/>
    <xf numFmtId="0" fontId="37" fillId="0" borderId="0"/>
    <xf numFmtId="0" fontId="31" fillId="0" borderId="0"/>
    <xf numFmtId="0" fontId="96" fillId="0" borderId="0"/>
    <xf numFmtId="0" fontId="37"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3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7" fillId="0" borderId="0"/>
    <xf numFmtId="0" fontId="31" fillId="0" borderId="0"/>
    <xf numFmtId="0" fontId="87" fillId="0" borderId="0"/>
    <xf numFmtId="0" fontId="32" fillId="0" borderId="0"/>
    <xf numFmtId="0" fontId="31" fillId="0" borderId="0"/>
    <xf numFmtId="0" fontId="31" fillId="0" borderId="0"/>
    <xf numFmtId="0" fontId="25" fillId="0" borderId="0"/>
    <xf numFmtId="0" fontId="32" fillId="0" borderId="0"/>
    <xf numFmtId="0" fontId="25" fillId="0" borderId="0"/>
    <xf numFmtId="0" fontId="25" fillId="0" borderId="0"/>
    <xf numFmtId="0" fontId="25" fillId="0" borderId="0"/>
    <xf numFmtId="0" fontId="31" fillId="0" borderId="0"/>
    <xf numFmtId="0" fontId="38" fillId="0" borderId="0"/>
    <xf numFmtId="0" fontId="31" fillId="0" borderId="0"/>
    <xf numFmtId="0" fontId="31" fillId="0" borderId="0"/>
    <xf numFmtId="0" fontId="31" fillId="0" borderId="0"/>
    <xf numFmtId="0" fontId="32" fillId="0" borderId="0"/>
    <xf numFmtId="0" fontId="32" fillId="0" borderId="0"/>
    <xf numFmtId="0" fontId="36" fillId="0" borderId="0"/>
    <xf numFmtId="0" fontId="36" fillId="0" borderId="0"/>
    <xf numFmtId="0" fontId="25" fillId="0" borderId="0"/>
    <xf numFmtId="0" fontId="25" fillId="0" borderId="0"/>
    <xf numFmtId="0" fontId="32" fillId="0" borderId="0"/>
    <xf numFmtId="0" fontId="25" fillId="0" borderId="0"/>
    <xf numFmtId="0" fontId="25" fillId="0" borderId="0"/>
    <xf numFmtId="0" fontId="25" fillId="0" borderId="0"/>
    <xf numFmtId="0" fontId="36" fillId="0" borderId="0"/>
    <xf numFmtId="0" fontId="25" fillId="0" borderId="0"/>
    <xf numFmtId="0" fontId="25" fillId="0" borderId="0"/>
    <xf numFmtId="0" fontId="25" fillId="0" borderId="0"/>
    <xf numFmtId="0" fontId="32" fillId="0" borderId="0"/>
    <xf numFmtId="0" fontId="25" fillId="0" borderId="0"/>
    <xf numFmtId="0" fontId="25" fillId="0" borderId="0"/>
    <xf numFmtId="0" fontId="31"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25" fillId="0" borderId="0"/>
    <xf numFmtId="0" fontId="52" fillId="0" borderId="0"/>
    <xf numFmtId="0" fontId="3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66" fillId="0" borderId="0"/>
    <xf numFmtId="0" fontId="31" fillId="0" borderId="0"/>
    <xf numFmtId="0" fontId="31" fillId="0" borderId="0"/>
    <xf numFmtId="0" fontId="37" fillId="0" borderId="0"/>
    <xf numFmtId="0" fontId="31" fillId="0" borderId="0"/>
    <xf numFmtId="0" fontId="31" fillId="0" borderId="0"/>
    <xf numFmtId="0" fontId="31" fillId="0" borderId="0"/>
    <xf numFmtId="0" fontId="37" fillId="0" borderId="0"/>
    <xf numFmtId="0" fontId="31" fillId="0" borderId="0"/>
    <xf numFmtId="0" fontId="31" fillId="0" borderId="0"/>
    <xf numFmtId="0" fontId="31" fillId="0" borderId="0"/>
    <xf numFmtId="0" fontId="37" fillId="0" borderId="0"/>
    <xf numFmtId="0" fontId="31" fillId="0" borderId="0"/>
    <xf numFmtId="0" fontId="31" fillId="0" borderId="0"/>
    <xf numFmtId="0" fontId="3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31" fillId="0" borderId="0"/>
    <xf numFmtId="0" fontId="37" fillId="0" borderId="0"/>
    <xf numFmtId="0" fontId="25" fillId="0" borderId="0"/>
    <xf numFmtId="0" fontId="31" fillId="0" borderId="0"/>
    <xf numFmtId="0" fontId="37" fillId="0" borderId="0"/>
    <xf numFmtId="0" fontId="25" fillId="0" borderId="0"/>
    <xf numFmtId="0" fontId="31" fillId="0" borderId="0"/>
    <xf numFmtId="0" fontId="37" fillId="0" borderId="0"/>
    <xf numFmtId="0" fontId="32" fillId="0" borderId="0"/>
    <xf numFmtId="0" fontId="36" fillId="0" borderId="0"/>
    <xf numFmtId="0" fontId="114" fillId="0" borderId="0"/>
    <xf numFmtId="0" fontId="31" fillId="0" borderId="0"/>
    <xf numFmtId="0" fontId="36" fillId="0" borderId="0"/>
    <xf numFmtId="0" fontId="114" fillId="0" borderId="0"/>
    <xf numFmtId="0" fontId="32" fillId="0" borderId="0"/>
    <xf numFmtId="0" fontId="31" fillId="0" borderId="0"/>
    <xf numFmtId="0" fontId="114" fillId="0" borderId="0"/>
    <xf numFmtId="0" fontId="35" fillId="0" borderId="0"/>
    <xf numFmtId="0" fontId="31" fillId="0" borderId="0"/>
    <xf numFmtId="0" fontId="114" fillId="0" borderId="0"/>
    <xf numFmtId="0" fontId="114" fillId="0" borderId="0"/>
    <xf numFmtId="0" fontId="35" fillId="0" borderId="0"/>
    <xf numFmtId="0" fontId="36" fillId="0" borderId="0"/>
    <xf numFmtId="0" fontId="38" fillId="0" borderId="0"/>
    <xf numFmtId="0" fontId="31" fillId="0" borderId="0"/>
    <xf numFmtId="0" fontId="38" fillId="0" borderId="0"/>
    <xf numFmtId="0" fontId="25" fillId="0" borderId="0"/>
    <xf numFmtId="0" fontId="25" fillId="0" borderId="0"/>
    <xf numFmtId="0" fontId="31" fillId="0" borderId="0"/>
    <xf numFmtId="0" fontId="31" fillId="0" borderId="0"/>
    <xf numFmtId="0" fontId="25" fillId="0" borderId="0"/>
    <xf numFmtId="0" fontId="25" fillId="0" borderId="0"/>
    <xf numFmtId="0" fontId="31" fillId="0" borderId="0"/>
    <xf numFmtId="0" fontId="25" fillId="0" borderId="0"/>
    <xf numFmtId="0" fontId="35" fillId="0" borderId="0"/>
    <xf numFmtId="0" fontId="31" fillId="0" borderId="0"/>
    <xf numFmtId="0" fontId="35" fillId="0" borderId="0"/>
    <xf numFmtId="0" fontId="25" fillId="0" borderId="0"/>
    <xf numFmtId="0" fontId="38" fillId="0" borderId="0"/>
    <xf numFmtId="0" fontId="25" fillId="0" borderId="0"/>
    <xf numFmtId="0" fontId="25" fillId="0" borderId="0"/>
    <xf numFmtId="0" fontId="31" fillId="0" borderId="0"/>
    <xf numFmtId="0" fontId="25" fillId="0" borderId="0"/>
    <xf numFmtId="0" fontId="25" fillId="0" borderId="0"/>
    <xf numFmtId="0" fontId="38" fillId="0" borderId="0"/>
    <xf numFmtId="0" fontId="31" fillId="0" borderId="0" applyNumberFormat="0" applyFont="0" applyFill="0" applyBorder="0" applyAlignment="0" applyProtection="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7" fillId="0" borderId="0"/>
    <xf numFmtId="0" fontId="31" fillId="0" borderId="0"/>
    <xf numFmtId="0" fontId="31" fillId="0" borderId="0"/>
    <xf numFmtId="0" fontId="31" fillId="0" borderId="0"/>
    <xf numFmtId="0" fontId="31"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25" fillId="0" borderId="0"/>
    <xf numFmtId="0" fontId="92" fillId="0" borderId="0"/>
    <xf numFmtId="0" fontId="25" fillId="0" borderId="0"/>
    <xf numFmtId="0" fontId="31" fillId="0" borderId="0"/>
    <xf numFmtId="0" fontId="25" fillId="0" borderId="0"/>
    <xf numFmtId="0" fontId="31" fillId="0" borderId="0"/>
    <xf numFmtId="0" fontId="31" fillId="0" borderId="0"/>
    <xf numFmtId="0" fontId="25" fillId="0" borderId="0"/>
    <xf numFmtId="0" fontId="25" fillId="0" borderId="0"/>
    <xf numFmtId="0" fontId="25" fillId="0" borderId="0"/>
    <xf numFmtId="0" fontId="31" fillId="0" borderId="0"/>
    <xf numFmtId="0" fontId="25" fillId="0" borderId="0"/>
    <xf numFmtId="0" fontId="35" fillId="0" borderId="0"/>
    <xf numFmtId="0" fontId="25" fillId="0" borderId="0"/>
    <xf numFmtId="0" fontId="25" fillId="0" borderId="0"/>
    <xf numFmtId="0" fontId="31" fillId="0" borderId="0"/>
    <xf numFmtId="0" fontId="25" fillId="0" borderId="0"/>
    <xf numFmtId="0" fontId="25" fillId="0" borderId="0"/>
    <xf numFmtId="0" fontId="35" fillId="0" borderId="0"/>
    <xf numFmtId="0" fontId="31" fillId="0" borderId="0"/>
    <xf numFmtId="0" fontId="37" fillId="0" borderId="0"/>
    <xf numFmtId="0" fontId="31" fillId="0" borderId="0"/>
    <xf numFmtId="0" fontId="37" fillId="0" borderId="0"/>
    <xf numFmtId="0" fontId="38" fillId="0" borderId="0"/>
    <xf numFmtId="0" fontId="37" fillId="0" borderId="0"/>
    <xf numFmtId="0" fontId="38" fillId="0" borderId="0"/>
    <xf numFmtId="0" fontId="37" fillId="0" borderId="0"/>
    <xf numFmtId="0" fontId="38"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1" fillId="0" borderId="0"/>
    <xf numFmtId="0" fontId="31" fillId="0" borderId="0" applyNumberFormat="0" applyFill="0" applyBorder="0" applyAlignment="0" applyProtection="0"/>
    <xf numFmtId="0" fontId="31" fillId="0" borderId="0"/>
    <xf numFmtId="0" fontId="25" fillId="0" borderId="0"/>
    <xf numFmtId="0" fontId="25"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25" fillId="0" borderId="0"/>
    <xf numFmtId="168" fontId="92" fillId="0" borderId="0"/>
    <xf numFmtId="0" fontId="25" fillId="0" borderId="0"/>
    <xf numFmtId="0" fontId="31" fillId="0" borderId="0"/>
    <xf numFmtId="0" fontId="25" fillId="0" borderId="0"/>
    <xf numFmtId="0" fontId="31" fillId="0" borderId="0"/>
    <xf numFmtId="0" fontId="25" fillId="0" borderId="0"/>
    <xf numFmtId="0" fontId="25" fillId="0" borderId="0"/>
    <xf numFmtId="0" fontId="25" fillId="0" borderId="0"/>
    <xf numFmtId="0" fontId="31" fillId="0" borderId="0"/>
    <xf numFmtId="178" fontId="93" fillId="0" borderId="0"/>
    <xf numFmtId="0" fontId="31" fillId="0" borderId="0"/>
    <xf numFmtId="0" fontId="25" fillId="0" borderId="0"/>
    <xf numFmtId="0" fontId="25" fillId="0" borderId="0"/>
    <xf numFmtId="0" fontId="31" fillId="0" borderId="0"/>
    <xf numFmtId="0" fontId="25" fillId="0" borderId="0"/>
    <xf numFmtId="0" fontId="25" fillId="0" borderId="0"/>
    <xf numFmtId="0" fontId="25" fillId="0" borderId="0"/>
    <xf numFmtId="0" fontId="25" fillId="0" borderId="0"/>
    <xf numFmtId="0" fontId="31" fillId="0" borderId="0"/>
    <xf numFmtId="178" fontId="93" fillId="0" borderId="0"/>
    <xf numFmtId="0" fontId="31" fillId="0" borderId="0" applyNumberFormat="0" applyFill="0" applyBorder="0" applyAlignment="0" applyProtection="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1" fillId="0" borderId="0"/>
    <xf numFmtId="0" fontId="25" fillId="0" borderId="0"/>
    <xf numFmtId="0" fontId="31" fillId="0" borderId="0" applyNumberFormat="0" applyFill="0" applyBorder="0" applyAlignment="0" applyProtection="0"/>
    <xf numFmtId="0" fontId="25" fillId="0" borderId="0"/>
    <xf numFmtId="0" fontId="31" fillId="0" borderId="0"/>
    <xf numFmtId="0" fontId="25" fillId="0" borderId="0"/>
    <xf numFmtId="0" fontId="35" fillId="0" borderId="0"/>
    <xf numFmtId="0" fontId="25" fillId="0" borderId="0"/>
    <xf numFmtId="0" fontId="25" fillId="0" borderId="0"/>
    <xf numFmtId="0" fontId="31" fillId="0" borderId="0"/>
    <xf numFmtId="0" fontId="25" fillId="0" borderId="0"/>
    <xf numFmtId="0" fontId="31" fillId="0" borderId="0"/>
    <xf numFmtId="0" fontId="25" fillId="0" borderId="0"/>
    <xf numFmtId="178" fontId="94" fillId="0" borderId="0"/>
    <xf numFmtId="0" fontId="31" fillId="0" borderId="0"/>
    <xf numFmtId="0" fontId="25" fillId="0" borderId="0"/>
    <xf numFmtId="0" fontId="25" fillId="0" borderId="0"/>
    <xf numFmtId="0" fontId="25" fillId="0" borderId="0"/>
    <xf numFmtId="0" fontId="25" fillId="0" borderId="0"/>
    <xf numFmtId="0" fontId="38" fillId="0" borderId="0"/>
    <xf numFmtId="178" fontId="94"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1" fillId="0" borderId="0"/>
    <xf numFmtId="0" fontId="31" fillId="0" borderId="0"/>
    <xf numFmtId="0" fontId="114" fillId="0" borderId="0"/>
    <xf numFmtId="0" fontId="31" fillId="0" borderId="0"/>
    <xf numFmtId="0" fontId="25" fillId="0" borderId="0"/>
    <xf numFmtId="0" fontId="114" fillId="0" borderId="0"/>
    <xf numFmtId="0" fontId="31" fillId="0" borderId="0"/>
    <xf numFmtId="0" fontId="114" fillId="0" borderId="0"/>
    <xf numFmtId="0" fontId="31" fillId="0" borderId="0"/>
    <xf numFmtId="0" fontId="31" fillId="0" borderId="0"/>
    <xf numFmtId="0" fontId="31" fillId="0" borderId="0"/>
    <xf numFmtId="0" fontId="114" fillId="0" borderId="0"/>
    <xf numFmtId="0" fontId="114" fillId="0" borderId="0"/>
    <xf numFmtId="0" fontId="31" fillId="0" borderId="0"/>
    <xf numFmtId="0" fontId="31"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7" fillId="0" borderId="0"/>
    <xf numFmtId="0" fontId="25" fillId="0" borderId="0"/>
    <xf numFmtId="0" fontId="31" fillId="0" borderId="0"/>
    <xf numFmtId="0" fontId="25" fillId="0" borderId="0"/>
    <xf numFmtId="0" fontId="25" fillId="0" borderId="0"/>
    <xf numFmtId="0" fontId="31" fillId="0" borderId="0"/>
    <xf numFmtId="0" fontId="25" fillId="0" borderId="0"/>
    <xf numFmtId="0" fontId="31" fillId="0" borderId="0"/>
    <xf numFmtId="0" fontId="31" fillId="0" borderId="0"/>
    <xf numFmtId="0" fontId="25" fillId="0" borderId="0"/>
    <xf numFmtId="0" fontId="25" fillId="0" borderId="0"/>
    <xf numFmtId="0" fontId="31" fillId="0" borderId="0"/>
    <xf numFmtId="0" fontId="25" fillId="0" borderId="0"/>
    <xf numFmtId="0" fontId="25" fillId="0" borderId="0"/>
    <xf numFmtId="0" fontId="31" fillId="0" borderId="0"/>
    <xf numFmtId="0" fontId="25" fillId="0" borderId="0"/>
    <xf numFmtId="0" fontId="25" fillId="0" borderId="0"/>
    <xf numFmtId="0" fontId="31" fillId="0" borderId="0"/>
    <xf numFmtId="0" fontId="31" fillId="0" borderId="0"/>
    <xf numFmtId="0" fontId="25" fillId="0" borderId="0"/>
    <xf numFmtId="0" fontId="25" fillId="0" borderId="0"/>
    <xf numFmtId="0" fontId="31" fillId="0" borderId="0"/>
    <xf numFmtId="0" fontId="2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60" borderId="0"/>
    <xf numFmtId="0" fontId="68" fillId="0" borderId="33" applyNumberFormat="0" applyFill="0" applyAlignment="0" applyProtection="0"/>
    <xf numFmtId="0" fontId="69" fillId="0" borderId="32" applyNumberFormat="0" applyFill="0" applyAlignment="0" applyProtection="0"/>
    <xf numFmtId="0" fontId="70" fillId="0" borderId="34" applyNumberFormat="0" applyFill="0" applyAlignment="0" applyProtection="0"/>
    <xf numFmtId="0" fontId="71" fillId="0" borderId="34" applyNumberFormat="0" applyFill="0" applyAlignment="0" applyProtection="0"/>
    <xf numFmtId="0" fontId="72" fillId="0" borderId="36" applyNumberFormat="0" applyFill="0" applyAlignment="0" applyProtection="0"/>
    <xf numFmtId="0" fontId="73" fillId="0" borderId="35"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41" fillId="0" borderId="38" applyNumberFormat="0" applyFill="0" applyAlignment="0" applyProtection="0"/>
    <xf numFmtId="0" fontId="115" fillId="0" borderId="3" applyNumberFormat="0" applyFill="0" applyAlignment="0" applyProtection="0"/>
    <xf numFmtId="0" fontId="76" fillId="0" borderId="37" applyNumberFormat="0" applyFill="0" applyAlignment="0" applyProtection="0"/>
    <xf numFmtId="179" fontId="52" fillId="0" borderId="0">
      <alignment vertical="center"/>
    </xf>
    <xf numFmtId="0" fontId="41" fillId="0" borderId="0" applyNumberFormat="0" applyFill="0" applyBorder="0" applyAlignment="0" applyProtection="0"/>
    <xf numFmtId="0" fontId="116" fillId="0" borderId="0" applyNumberFormat="0" applyFill="0" applyBorder="0" applyAlignment="0" applyProtection="0"/>
    <xf numFmtId="0" fontId="77" fillId="0" borderId="0" applyNumberFormat="0" applyFill="0" applyBorder="0" applyAlignment="0" applyProtection="0"/>
    <xf numFmtId="0" fontId="112" fillId="0" borderId="0">
      <alignment wrapText="1"/>
    </xf>
    <xf numFmtId="180" fontId="112" fillId="0" borderId="0">
      <alignment wrapText="1"/>
    </xf>
    <xf numFmtId="0" fontId="112" fillId="49" borderId="0">
      <alignment wrapText="1"/>
    </xf>
    <xf numFmtId="0" fontId="112" fillId="0" borderId="0">
      <alignment wrapText="1"/>
    </xf>
    <xf numFmtId="0" fontId="112" fillId="0" borderId="0">
      <alignment wrapText="1"/>
    </xf>
    <xf numFmtId="0" fontId="78" fillId="63" borderId="39" applyNumberFormat="0" applyAlignment="0" applyProtection="0"/>
    <xf numFmtId="0" fontId="117" fillId="7" borderId="4" applyNumberFormat="0" applyAlignment="0" applyProtection="0"/>
    <xf numFmtId="0" fontId="79" fillId="63" borderId="39"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5" fillId="0" borderId="0"/>
    <xf numFmtId="0" fontId="98" fillId="0" borderId="0"/>
    <xf numFmtId="0" fontId="31" fillId="0" borderId="0"/>
    <xf numFmtId="0" fontId="31" fillId="0" borderId="0"/>
    <xf numFmtId="0" fontId="31" fillId="0" borderId="0"/>
    <xf numFmtId="0" fontId="31" fillId="0" borderId="0"/>
    <xf numFmtId="0" fontId="34" fillId="0" borderId="0"/>
    <xf numFmtId="0" fontId="31" fillId="0" borderId="0"/>
    <xf numFmtId="0" fontId="31" fillId="0" borderId="0"/>
    <xf numFmtId="0" fontId="98" fillId="0" borderId="0"/>
    <xf numFmtId="0" fontId="38" fillId="0" borderId="0"/>
    <xf numFmtId="0" fontId="31" fillId="0" borderId="0"/>
    <xf numFmtId="0" fontId="27" fillId="3" borderId="0" applyNumberFormat="0" applyBorder="0" applyAlignment="0" applyProtection="0"/>
    <xf numFmtId="0" fontId="63" fillId="47" borderId="0" applyNumberFormat="0" applyBorder="0" applyAlignment="0" applyProtection="0"/>
    <xf numFmtId="164" fontId="25"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25"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10" fillId="0" borderId="0" applyNumberFormat="0" applyFill="0" applyBorder="0" applyAlignment="0" applyProtection="0"/>
    <xf numFmtId="0" fontId="59" fillId="40" borderId="0" applyNumberFormat="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56" fillId="0" borderId="0" applyNumberFormat="0" applyFill="0" applyBorder="0" applyAlignment="0" applyProtection="0"/>
    <xf numFmtId="0" fontId="46" fillId="51" borderId="0" applyNumberFormat="0" applyBorder="0" applyAlignment="0" applyProtection="0"/>
    <xf numFmtId="0" fontId="46" fillId="53" borderId="0" applyNumberFormat="0" applyBorder="0" applyAlignment="0" applyProtection="0"/>
    <xf numFmtId="0" fontId="46" fillId="52" borderId="0" applyNumberFormat="0" applyBorder="0" applyAlignment="0" applyProtection="0"/>
    <xf numFmtId="0" fontId="46" fillId="57" borderId="0" applyNumberFormat="0" applyBorder="0" applyAlignment="0" applyProtection="0"/>
    <xf numFmtId="0" fontId="46" fillId="56" borderId="0" applyNumberFormat="0" applyBorder="0" applyAlignment="0" applyProtection="0"/>
    <xf numFmtId="0" fontId="46" fillId="55" borderId="0" applyNumberFormat="0" applyBorder="0" applyAlignment="0" applyProtection="0"/>
    <xf numFmtId="0" fontId="25" fillId="0" borderId="0"/>
    <xf numFmtId="0" fontId="69" fillId="0" borderId="32" applyNumberFormat="0" applyFill="0" applyAlignment="0" applyProtection="0"/>
    <xf numFmtId="0" fontId="71" fillId="0" borderId="34" applyNumberFormat="0" applyFill="0" applyAlignment="0" applyProtection="0"/>
    <xf numFmtId="0" fontId="73" fillId="0" borderId="35" applyNumberFormat="0" applyFill="0" applyAlignment="0" applyProtection="0"/>
    <xf numFmtId="0" fontId="73" fillId="0" borderId="0" applyNumberFormat="0" applyFill="0" applyBorder="0" applyAlignment="0" applyProtection="0"/>
    <xf numFmtId="0" fontId="75" fillId="0" borderId="0" applyNumberFormat="0" applyFill="0" applyBorder="0" applyAlignment="0" applyProtection="0"/>
    <xf numFmtId="0" fontId="76" fillId="0" borderId="37" applyNumberFormat="0" applyFill="0" applyAlignment="0" applyProtection="0"/>
    <xf numFmtId="0" fontId="77" fillId="0" borderId="0" applyNumberFormat="0" applyFill="0" applyBorder="0" applyAlignment="0" applyProtection="0"/>
    <xf numFmtId="0" fontId="79" fillId="63" borderId="39" applyNumberFormat="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33"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9" fillId="0" borderId="0" applyNumberFormat="0" applyFill="0" applyBorder="0" applyAlignment="0" applyProtection="0"/>
    <xf numFmtId="0" fontId="11" fillId="0" borderId="0"/>
    <xf numFmtId="0" fontId="10" fillId="0" borderId="0"/>
    <xf numFmtId="0" fontId="10" fillId="0" borderId="0"/>
    <xf numFmtId="0" fontId="7" fillId="0" borderId="0"/>
    <xf numFmtId="0" fontId="7" fillId="0" borderId="0"/>
    <xf numFmtId="0" fontId="149" fillId="0" borderId="0" applyNumberFormat="0" applyFill="0" applyBorder="0" applyAlignment="0" applyProtection="0"/>
  </cellStyleXfs>
  <cellXfs count="510">
    <xf numFmtId="0" fontId="0" fillId="0" borderId="0" xfId="0"/>
    <xf numFmtId="0" fontId="0" fillId="0" borderId="0" xfId="0"/>
    <xf numFmtId="0" fontId="0" fillId="0" borderId="0" xfId="0" applyAlignment="1">
      <alignment wrapText="1"/>
    </xf>
    <xf numFmtId="0" fontId="0" fillId="0" borderId="0" xfId="0" applyFont="1"/>
    <xf numFmtId="169" fontId="0" fillId="0" borderId="0" xfId="0" applyNumberFormat="1" applyFont="1"/>
    <xf numFmtId="0" fontId="12" fillId="0" borderId="0" xfId="3672"/>
    <xf numFmtId="0" fontId="12" fillId="0" borderId="0" xfId="3672" applyFill="1"/>
    <xf numFmtId="0" fontId="118" fillId="0" borderId="0" xfId="0" applyFont="1" applyBorder="1" applyAlignment="1">
      <alignment vertical="center" wrapText="1"/>
    </xf>
    <xf numFmtId="0" fontId="0" fillId="0" borderId="0" xfId="0" applyAlignment="1">
      <alignment vertical="top"/>
    </xf>
    <xf numFmtId="0" fontId="122" fillId="0" borderId="0" xfId="3680" applyFont="1" applyAlignment="1">
      <alignment vertical="top"/>
    </xf>
    <xf numFmtId="0" fontId="9" fillId="0" borderId="0" xfId="0" applyFont="1"/>
    <xf numFmtId="0" fontId="125" fillId="0" borderId="16" xfId="2258" applyFont="1" applyFill="1" applyBorder="1" applyAlignment="1">
      <alignment horizontal="left" vertical="center" wrapText="1"/>
    </xf>
    <xf numFmtId="0" fontId="125" fillId="35" borderId="16" xfId="2258" applyFont="1" applyFill="1" applyBorder="1" applyAlignment="1">
      <alignment horizontal="left" vertical="center" wrapText="1"/>
    </xf>
    <xf numFmtId="169" fontId="126" fillId="35" borderId="10" xfId="3626" applyNumberFormat="1" applyFont="1" applyFill="1" applyBorder="1" applyAlignment="1">
      <alignment horizontal="right"/>
    </xf>
    <xf numFmtId="181" fontId="126" fillId="35" borderId="10" xfId="3626" applyNumberFormat="1" applyFont="1" applyFill="1" applyBorder="1" applyAlignment="1">
      <alignment horizontal="right"/>
    </xf>
    <xf numFmtId="169" fontId="126" fillId="35" borderId="8" xfId="3626" applyNumberFormat="1" applyFont="1" applyFill="1" applyBorder="1" applyAlignment="1">
      <alignment horizontal="right"/>
    </xf>
    <xf numFmtId="181" fontId="126" fillId="35" borderId="15" xfId="3626" applyNumberFormat="1" applyFont="1" applyFill="1" applyBorder="1" applyAlignment="1">
      <alignment horizontal="right"/>
    </xf>
    <xf numFmtId="181" fontId="126" fillId="0" borderId="10" xfId="3626" applyNumberFormat="1" applyFont="1" applyBorder="1" applyAlignment="1">
      <alignment horizontal="right"/>
    </xf>
    <xf numFmtId="169" fontId="126" fillId="0" borderId="8" xfId="3626" applyNumberFormat="1" applyFont="1" applyBorder="1" applyAlignment="1">
      <alignment horizontal="right"/>
    </xf>
    <xf numFmtId="181" fontId="126" fillId="0" borderId="15" xfId="3626" applyNumberFormat="1" applyFont="1" applyBorder="1" applyAlignment="1">
      <alignment horizontal="right"/>
    </xf>
    <xf numFmtId="0" fontId="125" fillId="0" borderId="16" xfId="2257" applyFont="1" applyFill="1" applyBorder="1" applyAlignment="1">
      <alignment horizontal="left" vertical="center" wrapText="1"/>
    </xf>
    <xf numFmtId="181" fontId="126" fillId="0" borderId="10" xfId="3622" applyNumberFormat="1" applyFont="1" applyBorder="1" applyAlignment="1">
      <alignment horizontal="right"/>
    </xf>
    <xf numFmtId="169" fontId="126" fillId="0" borderId="8" xfId="3622" applyNumberFormat="1" applyFont="1" applyBorder="1" applyAlignment="1">
      <alignment horizontal="right"/>
    </xf>
    <xf numFmtId="181" fontId="126" fillId="0" borderId="15" xfId="3622" applyNumberFormat="1" applyFont="1" applyBorder="1" applyAlignment="1">
      <alignment horizontal="right"/>
    </xf>
    <xf numFmtId="169" fontId="126" fillId="35" borderId="41" xfId="3626" applyNumberFormat="1" applyFont="1" applyFill="1" applyBorder="1" applyAlignment="1">
      <alignment horizontal="right"/>
    </xf>
    <xf numFmtId="181" fontId="126" fillId="35" borderId="25" xfId="3626" applyNumberFormat="1" applyFont="1" applyFill="1" applyBorder="1" applyAlignment="1">
      <alignment horizontal="right"/>
    </xf>
    <xf numFmtId="181" fontId="126" fillId="35" borderId="13" xfId="3626" applyNumberFormat="1" applyFont="1" applyFill="1" applyBorder="1" applyAlignment="1">
      <alignment horizontal="right"/>
    </xf>
    <xf numFmtId="0" fontId="125" fillId="33" borderId="18" xfId="2259" applyFont="1" applyFill="1" applyBorder="1" applyAlignment="1">
      <alignment horizontal="left" vertical="center" wrapText="1"/>
    </xf>
    <xf numFmtId="181" fontId="125" fillId="33" borderId="23" xfId="1368" applyNumberFormat="1" applyFont="1" applyFill="1" applyBorder="1" applyAlignment="1">
      <alignment horizontal="right"/>
    </xf>
    <xf numFmtId="169" fontId="125" fillId="33" borderId="24" xfId="1368" applyNumberFormat="1" applyFont="1" applyFill="1" applyBorder="1" applyAlignment="1">
      <alignment horizontal="right"/>
    </xf>
    <xf numFmtId="181" fontId="125" fillId="33" borderId="17" xfId="1368" applyNumberFormat="1" applyFont="1" applyFill="1" applyBorder="1" applyAlignment="1">
      <alignment horizontal="right"/>
    </xf>
    <xf numFmtId="0" fontId="125" fillId="33" borderId="16" xfId="2259" applyFont="1" applyFill="1" applyBorder="1" applyAlignment="1">
      <alignment horizontal="left" vertical="center" wrapText="1"/>
    </xf>
    <xf numFmtId="181" fontId="125" fillId="33" borderId="10" xfId="1368" applyNumberFormat="1" applyFont="1" applyFill="1" applyBorder="1" applyAlignment="1">
      <alignment horizontal="right"/>
    </xf>
    <xf numFmtId="169" fontId="125" fillId="33" borderId="8" xfId="1368" applyNumberFormat="1" applyFont="1" applyFill="1" applyBorder="1" applyAlignment="1">
      <alignment horizontal="right"/>
    </xf>
    <xf numFmtId="181" fontId="125" fillId="33" borderId="15" xfId="1368" applyNumberFormat="1" applyFont="1" applyFill="1" applyBorder="1" applyAlignment="1">
      <alignment horizontal="right"/>
    </xf>
    <xf numFmtId="0" fontId="125" fillId="33" borderId="14" xfId="2259" applyFont="1" applyFill="1" applyBorder="1" applyAlignment="1">
      <alignment horizontal="left" vertical="center" wrapText="1"/>
    </xf>
    <xf numFmtId="181" fontId="126" fillId="33" borderId="25" xfId="3630" applyNumberFormat="1" applyFont="1" applyFill="1" applyBorder="1" applyAlignment="1">
      <alignment horizontal="right"/>
    </xf>
    <xf numFmtId="169" fontId="126" fillId="33" borderId="41" xfId="3630" applyNumberFormat="1" applyFont="1" applyFill="1" applyBorder="1" applyAlignment="1">
      <alignment horizontal="right"/>
    </xf>
    <xf numFmtId="181" fontId="126" fillId="33" borderId="13" xfId="3630" applyNumberFormat="1" applyFont="1" applyFill="1" applyBorder="1" applyAlignment="1">
      <alignment horizontal="right"/>
    </xf>
    <xf numFmtId="169" fontId="9" fillId="0" borderId="0" xfId="0" applyNumberFormat="1" applyFont="1"/>
    <xf numFmtId="0" fontId="125" fillId="0" borderId="16" xfId="2258" applyFont="1" applyFill="1" applyBorder="1" applyAlignment="1">
      <alignment vertical="center" wrapText="1"/>
    </xf>
    <xf numFmtId="0" fontId="125" fillId="35" borderId="16" xfId="2258" applyFont="1" applyFill="1" applyBorder="1" applyAlignment="1">
      <alignment vertical="center" wrapText="1"/>
    </xf>
    <xf numFmtId="0" fontId="125" fillId="0" borderId="16" xfId="2257" applyFont="1" applyFill="1" applyBorder="1" applyAlignment="1">
      <alignment vertical="center" wrapText="1"/>
    </xf>
    <xf numFmtId="0" fontId="130" fillId="64" borderId="51" xfId="198" applyFont="1" applyFill="1" applyBorder="1" applyAlignment="1">
      <alignment horizontal="center" vertical="center" wrapText="1"/>
    </xf>
    <xf numFmtId="0" fontId="130" fillId="64" borderId="50" xfId="198" applyFont="1" applyFill="1" applyBorder="1" applyAlignment="1">
      <alignment horizontal="center" vertical="center" wrapText="1"/>
    </xf>
    <xf numFmtId="0" fontId="130" fillId="64" borderId="55" xfId="198" applyFont="1" applyFill="1" applyBorder="1" applyAlignment="1">
      <alignment horizontal="center" vertical="center" wrapText="1"/>
    </xf>
    <xf numFmtId="169" fontId="126" fillId="0" borderId="16" xfId="3626" applyNumberFormat="1" applyFont="1" applyBorder="1" applyAlignment="1">
      <alignment horizontal="right"/>
    </xf>
    <xf numFmtId="169" fontId="126" fillId="35" borderId="16" xfId="3626" applyNumberFormat="1" applyFont="1" applyFill="1" applyBorder="1" applyAlignment="1">
      <alignment horizontal="right"/>
    </xf>
    <xf numFmtId="169" fontId="126" fillId="0" borderId="16" xfId="3622" applyNumberFormat="1" applyFont="1" applyBorder="1" applyAlignment="1">
      <alignment horizontal="right"/>
    </xf>
    <xf numFmtId="169" fontId="125" fillId="33" borderId="18" xfId="1368" applyNumberFormat="1" applyFont="1" applyFill="1" applyBorder="1" applyAlignment="1">
      <alignment horizontal="right"/>
    </xf>
    <xf numFmtId="169" fontId="125" fillId="33" borderId="16" xfId="1368" applyNumberFormat="1" applyFont="1" applyFill="1" applyBorder="1" applyAlignment="1">
      <alignment horizontal="right"/>
    </xf>
    <xf numFmtId="169" fontId="126" fillId="33" borderId="14" xfId="3630" applyNumberFormat="1" applyFont="1" applyFill="1" applyBorder="1" applyAlignment="1">
      <alignment horizontal="right"/>
    </xf>
    <xf numFmtId="0" fontId="130" fillId="64" borderId="53" xfId="198" applyFont="1" applyFill="1" applyBorder="1" applyAlignment="1">
      <alignment horizontal="center" vertical="center" wrapText="1"/>
    </xf>
    <xf numFmtId="0" fontId="121" fillId="0" borderId="0" xfId="0" applyFont="1" applyFill="1" applyAlignment="1">
      <alignment horizontal="center"/>
    </xf>
    <xf numFmtId="0" fontId="125" fillId="0" borderId="16" xfId="3675" applyFont="1" applyBorder="1" applyAlignment="1">
      <alignment vertical="center" wrapText="1"/>
    </xf>
    <xf numFmtId="0" fontId="125" fillId="35" borderId="16" xfId="3675" applyFont="1" applyFill="1" applyBorder="1" applyAlignment="1">
      <alignment vertical="center" wrapText="1"/>
    </xf>
    <xf numFmtId="169" fontId="126" fillId="35" borderId="8" xfId="3676" applyNumberFormat="1" applyFont="1" applyFill="1" applyBorder="1" applyAlignment="1">
      <alignment horizontal="right"/>
    </xf>
    <xf numFmtId="181" fontId="126" fillId="35" borderId="10" xfId="3676" applyNumberFormat="1" applyFont="1" applyFill="1" applyBorder="1" applyAlignment="1">
      <alignment horizontal="right"/>
    </xf>
    <xf numFmtId="181" fontId="126" fillId="35" borderId="15" xfId="3676" applyNumberFormat="1" applyFont="1" applyFill="1" applyBorder="1" applyAlignment="1">
      <alignment horizontal="right"/>
    </xf>
    <xf numFmtId="169" fontId="126" fillId="0" borderId="8" xfId="3676" applyNumberFormat="1" applyFont="1" applyBorder="1" applyAlignment="1">
      <alignment horizontal="right"/>
    </xf>
    <xf numFmtId="181" fontId="126" fillId="0" borderId="10" xfId="3676" applyNumberFormat="1" applyFont="1" applyBorder="1" applyAlignment="1">
      <alignment horizontal="right"/>
    </xf>
    <xf numFmtId="181" fontId="126" fillId="0" borderId="15" xfId="3676" applyNumberFormat="1" applyFont="1" applyBorder="1" applyAlignment="1">
      <alignment horizontal="right"/>
    </xf>
    <xf numFmtId="0" fontId="125" fillId="0" borderId="16" xfId="3677" applyFont="1" applyBorder="1" applyAlignment="1">
      <alignment vertical="center" wrapText="1"/>
    </xf>
    <xf numFmtId="0" fontId="125" fillId="33" borderId="18" xfId="3675" applyFont="1" applyFill="1" applyBorder="1" applyAlignment="1">
      <alignment vertical="center" wrapText="1"/>
    </xf>
    <xf numFmtId="181" fontId="126" fillId="33" borderId="23" xfId="3676" applyNumberFormat="1" applyFont="1" applyFill="1" applyBorder="1" applyAlignment="1">
      <alignment horizontal="right"/>
    </xf>
    <xf numFmtId="181" fontId="126" fillId="33" borderId="17" xfId="3676" applyNumberFormat="1" applyFont="1" applyFill="1" applyBorder="1" applyAlignment="1">
      <alignment horizontal="right"/>
    </xf>
    <xf numFmtId="0" fontId="125" fillId="33" borderId="16" xfId="3675" applyFont="1" applyFill="1" applyBorder="1" applyAlignment="1">
      <alignment vertical="center" wrapText="1"/>
    </xf>
    <xf numFmtId="181" fontId="126" fillId="33" borderId="10" xfId="3676" applyNumberFormat="1" applyFont="1" applyFill="1" applyBorder="1" applyAlignment="1">
      <alignment horizontal="right"/>
    </xf>
    <xf numFmtId="181" fontId="126" fillId="33" borderId="15" xfId="3676" applyNumberFormat="1" applyFont="1" applyFill="1" applyBorder="1" applyAlignment="1">
      <alignment horizontal="right"/>
    </xf>
    <xf numFmtId="0" fontId="125" fillId="33" borderId="14" xfId="3677" applyFont="1" applyFill="1" applyBorder="1" applyAlignment="1">
      <alignment vertical="center" wrapText="1"/>
    </xf>
    <xf numFmtId="181" fontId="126" fillId="33" borderId="25" xfId="3676" applyNumberFormat="1" applyFont="1" applyFill="1" applyBorder="1" applyAlignment="1">
      <alignment horizontal="right"/>
    </xf>
    <xf numFmtId="181" fontId="126" fillId="33" borderId="13" xfId="3676" applyNumberFormat="1" applyFont="1" applyFill="1" applyBorder="1" applyAlignment="1">
      <alignment horizontal="right"/>
    </xf>
    <xf numFmtId="0" fontId="9" fillId="0" borderId="0" xfId="3672" applyFont="1"/>
    <xf numFmtId="169" fontId="125" fillId="0" borderId="16" xfId="1368" applyNumberFormat="1" applyFont="1" applyFill="1" applyBorder="1" applyAlignment="1">
      <alignment horizontal="right"/>
    </xf>
    <xf numFmtId="169" fontId="125" fillId="35" borderId="16" xfId="1368" applyNumberFormat="1" applyFont="1" applyFill="1" applyBorder="1" applyAlignment="1">
      <alignment horizontal="right"/>
    </xf>
    <xf numFmtId="169" fontId="125" fillId="33" borderId="14" xfId="1368" applyNumberFormat="1" applyFont="1" applyFill="1" applyBorder="1" applyAlignment="1">
      <alignment horizontal="right"/>
    </xf>
    <xf numFmtId="169" fontId="126" fillId="0" borderId="8" xfId="3678" applyNumberFormat="1" applyFont="1" applyBorder="1" applyAlignment="1">
      <alignment horizontal="right"/>
    </xf>
    <xf numFmtId="169" fontId="126" fillId="33" borderId="41" xfId="3679" applyNumberFormat="1" applyFont="1" applyFill="1" applyBorder="1" applyAlignment="1">
      <alignment horizontal="right"/>
    </xf>
    <xf numFmtId="0" fontId="131" fillId="65" borderId="56" xfId="3672" applyFont="1" applyFill="1" applyBorder="1" applyAlignment="1">
      <alignment horizontal="center" vertical="center" wrapText="1"/>
    </xf>
    <xf numFmtId="169" fontId="126" fillId="0" borderId="16" xfId="3676" applyNumberFormat="1" applyFont="1" applyBorder="1" applyAlignment="1">
      <alignment horizontal="right"/>
    </xf>
    <xf numFmtId="169" fontId="126" fillId="35" borderId="16" xfId="3676" applyNumberFormat="1" applyFont="1" applyFill="1" applyBorder="1" applyAlignment="1">
      <alignment horizontal="right"/>
    </xf>
    <xf numFmtId="169" fontId="126" fillId="33" borderId="18" xfId="3676" applyNumberFormat="1" applyFont="1" applyFill="1" applyBorder="1" applyAlignment="1">
      <alignment horizontal="right"/>
    </xf>
    <xf numFmtId="169" fontId="126" fillId="33" borderId="16" xfId="3676" applyNumberFormat="1" applyFont="1" applyFill="1" applyBorder="1" applyAlignment="1">
      <alignment horizontal="right"/>
    </xf>
    <xf numFmtId="169" fontId="126" fillId="33" borderId="14" xfId="3676" applyNumberFormat="1" applyFont="1" applyFill="1" applyBorder="1" applyAlignment="1">
      <alignment horizontal="right"/>
    </xf>
    <xf numFmtId="184" fontId="126" fillId="33" borderId="17" xfId="3676" applyNumberFormat="1" applyFont="1" applyFill="1" applyBorder="1" applyAlignment="1">
      <alignment horizontal="right"/>
    </xf>
    <xf numFmtId="184" fontId="126" fillId="33" borderId="15" xfId="3676" applyNumberFormat="1" applyFont="1" applyFill="1" applyBorder="1" applyAlignment="1">
      <alignment horizontal="right"/>
    </xf>
    <xf numFmtId="184" fontId="126" fillId="33" borderId="13" xfId="3676" applyNumberFormat="1" applyFont="1" applyFill="1" applyBorder="1" applyAlignment="1">
      <alignment horizontal="right"/>
    </xf>
    <xf numFmtId="0" fontId="130" fillId="64" borderId="55" xfId="3672" applyFont="1" applyFill="1" applyBorder="1" applyAlignment="1">
      <alignment horizontal="center" vertical="center" wrapText="1"/>
    </xf>
    <xf numFmtId="0" fontId="130" fillId="64" borderId="50" xfId="3672" applyFont="1" applyFill="1" applyBorder="1" applyAlignment="1">
      <alignment horizontal="center" vertical="center" wrapText="1"/>
    </xf>
    <xf numFmtId="0" fontId="130" fillId="64" borderId="53" xfId="3672" applyFont="1" applyFill="1" applyBorder="1" applyAlignment="1">
      <alignment horizontal="center" vertical="center" wrapText="1"/>
    </xf>
    <xf numFmtId="183" fontId="9" fillId="0" borderId="0" xfId="3671" applyNumberFormat="1" applyFont="1"/>
    <xf numFmtId="182" fontId="134" fillId="0" borderId="15" xfId="0" applyNumberFormat="1" applyFont="1" applyBorder="1" applyAlignment="1">
      <alignment horizontal="right"/>
    </xf>
    <xf numFmtId="0" fontId="125" fillId="35" borderId="44" xfId="1" applyFont="1" applyFill="1" applyBorder="1" applyAlignment="1">
      <alignment vertical="center" wrapText="1"/>
    </xf>
    <xf numFmtId="0" fontId="125" fillId="0" borderId="44" xfId="1" applyFont="1" applyBorder="1" applyAlignment="1">
      <alignment vertical="center" wrapText="1"/>
    </xf>
    <xf numFmtId="0" fontId="125" fillId="35" borderId="45" xfId="1" applyFont="1" applyFill="1" applyBorder="1" applyAlignment="1">
      <alignment vertical="center" wrapText="1"/>
    </xf>
    <xf numFmtId="0" fontId="125" fillId="33" borderId="44" xfId="1" applyFont="1" applyFill="1" applyBorder="1" applyAlignment="1">
      <alignment vertical="center" wrapText="1"/>
    </xf>
    <xf numFmtId="0" fontId="125" fillId="33" borderId="45" xfId="1" applyFont="1" applyFill="1" applyBorder="1" applyAlignment="1">
      <alignment vertical="center" wrapText="1"/>
    </xf>
    <xf numFmtId="10" fontId="9" fillId="0" borderId="0" xfId="0" applyNumberFormat="1" applyFont="1"/>
    <xf numFmtId="0" fontId="125" fillId="35" borderId="44" xfId="0" applyFont="1" applyFill="1" applyBorder="1" applyAlignment="1">
      <alignment vertical="center" wrapText="1"/>
    </xf>
    <xf numFmtId="165" fontId="125" fillId="35" borderId="8" xfId="0" applyNumberFormat="1" applyFont="1" applyFill="1" applyBorder="1" applyAlignment="1">
      <alignment horizontal="right" wrapText="1"/>
    </xf>
    <xf numFmtId="3" fontId="125" fillId="35" borderId="8" xfId="0" applyNumberFormat="1" applyFont="1" applyFill="1" applyBorder="1" applyAlignment="1">
      <alignment horizontal="right" wrapText="1"/>
    </xf>
    <xf numFmtId="165" fontId="125" fillId="35" borderId="43" xfId="0" applyNumberFormat="1" applyFont="1" applyFill="1" applyBorder="1" applyAlignment="1">
      <alignment horizontal="right" wrapText="1"/>
    </xf>
    <xf numFmtId="0" fontId="125" fillId="0" borderId="44" xfId="0" applyFont="1" applyBorder="1" applyAlignment="1">
      <alignment vertical="center" wrapText="1"/>
    </xf>
    <xf numFmtId="165" fontId="125" fillId="0" borderId="8" xfId="0" applyNumberFormat="1" applyFont="1" applyBorder="1" applyAlignment="1">
      <alignment horizontal="right" wrapText="1"/>
    </xf>
    <xf numFmtId="165" fontId="125" fillId="0" borderId="10" xfId="0" applyNumberFormat="1" applyFont="1" applyBorder="1" applyAlignment="1">
      <alignment horizontal="right" wrapText="1"/>
    </xf>
    <xf numFmtId="3" fontId="125" fillId="0" borderId="8" xfId="0" applyNumberFormat="1" applyFont="1" applyBorder="1" applyAlignment="1">
      <alignment horizontal="right" wrapText="1"/>
    </xf>
    <xf numFmtId="165" fontId="125" fillId="0" borderId="15" xfId="0" applyNumberFormat="1" applyFont="1" applyBorder="1" applyAlignment="1">
      <alignment horizontal="right" wrapText="1"/>
    </xf>
    <xf numFmtId="165" fontId="125" fillId="0" borderId="43" xfId="0" applyNumberFormat="1" applyFont="1" applyBorder="1" applyAlignment="1">
      <alignment horizontal="right" wrapText="1"/>
    </xf>
    <xf numFmtId="165" fontId="125" fillId="35" borderId="25" xfId="0" applyNumberFormat="1" applyFont="1" applyFill="1" applyBorder="1" applyAlignment="1">
      <alignment horizontal="right" wrapText="1"/>
    </xf>
    <xf numFmtId="3" fontId="125" fillId="35" borderId="41" xfId="0" applyNumberFormat="1" applyFont="1" applyFill="1" applyBorder="1" applyAlignment="1">
      <alignment horizontal="right" wrapText="1"/>
    </xf>
    <xf numFmtId="165" fontId="125" fillId="35" borderId="13" xfId="0" applyNumberFormat="1" applyFont="1" applyFill="1" applyBorder="1" applyAlignment="1">
      <alignment horizontal="right" wrapText="1"/>
    </xf>
    <xf numFmtId="0" fontId="125" fillId="33" borderId="18" xfId="0" applyFont="1" applyFill="1" applyBorder="1" applyAlignment="1">
      <alignment vertical="center" wrapText="1"/>
    </xf>
    <xf numFmtId="165" fontId="125" fillId="33" borderId="10" xfId="0" applyNumberFormat="1" applyFont="1" applyFill="1" applyBorder="1" applyAlignment="1">
      <alignment horizontal="right" wrapText="1"/>
    </xf>
    <xf numFmtId="165" fontId="125" fillId="33" borderId="8" xfId="0" applyNumberFormat="1" applyFont="1" applyFill="1" applyBorder="1" applyAlignment="1">
      <alignment horizontal="right" wrapText="1"/>
    </xf>
    <xf numFmtId="3" fontId="125" fillId="33" borderId="8" xfId="0" applyNumberFormat="1" applyFont="1" applyFill="1" applyBorder="1" applyAlignment="1">
      <alignment horizontal="right" wrapText="1"/>
    </xf>
    <xf numFmtId="165" fontId="125" fillId="33" borderId="15" xfId="0" applyNumberFormat="1" applyFont="1" applyFill="1" applyBorder="1" applyAlignment="1">
      <alignment horizontal="right" wrapText="1"/>
    </xf>
    <xf numFmtId="0" fontId="125" fillId="33" borderId="16" xfId="0" applyFont="1" applyFill="1" applyBorder="1" applyAlignment="1">
      <alignment vertical="center" wrapText="1"/>
    </xf>
    <xf numFmtId="165" fontId="125" fillId="33" borderId="43" xfId="0" applyNumberFormat="1" applyFont="1" applyFill="1" applyBorder="1" applyAlignment="1">
      <alignment horizontal="right" wrapText="1"/>
    </xf>
    <xf numFmtId="0" fontId="125" fillId="33" borderId="14" xfId="0" applyFont="1" applyFill="1" applyBorder="1" applyAlignment="1">
      <alignment vertical="center" wrapText="1"/>
    </xf>
    <xf numFmtId="3" fontId="125" fillId="33" borderId="46" xfId="0" applyNumberFormat="1" applyFont="1" applyFill="1" applyBorder="1" applyAlignment="1">
      <alignment horizontal="right" wrapText="1"/>
    </xf>
    <xf numFmtId="165" fontId="125" fillId="33" borderId="25" xfId="5" applyNumberFormat="1" applyFont="1" applyFill="1" applyBorder="1" applyAlignment="1">
      <alignment horizontal="right" wrapText="1"/>
    </xf>
    <xf numFmtId="165" fontId="125" fillId="33" borderId="13" xfId="5" applyNumberFormat="1" applyFont="1" applyFill="1" applyBorder="1" applyAlignment="1">
      <alignment horizontal="right" wrapText="1"/>
    </xf>
    <xf numFmtId="0" fontId="120" fillId="0" borderId="0" xfId="0" applyFont="1"/>
    <xf numFmtId="169" fontId="126" fillId="35" borderId="8" xfId="3634" applyNumberFormat="1" applyFont="1" applyFill="1" applyBorder="1" applyAlignment="1">
      <alignment horizontal="right"/>
    </xf>
    <xf numFmtId="165" fontId="126" fillId="35" borderId="10" xfId="3629" applyNumberFormat="1" applyFont="1" applyFill="1" applyBorder="1" applyAlignment="1">
      <alignment horizontal="right"/>
    </xf>
    <xf numFmtId="169" fontId="126" fillId="35" borderId="8" xfId="3635" applyNumberFormat="1" applyFont="1" applyFill="1" applyBorder="1" applyAlignment="1">
      <alignment horizontal="right"/>
    </xf>
    <xf numFmtId="165" fontId="126" fillId="35" borderId="15" xfId="3629" applyNumberFormat="1" applyFont="1" applyFill="1" applyBorder="1" applyAlignment="1">
      <alignment horizontal="right"/>
    </xf>
    <xf numFmtId="169" fontId="126" fillId="0" borderId="8" xfId="3634" applyNumberFormat="1" applyFont="1" applyBorder="1" applyAlignment="1">
      <alignment horizontal="right"/>
    </xf>
    <xf numFmtId="165" fontId="126" fillId="0" borderId="10" xfId="3629" applyNumberFormat="1" applyFont="1" applyBorder="1" applyAlignment="1">
      <alignment horizontal="right"/>
    </xf>
    <xf numFmtId="169" fontId="126" fillId="0" borderId="8" xfId="3635" applyNumberFormat="1" applyFont="1" applyBorder="1" applyAlignment="1">
      <alignment horizontal="right"/>
    </xf>
    <xf numFmtId="165" fontId="126" fillId="0" borderId="15" xfId="3629" applyNumberFormat="1" applyFont="1" applyBorder="1" applyAlignment="1">
      <alignment horizontal="right"/>
    </xf>
    <xf numFmtId="165" fontId="126" fillId="35" borderId="10" xfId="3626" applyNumberFormat="1" applyFont="1" applyFill="1" applyBorder="1" applyAlignment="1">
      <alignment horizontal="right"/>
    </xf>
    <xf numFmtId="165" fontId="126" fillId="35" borderId="15" xfId="3626" applyNumberFormat="1" applyFont="1" applyFill="1" applyBorder="1" applyAlignment="1">
      <alignment horizontal="right"/>
    </xf>
    <xf numFmtId="169" fontId="126" fillId="0" borderId="8" xfId="3636" applyNumberFormat="1" applyFont="1" applyBorder="1" applyAlignment="1">
      <alignment horizontal="right"/>
    </xf>
    <xf numFmtId="165" fontId="126" fillId="0" borderId="10" xfId="3625" applyNumberFormat="1" applyFont="1" applyBorder="1" applyAlignment="1">
      <alignment horizontal="right"/>
    </xf>
    <xf numFmtId="169" fontId="126" fillId="0" borderId="8" xfId="3637" applyNumberFormat="1" applyFont="1" applyBorder="1" applyAlignment="1">
      <alignment horizontal="right"/>
    </xf>
    <xf numFmtId="165" fontId="126" fillId="0" borderId="15" xfId="3625" applyNumberFormat="1" applyFont="1" applyBorder="1" applyAlignment="1">
      <alignment horizontal="right"/>
    </xf>
    <xf numFmtId="0" fontId="125" fillId="33" borderId="18" xfId="2258" applyFont="1" applyFill="1" applyBorder="1" applyAlignment="1">
      <alignment vertical="center" wrapText="1"/>
    </xf>
    <xf numFmtId="169" fontId="126" fillId="33" borderId="24" xfId="3634" applyNumberFormat="1" applyFont="1" applyFill="1" applyBorder="1" applyAlignment="1">
      <alignment horizontal="right"/>
    </xf>
    <xf numFmtId="165" fontId="126" fillId="33" borderId="23" xfId="3629" applyNumberFormat="1" applyFont="1" applyFill="1" applyBorder="1" applyAlignment="1">
      <alignment horizontal="right"/>
    </xf>
    <xf numFmtId="169" fontId="126" fillId="33" borderId="24" xfId="3635" applyNumberFormat="1" applyFont="1" applyFill="1" applyBorder="1" applyAlignment="1">
      <alignment horizontal="right"/>
    </xf>
    <xf numFmtId="169" fontId="126" fillId="33" borderId="24" xfId="3626" applyNumberFormat="1" applyFont="1" applyFill="1" applyBorder="1" applyAlignment="1">
      <alignment horizontal="right"/>
    </xf>
    <xf numFmtId="165" fontId="126" fillId="33" borderId="17" xfId="3629" applyNumberFormat="1" applyFont="1" applyFill="1" applyBorder="1" applyAlignment="1">
      <alignment horizontal="right"/>
    </xf>
    <xf numFmtId="0" fontId="125" fillId="33" borderId="16" xfId="2258" applyFont="1" applyFill="1" applyBorder="1" applyAlignment="1">
      <alignment vertical="center" wrapText="1"/>
    </xf>
    <xf numFmtId="169" fontId="126" fillId="33" borderId="8" xfId="3634" applyNumberFormat="1" applyFont="1" applyFill="1" applyBorder="1" applyAlignment="1">
      <alignment horizontal="right"/>
    </xf>
    <xf numFmtId="165" fontId="126" fillId="33" borderId="10" xfId="3629" applyNumberFormat="1" applyFont="1" applyFill="1" applyBorder="1" applyAlignment="1">
      <alignment horizontal="right"/>
    </xf>
    <xf numFmtId="169" fontId="126" fillId="33" borderId="8" xfId="3635" applyNumberFormat="1" applyFont="1" applyFill="1" applyBorder="1" applyAlignment="1">
      <alignment horizontal="right"/>
    </xf>
    <xf numFmtId="169" fontId="126" fillId="33" borderId="8" xfId="3626" applyNumberFormat="1" applyFont="1" applyFill="1" applyBorder="1" applyAlignment="1">
      <alignment horizontal="right"/>
    </xf>
    <xf numFmtId="165" fontId="126" fillId="33" borderId="15" xfId="3629" applyNumberFormat="1" applyFont="1" applyFill="1" applyBorder="1" applyAlignment="1">
      <alignment horizontal="right"/>
    </xf>
    <xf numFmtId="0" fontId="125" fillId="33" borderId="14" xfId="2259" applyFont="1" applyFill="1" applyBorder="1" applyAlignment="1">
      <alignment vertical="center" wrapText="1"/>
    </xf>
    <xf numFmtId="169" fontId="126" fillId="33" borderId="41" xfId="3638" applyNumberFormat="1" applyFont="1" applyFill="1" applyBorder="1" applyAlignment="1">
      <alignment horizontal="right"/>
    </xf>
    <xf numFmtId="165" fontId="126" fillId="33" borderId="25" xfId="3633" applyNumberFormat="1" applyFont="1" applyFill="1" applyBorder="1" applyAlignment="1">
      <alignment horizontal="right"/>
    </xf>
    <xf numFmtId="169" fontId="126" fillId="33" borderId="41" xfId="3639" applyNumberFormat="1" applyFont="1" applyFill="1" applyBorder="1" applyAlignment="1">
      <alignment horizontal="right"/>
    </xf>
    <xf numFmtId="165" fontId="126" fillId="33" borderId="13" xfId="3633" applyNumberFormat="1" applyFont="1" applyFill="1" applyBorder="1" applyAlignment="1">
      <alignment horizontal="right"/>
    </xf>
    <xf numFmtId="0" fontId="125" fillId="0" borderId="16" xfId="1" applyFont="1" applyBorder="1" applyAlignment="1">
      <alignment vertical="center" wrapText="1"/>
    </xf>
    <xf numFmtId="182" fontId="134" fillId="0" borderId="10" xfId="0" applyNumberFormat="1" applyFont="1" applyBorder="1" applyAlignment="1">
      <alignment horizontal="right"/>
    </xf>
    <xf numFmtId="182" fontId="134" fillId="35" borderId="10" xfId="0" applyNumberFormat="1" applyFont="1" applyFill="1" applyBorder="1" applyAlignment="1">
      <alignment horizontal="right"/>
    </xf>
    <xf numFmtId="182" fontId="134" fillId="35" borderId="25" xfId="0" applyNumberFormat="1" applyFont="1" applyFill="1" applyBorder="1" applyAlignment="1">
      <alignment horizontal="right"/>
    </xf>
    <xf numFmtId="182" fontId="134" fillId="33" borderId="10" xfId="0" applyNumberFormat="1" applyFont="1" applyFill="1" applyBorder="1" applyAlignment="1">
      <alignment horizontal="right"/>
    </xf>
    <xf numFmtId="182" fontId="134" fillId="33" borderId="25" xfId="0" applyNumberFormat="1" applyFont="1" applyFill="1" applyBorder="1" applyAlignment="1">
      <alignment horizontal="right"/>
    </xf>
    <xf numFmtId="169" fontId="126" fillId="0" borderId="18" xfId="3626" applyNumberFormat="1" applyFont="1" applyBorder="1" applyAlignment="1"/>
    <xf numFmtId="0" fontId="130" fillId="64" borderId="50" xfId="3274" applyFont="1" applyFill="1" applyBorder="1" applyAlignment="1">
      <alignment horizontal="center" vertical="center" wrapText="1"/>
    </xf>
    <xf numFmtId="3" fontId="134" fillId="0" borderId="8" xfId="0" applyNumberFormat="1" applyFont="1" applyBorder="1" applyAlignment="1">
      <alignment horizontal="right"/>
    </xf>
    <xf numFmtId="3" fontId="134" fillId="35" borderId="8" xfId="0" applyNumberFormat="1" applyFont="1" applyFill="1" applyBorder="1" applyAlignment="1">
      <alignment horizontal="right"/>
    </xf>
    <xf numFmtId="3" fontId="134" fillId="35" borderId="41" xfId="0" applyNumberFormat="1" applyFont="1" applyFill="1" applyBorder="1" applyAlignment="1">
      <alignment horizontal="right"/>
    </xf>
    <xf numFmtId="3" fontId="134" fillId="33" borderId="24" xfId="0" applyNumberFormat="1" applyFont="1" applyFill="1" applyBorder="1" applyAlignment="1">
      <alignment horizontal="right"/>
    </xf>
    <xf numFmtId="3" fontId="134" fillId="33" borderId="8" xfId="0" applyNumberFormat="1" applyFont="1" applyFill="1" applyBorder="1" applyAlignment="1">
      <alignment horizontal="right"/>
    </xf>
    <xf numFmtId="3" fontId="134" fillId="33" borderId="41" xfId="0" applyNumberFormat="1" applyFont="1" applyFill="1" applyBorder="1" applyAlignment="1">
      <alignment horizontal="right"/>
    </xf>
    <xf numFmtId="3" fontId="125" fillId="0" borderId="18" xfId="1" applyNumberFormat="1" applyFont="1" applyBorder="1" applyAlignment="1">
      <alignment horizontal="right" wrapText="1"/>
    </xf>
    <xf numFmtId="3" fontId="125" fillId="35" borderId="16" xfId="1" applyNumberFormat="1" applyFont="1" applyFill="1" applyBorder="1" applyAlignment="1">
      <alignment horizontal="right" wrapText="1"/>
    </xf>
    <xf numFmtId="3" fontId="125" fillId="0" borderId="16" xfId="1" applyNumberFormat="1" applyFont="1" applyBorder="1" applyAlignment="1">
      <alignment horizontal="right" wrapText="1"/>
    </xf>
    <xf numFmtId="3" fontId="125" fillId="35" borderId="14" xfId="1" applyNumberFormat="1" applyFont="1" applyFill="1" applyBorder="1" applyAlignment="1">
      <alignment horizontal="right" wrapText="1"/>
    </xf>
    <xf numFmtId="3" fontId="125" fillId="33" borderId="18" xfId="1" applyNumberFormat="1" applyFont="1" applyFill="1" applyBorder="1" applyAlignment="1">
      <alignment horizontal="right" wrapText="1"/>
    </xf>
    <xf numFmtId="3" fontId="125" fillId="33" borderId="16" xfId="1" applyNumberFormat="1" applyFont="1" applyFill="1" applyBorder="1" applyAlignment="1">
      <alignment horizontal="right" wrapText="1"/>
    </xf>
    <xf numFmtId="3" fontId="125" fillId="33" borderId="14" xfId="1" applyNumberFormat="1" applyFont="1" applyFill="1" applyBorder="1" applyAlignment="1">
      <alignment horizontal="right" wrapText="1"/>
    </xf>
    <xf numFmtId="0" fontId="130" fillId="64" borderId="50" xfId="0" applyFont="1" applyFill="1" applyBorder="1" applyAlignment="1">
      <alignment horizontal="center" vertical="center" wrapText="1"/>
    </xf>
    <xf numFmtId="3" fontId="134" fillId="0" borderId="0" xfId="0" applyNumberFormat="1" applyFont="1" applyBorder="1" applyAlignment="1">
      <alignment horizontal="right"/>
    </xf>
    <xf numFmtId="182" fontId="134" fillId="35" borderId="15" xfId="0" applyNumberFormat="1" applyFont="1" applyFill="1" applyBorder="1" applyAlignment="1">
      <alignment horizontal="right"/>
    </xf>
    <xf numFmtId="182" fontId="134" fillId="35" borderId="13" xfId="0" applyNumberFormat="1" applyFont="1" applyFill="1" applyBorder="1" applyAlignment="1">
      <alignment horizontal="right"/>
    </xf>
    <xf numFmtId="182" fontId="134" fillId="33" borderId="17" xfId="0" applyNumberFormat="1" applyFont="1" applyFill="1" applyBorder="1" applyAlignment="1">
      <alignment horizontal="right"/>
    </xf>
    <xf numFmtId="182" fontId="134" fillId="33" borderId="15" xfId="0" applyNumberFormat="1" applyFont="1" applyFill="1" applyBorder="1" applyAlignment="1">
      <alignment horizontal="right"/>
    </xf>
    <xf numFmtId="182" fontId="134" fillId="33" borderId="13" xfId="0" applyNumberFormat="1" applyFont="1" applyFill="1" applyBorder="1" applyAlignment="1">
      <alignment horizontal="right"/>
    </xf>
    <xf numFmtId="3" fontId="125" fillId="33" borderId="0" xfId="0" applyNumberFormat="1" applyFont="1" applyFill="1" applyBorder="1" applyAlignment="1">
      <alignment horizontal="right" wrapText="1"/>
    </xf>
    <xf numFmtId="169" fontId="126" fillId="0" borderId="18" xfId="3626" applyNumberFormat="1" applyFont="1" applyBorder="1" applyAlignment="1">
      <alignment horizontal="right"/>
    </xf>
    <xf numFmtId="0" fontId="130" fillId="64" borderId="50" xfId="3275" applyFont="1" applyFill="1" applyBorder="1" applyAlignment="1">
      <alignment horizontal="center" vertical="center" wrapText="1"/>
    </xf>
    <xf numFmtId="3" fontId="125" fillId="0" borderId="18" xfId="0" applyNumberFormat="1" applyFont="1" applyBorder="1" applyAlignment="1">
      <alignment horizontal="right" wrapText="1"/>
    </xf>
    <xf numFmtId="3" fontId="125" fillId="35" borderId="16" xfId="0" applyNumberFormat="1" applyFont="1" applyFill="1" applyBorder="1" applyAlignment="1">
      <alignment horizontal="right" wrapText="1"/>
    </xf>
    <xf numFmtId="3" fontId="125" fillId="0" borderId="16" xfId="0" applyNumberFormat="1" applyFont="1" applyBorder="1" applyAlignment="1">
      <alignment horizontal="right" wrapText="1"/>
    </xf>
    <xf numFmtId="3" fontId="125" fillId="35" borderId="14" xfId="0" applyNumberFormat="1" applyFont="1" applyFill="1" applyBorder="1" applyAlignment="1">
      <alignment horizontal="right" wrapText="1"/>
    </xf>
    <xf numFmtId="3" fontId="125" fillId="33" borderId="16" xfId="0" applyNumberFormat="1" applyFont="1" applyFill="1" applyBorder="1" applyAlignment="1">
      <alignment horizontal="right" wrapText="1"/>
    </xf>
    <xf numFmtId="3" fontId="125" fillId="33" borderId="14" xfId="0" applyNumberFormat="1" applyFont="1" applyFill="1" applyBorder="1" applyAlignment="1">
      <alignment horizontal="right" wrapText="1"/>
    </xf>
    <xf numFmtId="165" fontId="125" fillId="35" borderId="15" xfId="0" applyNumberFormat="1" applyFont="1" applyFill="1" applyBorder="1" applyAlignment="1">
      <alignment horizontal="right" wrapText="1"/>
    </xf>
    <xf numFmtId="165" fontId="125" fillId="35" borderId="42" xfId="0" applyNumberFormat="1" applyFont="1" applyFill="1" applyBorder="1" applyAlignment="1">
      <alignment horizontal="right" wrapText="1"/>
    </xf>
    <xf numFmtId="169" fontId="126" fillId="33" borderId="18" xfId="3626" applyNumberFormat="1" applyFont="1" applyFill="1" applyBorder="1" applyAlignment="1">
      <alignment horizontal="right"/>
    </xf>
    <xf numFmtId="169" fontId="126" fillId="33" borderId="16" xfId="3626" applyNumberFormat="1" applyFont="1" applyFill="1" applyBorder="1" applyAlignment="1">
      <alignment horizontal="right"/>
    </xf>
    <xf numFmtId="0" fontId="130" fillId="64" borderId="55" xfId="3275" applyFont="1" applyFill="1" applyBorder="1" applyAlignment="1">
      <alignment horizontal="center" vertical="center" wrapText="1"/>
    </xf>
    <xf numFmtId="0" fontId="130" fillId="64" borderId="50" xfId="3288" applyFont="1" applyFill="1" applyBorder="1" applyAlignment="1">
      <alignment horizontal="center" vertical="center" wrapText="1"/>
    </xf>
    <xf numFmtId="0" fontId="8" fillId="0" borderId="0" xfId="0" applyFont="1"/>
    <xf numFmtId="0" fontId="138" fillId="0" borderId="0" xfId="3680" applyFont="1" applyAlignment="1">
      <alignment vertical="top"/>
    </xf>
    <xf numFmtId="164" fontId="126" fillId="35" borderId="8" xfId="3634" applyNumberFormat="1" applyFont="1" applyFill="1" applyBorder="1" applyAlignment="1"/>
    <xf numFmtId="164" fontId="126" fillId="0" borderId="8" xfId="3634" applyNumberFormat="1" applyFont="1" applyBorder="1" applyAlignment="1"/>
    <xf numFmtId="164" fontId="126" fillId="0" borderId="8" xfId="3636" applyNumberFormat="1" applyFont="1" applyBorder="1" applyAlignment="1"/>
    <xf numFmtId="164" fontId="126" fillId="35" borderId="41" xfId="3634" applyNumberFormat="1" applyFont="1" applyFill="1" applyBorder="1" applyAlignment="1"/>
    <xf numFmtId="164" fontId="126" fillId="33" borderId="24" xfId="3634" applyNumberFormat="1" applyFont="1" applyFill="1" applyBorder="1" applyAlignment="1"/>
    <xf numFmtId="164" fontId="126" fillId="33" borderId="8" xfId="3634" applyNumberFormat="1" applyFont="1" applyFill="1" applyBorder="1" applyAlignment="1"/>
    <xf numFmtId="164" fontId="126" fillId="33" borderId="41" xfId="3638" applyNumberFormat="1" applyFont="1" applyFill="1" applyBorder="1" applyAlignment="1"/>
    <xf numFmtId="0" fontId="120" fillId="0" borderId="0" xfId="0" applyFont="1" applyAlignment="1">
      <alignment horizontal="left" vertical="top" wrapText="1"/>
    </xf>
    <xf numFmtId="0" fontId="130" fillId="64" borderId="51" xfId="3270" applyFont="1" applyFill="1" applyBorder="1" applyAlignment="1">
      <alignment horizontal="center" vertical="center" wrapText="1"/>
    </xf>
    <xf numFmtId="0" fontId="130" fillId="64" borderId="50" xfId="3270" applyFont="1" applyFill="1" applyBorder="1" applyAlignment="1">
      <alignment horizontal="center" vertical="center" wrapText="1"/>
    </xf>
    <xf numFmtId="0" fontId="130" fillId="64" borderId="53" xfId="3270" applyFont="1" applyFill="1" applyBorder="1" applyAlignment="1">
      <alignment horizontal="center" vertical="center" wrapText="1"/>
    </xf>
    <xf numFmtId="164" fontId="126" fillId="0" borderId="43" xfId="3634" applyNumberFormat="1" applyFont="1" applyBorder="1" applyAlignment="1"/>
    <xf numFmtId="164" fontId="126" fillId="35" borderId="43" xfId="3634" applyNumberFormat="1" applyFont="1" applyFill="1" applyBorder="1" applyAlignment="1"/>
    <xf numFmtId="164" fontId="126" fillId="0" borderId="43" xfId="3636" applyNumberFormat="1" applyFont="1" applyBorder="1" applyAlignment="1"/>
    <xf numFmtId="164" fontId="126" fillId="35" borderId="42" xfId="3634" applyNumberFormat="1" applyFont="1" applyFill="1" applyBorder="1" applyAlignment="1"/>
    <xf numFmtId="164" fontId="126" fillId="33" borderId="58" xfId="3634" applyNumberFormat="1" applyFont="1" applyFill="1" applyBorder="1" applyAlignment="1"/>
    <xf numFmtId="164" fontId="126" fillId="33" borderId="43" xfId="3634" applyNumberFormat="1" applyFont="1" applyFill="1" applyBorder="1" applyAlignment="1"/>
    <xf numFmtId="164" fontId="126" fillId="33" borderId="42" xfId="3638" applyNumberFormat="1" applyFont="1" applyFill="1" applyBorder="1" applyAlignment="1"/>
    <xf numFmtId="49" fontId="130" fillId="64" borderId="50" xfId="3288" applyNumberFormat="1" applyFont="1" applyFill="1" applyBorder="1" applyAlignment="1">
      <alignment horizontal="center" vertical="center" wrapText="1"/>
    </xf>
    <xf numFmtId="0" fontId="139" fillId="0" borderId="8" xfId="0" applyNumberFormat="1" applyFont="1" applyBorder="1" applyAlignment="1" applyProtection="1">
      <alignment horizontal="right"/>
    </xf>
    <xf numFmtId="0" fontId="140" fillId="0" borderId="0" xfId="3680" applyFont="1" applyAlignment="1">
      <alignment vertical="top"/>
    </xf>
    <xf numFmtId="0" fontId="139" fillId="0" borderId="9" xfId="0" applyNumberFormat="1" applyFont="1" applyBorder="1" applyAlignment="1" applyProtection="1">
      <alignment horizontal="right"/>
    </xf>
    <xf numFmtId="0" fontId="134" fillId="33" borderId="8" xfId="0" applyNumberFormat="1" applyFont="1" applyFill="1" applyBorder="1"/>
    <xf numFmtId="3" fontId="126" fillId="0" borderId="8" xfId="3676" applyNumberFormat="1" applyFont="1" applyBorder="1" applyAlignment="1">
      <alignment horizontal="right"/>
    </xf>
    <xf numFmtId="3" fontId="126" fillId="35" borderId="8" xfId="3676" applyNumberFormat="1" applyFont="1" applyFill="1" applyBorder="1" applyAlignment="1">
      <alignment horizontal="right"/>
    </xf>
    <xf numFmtId="3" fontId="126" fillId="0" borderId="8" xfId="3678" applyNumberFormat="1" applyFont="1" applyBorder="1" applyAlignment="1">
      <alignment horizontal="right"/>
    </xf>
    <xf numFmtId="169" fontId="0" fillId="0" borderId="0" xfId="0" applyNumberFormat="1"/>
    <xf numFmtId="0" fontId="142" fillId="0" borderId="0" xfId="2898" applyFont="1" applyAlignment="1">
      <alignment vertical="center"/>
    </xf>
    <xf numFmtId="0" fontId="0" fillId="0" borderId="0" xfId="0" applyAlignment="1">
      <alignment vertical="center"/>
    </xf>
    <xf numFmtId="0" fontId="13" fillId="0" borderId="0" xfId="3652"/>
    <xf numFmtId="0" fontId="7" fillId="0" borderId="0" xfId="3652" applyFont="1"/>
    <xf numFmtId="0" fontId="143" fillId="0" borderId="63" xfId="3684" applyFont="1" applyBorder="1" applyAlignment="1">
      <alignment horizontal="center" wrapText="1"/>
    </xf>
    <xf numFmtId="0" fontId="143" fillId="0" borderId="64" xfId="3685" applyFont="1" applyBorder="1" applyAlignment="1">
      <alignment horizontal="center" wrapText="1"/>
    </xf>
    <xf numFmtId="186" fontId="0" fillId="0" borderId="0" xfId="0" applyNumberFormat="1" applyFont="1"/>
    <xf numFmtId="181" fontId="0" fillId="0" borderId="0" xfId="0" applyNumberFormat="1"/>
    <xf numFmtId="186" fontId="0" fillId="0" borderId="0" xfId="0" applyNumberFormat="1"/>
    <xf numFmtId="165" fontId="0" fillId="0" borderId="0" xfId="0" applyNumberFormat="1"/>
    <xf numFmtId="0" fontId="121" fillId="0" borderId="0" xfId="0" applyFont="1" applyAlignment="1">
      <alignment horizontal="center"/>
    </xf>
    <xf numFmtId="169" fontId="126" fillId="35" borderId="8" xfId="3646" applyNumberFormat="1" applyFont="1" applyFill="1" applyBorder="1" applyAlignment="1">
      <alignment horizontal="right"/>
    </xf>
    <xf numFmtId="0" fontId="125" fillId="0" borderId="16" xfId="2258" applyFont="1" applyBorder="1" applyAlignment="1">
      <alignment vertical="center" wrapText="1"/>
    </xf>
    <xf numFmtId="169" fontId="126" fillId="0" borderId="8" xfId="3646" applyNumberFormat="1" applyFont="1" applyBorder="1" applyAlignment="1">
      <alignment horizontal="right"/>
    </xf>
    <xf numFmtId="0" fontId="125" fillId="0" borderId="16" xfId="2257" applyFont="1" applyBorder="1" applyAlignment="1">
      <alignment vertical="center" wrapText="1"/>
    </xf>
    <xf numFmtId="169" fontId="126" fillId="0" borderId="8" xfId="3648" applyNumberFormat="1" applyFont="1" applyBorder="1" applyAlignment="1">
      <alignment horizontal="right"/>
    </xf>
    <xf numFmtId="0" fontId="125" fillId="35" borderId="14" xfId="2258" applyFont="1" applyFill="1" applyBorder="1" applyAlignment="1">
      <alignment vertical="center" wrapText="1"/>
    </xf>
    <xf numFmtId="169" fontId="126" fillId="35" borderId="41" xfId="3646" applyNumberFormat="1" applyFont="1" applyFill="1" applyBorder="1" applyAlignment="1">
      <alignment horizontal="right"/>
    </xf>
    <xf numFmtId="0" fontId="125" fillId="33" borderId="18" xfId="2259" applyFont="1" applyFill="1" applyBorder="1" applyAlignment="1">
      <alignment vertical="center" wrapText="1"/>
    </xf>
    <xf numFmtId="169" fontId="125" fillId="33" borderId="24" xfId="1368" applyNumberFormat="1" applyFont="1" applyFill="1" applyBorder="1" applyAlignment="1">
      <alignment horizontal="right" indent="1"/>
    </xf>
    <xf numFmtId="0" fontId="125" fillId="33" borderId="16" xfId="2259" applyFont="1" applyFill="1" applyBorder="1" applyAlignment="1">
      <alignment vertical="center" wrapText="1"/>
    </xf>
    <xf numFmtId="169" fontId="125" fillId="33" borderId="8" xfId="1368" applyNumberFormat="1" applyFont="1" applyFill="1" applyBorder="1" applyAlignment="1">
      <alignment horizontal="right" indent="1"/>
    </xf>
    <xf numFmtId="169" fontId="126" fillId="33" borderId="41" xfId="3650" applyNumberFormat="1" applyFont="1" applyFill="1" applyBorder="1" applyAlignment="1">
      <alignment horizontal="right"/>
    </xf>
    <xf numFmtId="0" fontId="6" fillId="0" borderId="0" xfId="0" applyFont="1"/>
    <xf numFmtId="181" fontId="141" fillId="0" borderId="0" xfId="3643" applyNumberFormat="1" applyFont="1" applyBorder="1" applyAlignment="1">
      <alignment horizontal="right"/>
    </xf>
    <xf numFmtId="181" fontId="141" fillId="0" borderId="0" xfId="3647" applyNumberFormat="1" applyFont="1" applyBorder="1" applyAlignment="1">
      <alignment horizontal="right"/>
    </xf>
    <xf numFmtId="165" fontId="134" fillId="0" borderId="10" xfId="0" applyNumberFormat="1" applyFont="1" applyBorder="1" applyAlignment="1">
      <alignment horizontal="right"/>
    </xf>
    <xf numFmtId="165" fontId="134" fillId="35" borderId="10" xfId="0" applyNumberFormat="1" applyFont="1" applyFill="1" applyBorder="1" applyAlignment="1">
      <alignment horizontal="right"/>
    </xf>
    <xf numFmtId="165" fontId="134" fillId="33" borderId="23" xfId="0" applyNumberFormat="1" applyFont="1" applyFill="1" applyBorder="1" applyAlignment="1">
      <alignment horizontal="right"/>
    </xf>
    <xf numFmtId="165" fontId="134" fillId="33" borderId="10" xfId="0" applyNumberFormat="1" applyFont="1" applyFill="1" applyBorder="1" applyAlignment="1">
      <alignment horizontal="right"/>
    </xf>
    <xf numFmtId="165" fontId="134" fillId="33" borderId="25" xfId="0" applyNumberFormat="1" applyFont="1" applyFill="1" applyBorder="1" applyAlignment="1">
      <alignment horizontal="right"/>
    </xf>
    <xf numFmtId="169" fontId="126" fillId="0" borderId="16" xfId="3647" applyNumberFormat="1" applyFont="1" applyBorder="1" applyAlignment="1">
      <alignment horizontal="right"/>
    </xf>
    <xf numFmtId="169" fontId="126" fillId="35" borderId="16" xfId="3647" applyNumberFormat="1" applyFont="1" applyFill="1" applyBorder="1" applyAlignment="1">
      <alignment horizontal="right"/>
    </xf>
    <xf numFmtId="169" fontId="126" fillId="0" borderId="16" xfId="3649" applyNumberFormat="1" applyFont="1" applyBorder="1" applyAlignment="1">
      <alignment horizontal="right"/>
    </xf>
    <xf numFmtId="169" fontId="126" fillId="35" borderId="14" xfId="3647" applyNumberFormat="1" applyFont="1" applyFill="1" applyBorder="1" applyAlignment="1">
      <alignment horizontal="right"/>
    </xf>
    <xf numFmtId="169" fontId="125" fillId="33" borderId="18" xfId="1368" applyNumberFormat="1" applyFont="1" applyFill="1" applyBorder="1" applyAlignment="1">
      <alignment horizontal="right" indent="1"/>
    </xf>
    <xf numFmtId="169" fontId="125" fillId="33" borderId="16" xfId="1368" applyNumberFormat="1" applyFont="1" applyFill="1" applyBorder="1" applyAlignment="1">
      <alignment horizontal="right" indent="1"/>
    </xf>
    <xf numFmtId="169" fontId="126" fillId="33" borderId="14" xfId="3651" applyNumberFormat="1" applyFont="1" applyFill="1" applyBorder="1" applyAlignment="1">
      <alignment horizontal="right"/>
    </xf>
    <xf numFmtId="169" fontId="126" fillId="0" borderId="8" xfId="3647" applyNumberFormat="1" applyFont="1" applyBorder="1" applyAlignment="1">
      <alignment horizontal="right"/>
    </xf>
    <xf numFmtId="169" fontId="126" fillId="35" borderId="8" xfId="3647" applyNumberFormat="1" applyFont="1" applyFill="1" applyBorder="1" applyAlignment="1">
      <alignment horizontal="right"/>
    </xf>
    <xf numFmtId="169" fontId="126" fillId="0" borderId="8" xfId="3649" applyNumberFormat="1" applyFont="1" applyBorder="1" applyAlignment="1">
      <alignment horizontal="right"/>
    </xf>
    <xf numFmtId="169" fontId="126" fillId="35" borderId="41" xfId="3647" applyNumberFormat="1" applyFont="1" applyFill="1" applyBorder="1" applyAlignment="1">
      <alignment horizontal="right"/>
    </xf>
    <xf numFmtId="169" fontId="126" fillId="33" borderId="41" xfId="3651" applyNumberFormat="1" applyFont="1" applyFill="1" applyBorder="1" applyAlignment="1">
      <alignment horizontal="right"/>
    </xf>
    <xf numFmtId="165" fontId="125" fillId="0" borderId="15" xfId="1368" applyNumberFormat="1" applyFont="1" applyFill="1" applyBorder="1" applyAlignment="1">
      <alignment horizontal="right"/>
    </xf>
    <xf numFmtId="165" fontId="125" fillId="35" borderId="15" xfId="1368" applyNumberFormat="1" applyFont="1" applyFill="1" applyBorder="1" applyAlignment="1">
      <alignment horizontal="right"/>
    </xf>
    <xf numFmtId="165" fontId="125" fillId="33" borderId="17" xfId="1368" applyNumberFormat="1" applyFont="1" applyFill="1" applyBorder="1" applyAlignment="1">
      <alignment horizontal="right"/>
    </xf>
    <xf numFmtId="165" fontId="125" fillId="33" borderId="15" xfId="1368" applyNumberFormat="1" applyFont="1" applyFill="1" applyBorder="1" applyAlignment="1">
      <alignment horizontal="right"/>
    </xf>
    <xf numFmtId="165" fontId="125" fillId="33" borderId="13" xfId="1368" applyNumberFormat="1" applyFont="1" applyFill="1" applyBorder="1" applyAlignment="1">
      <alignment horizontal="right"/>
    </xf>
    <xf numFmtId="0" fontId="6" fillId="0" borderId="0" xfId="3652" applyFont="1"/>
    <xf numFmtId="0" fontId="125" fillId="0" borderId="16" xfId="3658" applyFont="1" applyBorder="1" applyAlignment="1">
      <alignment vertical="center" wrapText="1"/>
    </xf>
    <xf numFmtId="0" fontId="125" fillId="35" borderId="16" xfId="3658" applyFont="1" applyFill="1" applyBorder="1" applyAlignment="1">
      <alignment vertical="center" wrapText="1"/>
    </xf>
    <xf numFmtId="3" fontId="126" fillId="35" borderId="8" xfId="3655" applyNumberFormat="1" applyFont="1" applyFill="1" applyBorder="1" applyAlignment="1">
      <alignment horizontal="right"/>
    </xf>
    <xf numFmtId="3" fontId="126" fillId="35" borderId="10" xfId="3655" applyNumberFormat="1" applyFont="1" applyFill="1" applyBorder="1" applyAlignment="1">
      <alignment horizontal="right"/>
    </xf>
    <xf numFmtId="182" fontId="126" fillId="35" borderId="10" xfId="3655" applyNumberFormat="1" applyFont="1" applyFill="1" applyBorder="1" applyAlignment="1">
      <alignment horizontal="right"/>
    </xf>
    <xf numFmtId="182" fontId="126" fillId="35" borderId="15" xfId="3655" applyNumberFormat="1" applyFont="1" applyFill="1" applyBorder="1" applyAlignment="1">
      <alignment horizontal="right"/>
    </xf>
    <xf numFmtId="3" fontId="126" fillId="0" borderId="8" xfId="3655" applyNumberFormat="1" applyFont="1" applyBorder="1" applyAlignment="1">
      <alignment horizontal="right"/>
    </xf>
    <xf numFmtId="3" fontId="126" fillId="0" borderId="10" xfId="3655" applyNumberFormat="1" applyFont="1" applyBorder="1" applyAlignment="1">
      <alignment horizontal="right"/>
    </xf>
    <xf numFmtId="182" fontId="126" fillId="0" borderId="10" xfId="3655" applyNumberFormat="1" applyFont="1" applyBorder="1" applyAlignment="1">
      <alignment horizontal="right"/>
    </xf>
    <xf numFmtId="3" fontId="126" fillId="34" borderId="10" xfId="3655" applyNumberFormat="1" applyFont="1" applyFill="1" applyBorder="1" applyAlignment="1">
      <alignment horizontal="right"/>
    </xf>
    <xf numFmtId="182" fontId="126" fillId="34" borderId="10" xfId="3655" applyNumberFormat="1" applyFont="1" applyFill="1" applyBorder="1" applyAlignment="1">
      <alignment horizontal="right"/>
    </xf>
    <xf numFmtId="3" fontId="126" fillId="34" borderId="8" xfId="3655" applyNumberFormat="1" applyFont="1" applyFill="1" applyBorder="1" applyAlignment="1">
      <alignment horizontal="right"/>
    </xf>
    <xf numFmtId="3" fontId="126" fillId="34" borderId="15" xfId="3655" applyNumberFormat="1" applyFont="1" applyFill="1" applyBorder="1" applyAlignment="1">
      <alignment horizontal="right"/>
    </xf>
    <xf numFmtId="3" fontId="126" fillId="35" borderId="15" xfId="3655" applyNumberFormat="1" applyFont="1" applyFill="1" applyBorder="1" applyAlignment="1">
      <alignment horizontal="right"/>
    </xf>
    <xf numFmtId="182" fontId="126" fillId="34" borderId="15" xfId="3655" applyNumberFormat="1" applyFont="1" applyFill="1" applyBorder="1" applyAlignment="1">
      <alignment horizontal="right"/>
    </xf>
    <xf numFmtId="182" fontId="126" fillId="0" borderId="15" xfId="3655" applyNumberFormat="1" applyFont="1" applyBorder="1" applyAlignment="1">
      <alignment horizontal="right"/>
    </xf>
    <xf numFmtId="0" fontId="125" fillId="0" borderId="16" xfId="3657" applyFont="1" applyBorder="1" applyAlignment="1">
      <alignment vertical="center" wrapText="1"/>
    </xf>
    <xf numFmtId="3" fontId="126" fillId="0" borderId="8" xfId="3659" applyNumberFormat="1" applyFont="1" applyBorder="1" applyAlignment="1">
      <alignment horizontal="right"/>
    </xf>
    <xf numFmtId="3" fontId="126" fillId="35" borderId="41" xfId="3655" applyNumberFormat="1" applyFont="1" applyFill="1" applyBorder="1" applyAlignment="1">
      <alignment horizontal="right"/>
    </xf>
    <xf numFmtId="0" fontId="125" fillId="33" borderId="18" xfId="3658" applyFont="1" applyFill="1" applyBorder="1" applyAlignment="1">
      <alignment vertical="center" wrapText="1"/>
    </xf>
    <xf numFmtId="3" fontId="125" fillId="33" borderId="61" xfId="1368" applyNumberFormat="1" applyFont="1" applyFill="1" applyBorder="1" applyAlignment="1">
      <alignment horizontal="right"/>
    </xf>
    <xf numFmtId="3" fontId="125" fillId="33" borderId="24" xfId="1368" applyNumberFormat="1" applyFont="1" applyFill="1" applyBorder="1" applyAlignment="1">
      <alignment horizontal="right"/>
    </xf>
    <xf numFmtId="182" fontId="126" fillId="33" borderId="23" xfId="3655" applyNumberFormat="1" applyFont="1" applyFill="1" applyBorder="1" applyAlignment="1">
      <alignment horizontal="right"/>
    </xf>
    <xf numFmtId="182" fontId="126" fillId="33" borderId="17" xfId="3655" applyNumberFormat="1" applyFont="1" applyFill="1" applyBorder="1" applyAlignment="1">
      <alignment horizontal="right"/>
    </xf>
    <xf numFmtId="0" fontId="125" fillId="33" borderId="16" xfId="3658" applyFont="1" applyFill="1" applyBorder="1" applyAlignment="1">
      <alignment vertical="center" wrapText="1"/>
    </xf>
    <xf numFmtId="3" fontId="125" fillId="33" borderId="60" xfId="1368" applyNumberFormat="1" applyFont="1" applyFill="1" applyBorder="1" applyAlignment="1">
      <alignment horizontal="right"/>
    </xf>
    <xf numFmtId="3" fontId="125" fillId="33" borderId="8" xfId="1368" applyNumberFormat="1" applyFont="1" applyFill="1" applyBorder="1" applyAlignment="1">
      <alignment horizontal="right"/>
    </xf>
    <xf numFmtId="182" fontId="126" fillId="33" borderId="10" xfId="3655" applyNumberFormat="1" applyFont="1" applyFill="1" applyBorder="1" applyAlignment="1">
      <alignment horizontal="right"/>
    </xf>
    <xf numFmtId="182" fontId="126" fillId="33" borderId="15" xfId="3655" applyNumberFormat="1" applyFont="1" applyFill="1" applyBorder="1" applyAlignment="1">
      <alignment horizontal="right"/>
    </xf>
    <xf numFmtId="0" fontId="125" fillId="33" borderId="14" xfId="3657" applyFont="1" applyFill="1" applyBorder="1" applyAlignment="1">
      <alignment vertical="center" wrapText="1"/>
    </xf>
    <xf numFmtId="3" fontId="126" fillId="33" borderId="41" xfId="3656" applyNumberFormat="1" applyFont="1" applyFill="1" applyBorder="1" applyAlignment="1">
      <alignment horizontal="right"/>
    </xf>
    <xf numFmtId="182" fontId="126" fillId="33" borderId="25" xfId="3655" applyNumberFormat="1" applyFont="1" applyFill="1" applyBorder="1" applyAlignment="1">
      <alignment horizontal="right"/>
    </xf>
    <xf numFmtId="182" fontId="126" fillId="33" borderId="13" xfId="3655" applyNumberFormat="1" applyFont="1" applyFill="1" applyBorder="1" applyAlignment="1">
      <alignment horizontal="right"/>
    </xf>
    <xf numFmtId="3" fontId="126" fillId="34" borderId="8" xfId="3659" applyNumberFormat="1" applyFont="1" applyFill="1" applyBorder="1" applyAlignment="1">
      <alignment horizontal="right"/>
    </xf>
    <xf numFmtId="3" fontId="126" fillId="0" borderId="15" xfId="3655" applyNumberFormat="1" applyFont="1" applyBorder="1" applyAlignment="1">
      <alignment horizontal="right"/>
    </xf>
    <xf numFmtId="3" fontId="125" fillId="0" borderId="0" xfId="1368" applyNumberFormat="1" applyFont="1" applyFill="1" applyBorder="1" applyAlignment="1">
      <alignment horizontal="right"/>
    </xf>
    <xf numFmtId="3" fontId="125" fillId="35" borderId="44" xfId="1368" applyNumberFormat="1" applyFont="1" applyFill="1" applyBorder="1" applyAlignment="1">
      <alignment horizontal="right"/>
    </xf>
    <xf numFmtId="3" fontId="125" fillId="0" borderId="44" xfId="1368" applyNumberFormat="1" applyFont="1" applyFill="1" applyBorder="1" applyAlignment="1">
      <alignment horizontal="right"/>
    </xf>
    <xf numFmtId="3" fontId="125" fillId="33" borderId="65" xfId="1368" applyNumberFormat="1" applyFont="1" applyFill="1" applyBorder="1" applyAlignment="1">
      <alignment horizontal="right"/>
    </xf>
    <xf numFmtId="3" fontId="125" fillId="33" borderId="44" xfId="1368" applyNumberFormat="1" applyFont="1" applyFill="1" applyBorder="1" applyAlignment="1">
      <alignment horizontal="right"/>
    </xf>
    <xf numFmtId="3" fontId="125" fillId="33" borderId="45" xfId="1368" applyNumberFormat="1" applyFont="1" applyFill="1" applyBorder="1" applyAlignment="1">
      <alignment horizontal="right"/>
    </xf>
    <xf numFmtId="3" fontId="126" fillId="0" borderId="60" xfId="3655" applyNumberFormat="1" applyFont="1" applyBorder="1" applyAlignment="1">
      <alignment horizontal="right"/>
    </xf>
    <xf numFmtId="3" fontId="126" fillId="35" borderId="60" xfId="3655" applyNumberFormat="1" applyFont="1" applyFill="1" applyBorder="1" applyAlignment="1">
      <alignment horizontal="right"/>
    </xf>
    <xf numFmtId="3" fontId="126" fillId="0" borderId="60" xfId="3659" applyNumberFormat="1" applyFont="1" applyBorder="1" applyAlignment="1">
      <alignment horizontal="right"/>
    </xf>
    <xf numFmtId="3" fontId="126" fillId="33" borderId="62" xfId="3656" applyNumberFormat="1" applyFont="1" applyFill="1" applyBorder="1" applyAlignment="1">
      <alignment horizontal="right"/>
    </xf>
    <xf numFmtId="3" fontId="126" fillId="0" borderId="44" xfId="3655" applyNumberFormat="1" applyFont="1" applyBorder="1" applyAlignment="1">
      <alignment horizontal="right"/>
    </xf>
    <xf numFmtId="3" fontId="126" fillId="35" borderId="44" xfId="3655" applyNumberFormat="1" applyFont="1" applyFill="1" applyBorder="1" applyAlignment="1">
      <alignment horizontal="right"/>
    </xf>
    <xf numFmtId="3" fontId="126" fillId="0" borderId="44" xfId="3659" applyNumberFormat="1" applyFont="1" applyBorder="1" applyAlignment="1">
      <alignment horizontal="right"/>
    </xf>
    <xf numFmtId="3" fontId="126" fillId="33" borderId="45" xfId="3656" applyNumberFormat="1" applyFont="1" applyFill="1" applyBorder="1" applyAlignment="1">
      <alignment horizontal="right"/>
    </xf>
    <xf numFmtId="3" fontId="126" fillId="0" borderId="0" xfId="3655" applyNumberFormat="1" applyFont="1" applyBorder="1" applyAlignment="1">
      <alignment horizontal="right"/>
    </xf>
    <xf numFmtId="3" fontId="126" fillId="35" borderId="0" xfId="3655" applyNumberFormat="1" applyFont="1" applyFill="1" applyBorder="1" applyAlignment="1">
      <alignment horizontal="right"/>
    </xf>
    <xf numFmtId="3" fontId="126" fillId="0" borderId="0" xfId="3659" applyNumberFormat="1" applyFont="1" applyBorder="1" applyAlignment="1">
      <alignment horizontal="right"/>
    </xf>
    <xf numFmtId="3" fontId="126" fillId="35" borderId="46" xfId="3655" applyNumberFormat="1" applyFont="1" applyFill="1" applyBorder="1" applyAlignment="1">
      <alignment horizontal="right"/>
    </xf>
    <xf numFmtId="3" fontId="125" fillId="33" borderId="40" xfId="1368" applyNumberFormat="1" applyFont="1" applyFill="1" applyBorder="1" applyAlignment="1">
      <alignment horizontal="right"/>
    </xf>
    <xf numFmtId="3" fontId="125" fillId="33" borderId="0" xfId="1368" applyNumberFormat="1" applyFont="1" applyFill="1" applyBorder="1" applyAlignment="1">
      <alignment horizontal="right"/>
    </xf>
    <xf numFmtId="3" fontId="126" fillId="33" borderId="46" xfId="3656" applyNumberFormat="1" applyFont="1" applyFill="1" applyBorder="1" applyAlignment="1">
      <alignment horizontal="right"/>
    </xf>
    <xf numFmtId="3" fontId="126" fillId="34" borderId="60" xfId="3655" applyNumberFormat="1" applyFont="1" applyFill="1" applyBorder="1" applyAlignment="1">
      <alignment horizontal="right"/>
    </xf>
    <xf numFmtId="3" fontId="126" fillId="35" borderId="62" xfId="3655" applyNumberFormat="1" applyFont="1" applyFill="1" applyBorder="1" applyAlignment="1">
      <alignment horizontal="right"/>
    </xf>
    <xf numFmtId="3" fontId="126" fillId="35" borderId="13" xfId="3655" applyNumberFormat="1" applyFont="1" applyFill="1" applyBorder="1" applyAlignment="1">
      <alignment horizontal="right"/>
    </xf>
    <xf numFmtId="182" fontId="126" fillId="35" borderId="13" xfId="3655" applyNumberFormat="1" applyFont="1" applyFill="1" applyBorder="1" applyAlignment="1">
      <alignment horizontal="right"/>
    </xf>
    <xf numFmtId="3" fontId="126" fillId="34" borderId="0" xfId="3655" applyNumberFormat="1" applyFont="1" applyFill="1" applyBorder="1" applyAlignment="1">
      <alignment horizontal="right"/>
    </xf>
    <xf numFmtId="3" fontId="126" fillId="34" borderId="43" xfId="3655" applyNumberFormat="1" applyFont="1" applyFill="1" applyBorder="1" applyAlignment="1">
      <alignment horizontal="right"/>
    </xf>
    <xf numFmtId="3" fontId="126" fillId="35" borderId="43" xfId="3655" applyNumberFormat="1" applyFont="1" applyFill="1" applyBorder="1" applyAlignment="1">
      <alignment horizontal="right"/>
    </xf>
    <xf numFmtId="3" fontId="126" fillId="0" borderId="43" xfId="3655" applyNumberFormat="1" applyFont="1" applyBorder="1" applyAlignment="1">
      <alignment horizontal="right"/>
    </xf>
    <xf numFmtId="182" fontId="126" fillId="35" borderId="43" xfId="3655" applyNumberFormat="1" applyFont="1" applyFill="1" applyBorder="1" applyAlignment="1">
      <alignment horizontal="right"/>
    </xf>
    <xf numFmtId="182" fontId="126" fillId="34" borderId="43" xfId="3655" applyNumberFormat="1" applyFont="1" applyFill="1" applyBorder="1" applyAlignment="1">
      <alignment horizontal="right"/>
    </xf>
    <xf numFmtId="182" fontId="126" fillId="0" borderId="43" xfId="3655" applyNumberFormat="1" applyFont="1" applyBorder="1" applyAlignment="1">
      <alignment horizontal="right"/>
    </xf>
    <xf numFmtId="182" fontId="126" fillId="35" borderId="42" xfId="3655" applyNumberFormat="1" applyFont="1" applyFill="1" applyBorder="1" applyAlignment="1">
      <alignment horizontal="right"/>
    </xf>
    <xf numFmtId="182" fontId="126" fillId="33" borderId="58" xfId="3655" applyNumberFormat="1" applyFont="1" applyFill="1" applyBorder="1" applyAlignment="1">
      <alignment horizontal="right"/>
    </xf>
    <xf numFmtId="182" fontId="126" fillId="33" borderId="43" xfId="3655" applyNumberFormat="1" applyFont="1" applyFill="1" applyBorder="1" applyAlignment="1">
      <alignment horizontal="right"/>
    </xf>
    <xf numFmtId="182" fontId="126" fillId="33" borderId="42" xfId="3655" applyNumberFormat="1" applyFont="1" applyFill="1" applyBorder="1" applyAlignment="1">
      <alignment horizontal="right"/>
    </xf>
    <xf numFmtId="3" fontId="126" fillId="35" borderId="42" xfId="3655" applyNumberFormat="1" applyFont="1" applyFill="1" applyBorder="1" applyAlignment="1">
      <alignment horizontal="right"/>
    </xf>
    <xf numFmtId="3" fontId="126" fillId="34" borderId="60" xfId="3659" applyNumberFormat="1" applyFont="1" applyFill="1" applyBorder="1" applyAlignment="1">
      <alignment horizontal="right"/>
    </xf>
    <xf numFmtId="3" fontId="126" fillId="34" borderId="0" xfId="3659" applyNumberFormat="1" applyFont="1" applyFill="1" applyBorder="1" applyAlignment="1">
      <alignment horizontal="right"/>
    </xf>
    <xf numFmtId="169" fontId="126" fillId="0" borderId="61" xfId="3634" applyNumberFormat="1" applyFont="1" applyBorder="1" applyAlignment="1"/>
    <xf numFmtId="169" fontId="126" fillId="35" borderId="60" xfId="3634" applyNumberFormat="1" applyFont="1" applyFill="1" applyBorder="1" applyAlignment="1"/>
    <xf numFmtId="169" fontId="126" fillId="0" borderId="60" xfId="3634" applyNumberFormat="1" applyFont="1" applyBorder="1" applyAlignment="1"/>
    <xf numFmtId="169" fontId="126" fillId="0" borderId="60" xfId="3636" applyNumberFormat="1" applyFont="1" applyBorder="1" applyAlignment="1"/>
    <xf numFmtId="169" fontId="126" fillId="35" borderId="62" xfId="3634" applyNumberFormat="1" applyFont="1" applyFill="1" applyBorder="1" applyAlignment="1"/>
    <xf numFmtId="169" fontId="126" fillId="33" borderId="61" xfId="3634" applyNumberFormat="1" applyFont="1" applyFill="1" applyBorder="1" applyAlignment="1"/>
    <xf numFmtId="169" fontId="126" fillId="33" borderId="60" xfId="3634" applyNumberFormat="1" applyFont="1" applyFill="1" applyBorder="1" applyAlignment="1"/>
    <xf numFmtId="169" fontId="126" fillId="33" borderId="62" xfId="3638" applyNumberFormat="1" applyFont="1" applyFill="1" applyBorder="1" applyAlignment="1"/>
    <xf numFmtId="169" fontId="126" fillId="35" borderId="60" xfId="3634" applyNumberFormat="1" applyFont="1" applyFill="1" applyBorder="1" applyAlignment="1">
      <alignment horizontal="right"/>
    </xf>
    <xf numFmtId="164" fontId="126" fillId="35" borderId="43" xfId="3634" applyNumberFormat="1" applyFont="1" applyFill="1" applyBorder="1" applyAlignment="1">
      <alignment horizontal="right"/>
    </xf>
    <xf numFmtId="164" fontId="126" fillId="35" borderId="8" xfId="3634" applyNumberFormat="1" applyFont="1" applyFill="1" applyBorder="1" applyAlignment="1">
      <alignment horizontal="right"/>
    </xf>
    <xf numFmtId="0" fontId="130" fillId="64" borderId="66" xfId="3660" applyFont="1" applyFill="1" applyBorder="1" applyAlignment="1">
      <alignment horizontal="center" vertical="center" wrapText="1"/>
    </xf>
    <xf numFmtId="0" fontId="130" fillId="64" borderId="53" xfId="3660" applyFont="1" applyFill="1" applyBorder="1" applyAlignment="1">
      <alignment horizontal="center" vertical="center" wrapText="1"/>
    </xf>
    <xf numFmtId="0" fontId="130" fillId="64" borderId="50" xfId="3660" applyFont="1" applyFill="1" applyBorder="1" applyAlignment="1">
      <alignment horizontal="center" vertical="center" wrapText="1"/>
    </xf>
    <xf numFmtId="0" fontId="130" fillId="64" borderId="55" xfId="2922" applyFont="1" applyFill="1" applyBorder="1" applyAlignment="1">
      <alignment horizontal="center" wrapText="1"/>
    </xf>
    <xf numFmtId="0" fontId="130" fillId="64" borderId="50" xfId="2924" applyFont="1" applyFill="1" applyBorder="1" applyAlignment="1">
      <alignment horizontal="center" wrapText="1"/>
    </xf>
    <xf numFmtId="0" fontId="130" fillId="64" borderId="53" xfId="2924" applyFont="1" applyFill="1" applyBorder="1" applyAlignment="1">
      <alignment horizontal="center" wrapText="1"/>
    </xf>
    <xf numFmtId="0" fontId="146" fillId="0" borderId="0" xfId="3680" applyFont="1" applyAlignment="1">
      <alignment vertical="top"/>
    </xf>
    <xf numFmtId="0" fontId="147" fillId="0" borderId="0" xfId="3680" applyFont="1" applyAlignment="1">
      <alignment vertical="top"/>
    </xf>
    <xf numFmtId="0" fontId="130" fillId="64" borderId="55" xfId="3660" applyFont="1" applyFill="1" applyBorder="1" applyAlignment="1">
      <alignment horizontal="center" vertical="center" wrapText="1"/>
    </xf>
    <xf numFmtId="3" fontId="125" fillId="0" borderId="16" xfId="1368" applyNumberFormat="1" applyFont="1" applyFill="1" applyBorder="1" applyAlignment="1">
      <alignment horizontal="right"/>
    </xf>
    <xf numFmtId="3" fontId="126" fillId="0" borderId="16" xfId="3655" applyNumberFormat="1" applyFont="1" applyBorder="1" applyAlignment="1">
      <alignment horizontal="right"/>
    </xf>
    <xf numFmtId="0" fontId="120" fillId="65" borderId="7" xfId="0" applyFont="1" applyFill="1" applyBorder="1" applyAlignment="1">
      <alignment horizontal="left" vertical="top" wrapText="1"/>
    </xf>
    <xf numFmtId="0" fontId="130" fillId="64" borderId="53" xfId="3282" applyFont="1" applyFill="1" applyBorder="1" applyAlignment="1">
      <alignment horizontal="center" vertical="center" wrapText="1"/>
    </xf>
    <xf numFmtId="0" fontId="139" fillId="0" borderId="43" xfId="0" applyNumberFormat="1" applyFont="1" applyBorder="1" applyAlignment="1" applyProtection="1">
      <alignment horizontal="left"/>
    </xf>
    <xf numFmtId="0" fontId="139" fillId="0" borderId="43" xfId="0" applyNumberFormat="1" applyFont="1" applyBorder="1" applyAlignment="1" applyProtection="1">
      <alignment horizontal="left" wrapText="1"/>
    </xf>
    <xf numFmtId="0" fontId="139" fillId="0" borderId="67" xfId="0" applyNumberFormat="1" applyFont="1" applyBorder="1" applyAlignment="1" applyProtection="1">
      <alignment horizontal="left"/>
    </xf>
    <xf numFmtId="0" fontId="139" fillId="33" borderId="43" xfId="0" applyNumberFormat="1" applyFont="1" applyFill="1" applyBorder="1" applyAlignment="1" applyProtection="1">
      <alignment horizontal="left"/>
    </xf>
    <xf numFmtId="0" fontId="139" fillId="33" borderId="67" xfId="0" applyNumberFormat="1" applyFont="1" applyFill="1" applyBorder="1" applyAlignment="1" applyProtection="1">
      <alignment horizontal="left"/>
    </xf>
    <xf numFmtId="2" fontId="139" fillId="0" borderId="16" xfId="0" applyNumberFormat="1" applyFont="1" applyBorder="1" applyAlignment="1" applyProtection="1">
      <alignment horizontal="right"/>
    </xf>
    <xf numFmtId="0" fontId="139" fillId="0" borderId="16" xfId="0" applyNumberFormat="1" applyFont="1" applyBorder="1" applyAlignment="1" applyProtection="1">
      <alignment horizontal="right"/>
    </xf>
    <xf numFmtId="0" fontId="139" fillId="0" borderId="68" xfId="0" applyNumberFormat="1" applyFont="1" applyBorder="1" applyAlignment="1" applyProtection="1">
      <alignment horizontal="right"/>
    </xf>
    <xf numFmtId="185" fontId="134" fillId="33" borderId="16" xfId="0" applyNumberFormat="1" applyFont="1" applyFill="1" applyBorder="1" applyAlignment="1" applyProtection="1">
      <alignment horizontal="right"/>
    </xf>
    <xf numFmtId="1" fontId="134" fillId="33" borderId="68" xfId="0" applyNumberFormat="1" applyFont="1" applyFill="1" applyBorder="1" applyAlignment="1" applyProtection="1">
      <alignment horizontal="right"/>
    </xf>
    <xf numFmtId="0" fontId="5" fillId="0" borderId="0" xfId="0" applyFont="1"/>
    <xf numFmtId="0" fontId="150" fillId="0" borderId="0" xfId="0" applyFont="1"/>
    <xf numFmtId="0" fontId="151" fillId="0" borderId="0" xfId="3680" applyFont="1"/>
    <xf numFmtId="0" fontId="151" fillId="0" borderId="0" xfId="3680" applyFont="1" applyAlignment="1">
      <alignment vertical="center"/>
    </xf>
    <xf numFmtId="0" fontId="148" fillId="0" borderId="0" xfId="0" applyFont="1" applyAlignment="1">
      <alignment vertical="center" wrapText="1"/>
    </xf>
    <xf numFmtId="0" fontId="4" fillId="0" borderId="0" xfId="0" applyFont="1"/>
    <xf numFmtId="0" fontId="3" fillId="0" borderId="0" xfId="0" applyFont="1"/>
    <xf numFmtId="0" fontId="119" fillId="0" borderId="0" xfId="3680" applyAlignment="1">
      <alignment vertical="top"/>
    </xf>
    <xf numFmtId="0" fontId="2" fillId="0" borderId="0" xfId="0" applyFont="1"/>
    <xf numFmtId="0" fontId="153" fillId="0" borderId="0" xfId="3680" applyFont="1" applyAlignment="1">
      <alignment vertical="top"/>
    </xf>
    <xf numFmtId="0" fontId="5" fillId="66" borderId="0" xfId="3686" applyNumberFormat="1" applyFont="1" applyFill="1" applyAlignment="1">
      <alignment horizontal="left" vertical="center" wrapText="1"/>
    </xf>
    <xf numFmtId="0" fontId="151" fillId="0" borderId="0" xfId="3680" applyFont="1" applyBorder="1" applyAlignment="1">
      <alignment horizontal="left"/>
    </xf>
    <xf numFmtId="0" fontId="4" fillId="0" borderId="0" xfId="0" applyFont="1" applyAlignment="1">
      <alignment wrapText="1"/>
    </xf>
    <xf numFmtId="0" fontId="151" fillId="0" borderId="0" xfId="3680" applyFont="1" applyAlignment="1">
      <alignment horizontal="left"/>
    </xf>
    <xf numFmtId="0" fontId="151" fillId="0" borderId="0" xfId="3680" applyFont="1" applyAlignment="1">
      <alignment horizontal="left" vertical="center" wrapText="1"/>
    </xf>
    <xf numFmtId="0" fontId="151" fillId="0" borderId="0" xfId="3680" applyFont="1" applyAlignment="1">
      <alignment horizontal="left" vertical="top" wrapText="1"/>
    </xf>
    <xf numFmtId="0" fontId="151" fillId="0" borderId="0" xfId="3680" applyFont="1" applyAlignment="1">
      <alignment horizontal="left" wrapText="1"/>
    </xf>
    <xf numFmtId="0" fontId="129" fillId="0" borderId="0" xfId="0" applyFont="1" applyFill="1" applyBorder="1" applyAlignment="1">
      <alignment horizontal="left" vertical="top" wrapText="1"/>
    </xf>
    <xf numFmtId="0" fontId="121" fillId="64" borderId="0" xfId="0" applyFont="1" applyFill="1" applyAlignment="1">
      <alignment horizontal="center"/>
    </xf>
    <xf numFmtId="0" fontId="123" fillId="0" borderId="0" xfId="198" applyFont="1" applyBorder="1" applyAlignment="1">
      <alignment horizontal="left"/>
    </xf>
    <xf numFmtId="0" fontId="131" fillId="65" borderId="52" xfId="198" applyFont="1" applyFill="1" applyBorder="1" applyAlignment="1">
      <alignment horizontal="center" vertical="center"/>
    </xf>
    <xf numFmtId="0" fontId="131" fillId="65" borderId="53" xfId="198" applyFont="1" applyFill="1" applyBorder="1" applyAlignment="1">
      <alignment horizontal="center" vertical="center"/>
    </xf>
    <xf numFmtId="0" fontId="131" fillId="65" borderId="54" xfId="198" applyFont="1" applyFill="1" applyBorder="1" applyAlignment="1">
      <alignment horizontal="center" vertical="center" wrapText="1"/>
    </xf>
    <xf numFmtId="0" fontId="131" fillId="65" borderId="12" xfId="198" applyFont="1" applyFill="1" applyBorder="1" applyAlignment="1">
      <alignment horizontal="center" vertical="center" wrapText="1"/>
    </xf>
    <xf numFmtId="0" fontId="131" fillId="65" borderId="56" xfId="198" applyFont="1" applyFill="1" applyBorder="1" applyAlignment="1">
      <alignment horizontal="center" vertical="center" wrapText="1"/>
    </xf>
    <xf numFmtId="0" fontId="131" fillId="65" borderId="52" xfId="198" applyFont="1" applyFill="1" applyBorder="1" applyAlignment="1">
      <alignment horizontal="center" vertical="center" wrapText="1"/>
    </xf>
    <xf numFmtId="0" fontId="131" fillId="65" borderId="54" xfId="198" applyFont="1" applyFill="1" applyBorder="1" applyAlignment="1">
      <alignment horizontal="center" vertical="center"/>
    </xf>
    <xf numFmtId="0" fontId="131" fillId="65" borderId="12" xfId="198" applyFont="1" applyFill="1" applyBorder="1" applyAlignment="1">
      <alignment horizontal="center" vertical="center"/>
    </xf>
    <xf numFmtId="0" fontId="131" fillId="65" borderId="54" xfId="198" applyFont="1" applyFill="1" applyBorder="1" applyAlignment="1">
      <alignment horizontal="center"/>
    </xf>
    <xf numFmtId="0" fontId="131" fillId="65" borderId="12" xfId="198" applyFont="1" applyFill="1" applyBorder="1" applyAlignment="1">
      <alignment horizontal="center"/>
    </xf>
    <xf numFmtId="0" fontId="9" fillId="0" borderId="0" xfId="0" applyFont="1" applyBorder="1" applyAlignment="1">
      <alignment horizontal="left" vertical="top" wrapText="1"/>
    </xf>
    <xf numFmtId="0" fontId="127" fillId="0" borderId="40" xfId="2259" applyFont="1" applyFill="1" applyBorder="1" applyAlignment="1">
      <alignment horizontal="left" vertical="center" wrapText="1"/>
    </xf>
    <xf numFmtId="0" fontId="131" fillId="65" borderId="54" xfId="3672" applyFont="1" applyFill="1" applyBorder="1" applyAlignment="1">
      <alignment horizontal="center" vertical="center" wrapText="1"/>
    </xf>
    <xf numFmtId="0" fontId="131" fillId="65" borderId="52" xfId="3672" applyFont="1" applyFill="1" applyBorder="1" applyAlignment="1">
      <alignment horizontal="center" vertical="center" wrapText="1"/>
    </xf>
    <xf numFmtId="0" fontId="123" fillId="0" borderId="6" xfId="3672" applyFont="1" applyBorder="1" applyAlignment="1"/>
    <xf numFmtId="0" fontId="131" fillId="65" borderId="52" xfId="3672" applyFont="1" applyFill="1" applyBorder="1" applyAlignment="1">
      <alignment horizontal="center" vertical="center"/>
    </xf>
    <xf numFmtId="0" fontId="131" fillId="65" borderId="53" xfId="3672" applyFont="1" applyFill="1" applyBorder="1" applyAlignment="1">
      <alignment horizontal="center" vertical="center"/>
    </xf>
    <xf numFmtId="0" fontId="131" fillId="65" borderId="12" xfId="3672" applyFont="1" applyFill="1" applyBorder="1" applyAlignment="1">
      <alignment horizontal="center" vertical="center" wrapText="1"/>
    </xf>
    <xf numFmtId="0" fontId="131" fillId="65" borderId="56" xfId="3672" applyFont="1" applyFill="1" applyBorder="1" applyAlignment="1">
      <alignment horizontal="center" vertical="center" wrapText="1"/>
    </xf>
    <xf numFmtId="0" fontId="131" fillId="65" borderId="54" xfId="3672" applyFont="1" applyFill="1" applyBorder="1" applyAlignment="1">
      <alignment horizontal="center" vertical="center"/>
    </xf>
    <xf numFmtId="0" fontId="131" fillId="65" borderId="12" xfId="3672" applyFont="1" applyFill="1" applyBorder="1" applyAlignment="1">
      <alignment horizontal="center" vertical="center"/>
    </xf>
    <xf numFmtId="0" fontId="129" fillId="0" borderId="0" xfId="0" applyFont="1" applyFill="1" applyBorder="1" applyAlignment="1">
      <alignment vertical="top" wrapText="1"/>
    </xf>
    <xf numFmtId="0" fontId="123" fillId="0" borderId="0" xfId="3672" applyFont="1" applyAlignment="1">
      <alignment horizontal="left"/>
    </xf>
    <xf numFmtId="0" fontId="121" fillId="64" borderId="0" xfId="3652" applyFont="1" applyFill="1" applyAlignment="1">
      <alignment horizontal="center" vertical="center"/>
    </xf>
    <xf numFmtId="0" fontId="120" fillId="64" borderId="0" xfId="3652" applyFont="1" applyFill="1" applyAlignment="1">
      <alignment horizontal="center" vertical="center"/>
    </xf>
    <xf numFmtId="0" fontId="120" fillId="65" borderId="52" xfId="3660" applyFont="1" applyFill="1" applyBorder="1" applyAlignment="1">
      <alignment horizontal="center" vertical="center"/>
    </xf>
    <xf numFmtId="0" fontId="120" fillId="65" borderId="53" xfId="3660" applyFont="1" applyFill="1" applyBorder="1" applyAlignment="1">
      <alignment horizontal="center" vertical="center"/>
    </xf>
    <xf numFmtId="0" fontId="120" fillId="65" borderId="54" xfId="3660" applyFont="1" applyFill="1" applyBorder="1" applyAlignment="1">
      <alignment horizontal="center" vertical="center" wrapText="1"/>
    </xf>
    <xf numFmtId="0" fontId="120" fillId="65" borderId="12" xfId="3660" applyFont="1" applyFill="1" applyBorder="1" applyAlignment="1">
      <alignment horizontal="center" vertical="center" wrapText="1"/>
    </xf>
    <xf numFmtId="0" fontId="120" fillId="65" borderId="56" xfId="3652" applyFont="1" applyFill="1" applyBorder="1" applyAlignment="1">
      <alignment horizontal="center" vertical="center" wrapText="1"/>
    </xf>
    <xf numFmtId="0" fontId="120" fillId="65" borderId="52" xfId="3660" applyFont="1" applyFill="1" applyBorder="1" applyAlignment="1">
      <alignment horizontal="center" vertical="center" wrapText="1"/>
    </xf>
    <xf numFmtId="0" fontId="120" fillId="65" borderId="56" xfId="3660" applyFont="1" applyFill="1" applyBorder="1" applyAlignment="1">
      <alignment horizontal="center" vertical="center" wrapText="1"/>
    </xf>
    <xf numFmtId="0" fontId="120" fillId="65" borderId="54" xfId="3661" applyFont="1" applyFill="1" applyBorder="1" applyAlignment="1">
      <alignment horizontal="center" vertical="center" wrapText="1"/>
    </xf>
    <xf numFmtId="0" fontId="120" fillId="65" borderId="52" xfId="3661" applyFont="1" applyFill="1" applyBorder="1" applyAlignment="1">
      <alignment horizontal="center" vertical="center" wrapText="1"/>
    </xf>
    <xf numFmtId="0" fontId="120" fillId="65" borderId="54" xfId="3662" applyFont="1" applyFill="1" applyBorder="1" applyAlignment="1">
      <alignment horizontal="center" vertical="center" wrapText="1"/>
    </xf>
    <xf numFmtId="0" fontId="120" fillId="65" borderId="52" xfId="3662" applyFont="1" applyFill="1" applyBorder="1" applyAlignment="1">
      <alignment horizontal="center" vertical="center" wrapText="1"/>
    </xf>
    <xf numFmtId="0" fontId="120" fillId="65" borderId="12" xfId="3661" applyFont="1" applyFill="1" applyBorder="1" applyAlignment="1">
      <alignment horizontal="center" vertical="center" wrapText="1"/>
    </xf>
    <xf numFmtId="0" fontId="6" fillId="0" borderId="0" xfId="3652" applyFont="1" applyAlignment="1">
      <alignment vertical="top" wrapText="1"/>
    </xf>
    <xf numFmtId="0" fontId="120" fillId="65" borderId="57" xfId="3662" applyFont="1" applyFill="1" applyBorder="1" applyAlignment="1">
      <alignment horizontal="center" vertical="center" wrapText="1"/>
    </xf>
    <xf numFmtId="0" fontId="129" fillId="0" borderId="0" xfId="3652" applyFont="1" applyAlignment="1">
      <alignment horizontal="left" vertical="top" wrapText="1"/>
    </xf>
    <xf numFmtId="0" fontId="145" fillId="0" borderId="40" xfId="3000" applyFont="1" applyBorder="1" applyAlignment="1">
      <alignment horizontal="left" vertical="center" wrapText="1"/>
    </xf>
    <xf numFmtId="0" fontId="144" fillId="0" borderId="6" xfId="3663" applyFont="1" applyBorder="1" applyAlignment="1">
      <alignment horizontal="left" vertical="center"/>
    </xf>
    <xf numFmtId="0" fontId="120" fillId="65" borderId="52" xfId="2912" applyFont="1" applyFill="1" applyBorder="1" applyAlignment="1">
      <alignment horizontal="center" vertical="center" wrapText="1"/>
    </xf>
    <xf numFmtId="0" fontId="120" fillId="65" borderId="53" xfId="2912" applyFont="1" applyFill="1" applyBorder="1" applyAlignment="1">
      <alignment horizontal="center" vertical="center" wrapText="1"/>
    </xf>
    <xf numFmtId="0" fontId="120" fillId="65" borderId="56" xfId="2912" applyFont="1" applyFill="1" applyBorder="1" applyAlignment="1">
      <alignment horizontal="center" vertical="center" wrapText="1"/>
    </xf>
    <xf numFmtId="0" fontId="120" fillId="65" borderId="54" xfId="2917" applyFont="1" applyFill="1" applyBorder="1" applyAlignment="1">
      <alignment horizontal="center" wrapText="1"/>
    </xf>
    <xf numFmtId="0" fontId="120" fillId="65" borderId="12" xfId="2917" applyFont="1" applyFill="1" applyBorder="1" applyAlignment="1">
      <alignment horizontal="center" wrapText="1"/>
    </xf>
    <xf numFmtId="0" fontId="129" fillId="0" borderId="0" xfId="0" applyFont="1" applyAlignment="1">
      <alignment horizontal="left" vertical="top" wrapText="1"/>
    </xf>
    <xf numFmtId="0" fontId="145" fillId="0" borderId="0" xfId="3000" applyFont="1" applyAlignment="1">
      <alignment horizontal="left" vertical="center" wrapText="1"/>
    </xf>
    <xf numFmtId="0" fontId="145" fillId="0" borderId="0" xfId="2998" applyFont="1" applyAlignment="1">
      <alignment horizontal="left" vertical="center" wrapText="1"/>
    </xf>
    <xf numFmtId="0" fontId="120" fillId="65" borderId="52" xfId="2914" applyFont="1" applyFill="1" applyBorder="1" applyAlignment="1">
      <alignment horizontal="center" vertical="center" wrapText="1"/>
    </xf>
    <xf numFmtId="0" fontId="120" fillId="65" borderId="53" xfId="2916" applyFont="1" applyFill="1" applyBorder="1" applyAlignment="1">
      <alignment horizontal="center" vertical="center" wrapText="1"/>
    </xf>
    <xf numFmtId="0" fontId="120" fillId="65" borderId="56" xfId="0" applyFont="1" applyFill="1" applyBorder="1" applyAlignment="1">
      <alignment horizontal="center" vertical="center" wrapText="1"/>
    </xf>
    <xf numFmtId="0" fontId="120" fillId="65" borderId="12" xfId="2918" applyFont="1" applyFill="1" applyBorder="1" applyAlignment="1">
      <alignment horizontal="center" wrapText="1"/>
    </xf>
    <xf numFmtId="0" fontId="144" fillId="0" borderId="6" xfId="2899" applyFont="1" applyBorder="1" applyAlignment="1">
      <alignment horizontal="left" vertical="center"/>
    </xf>
    <xf numFmtId="0" fontId="129" fillId="0" borderId="0" xfId="0" applyFont="1" applyAlignment="1">
      <alignment horizontal="left" vertical="center" wrapText="1"/>
    </xf>
    <xf numFmtId="0" fontId="129" fillId="0" borderId="48" xfId="0" applyFont="1" applyBorder="1" applyAlignment="1">
      <alignment horizontal="left" vertical="center" wrapText="1"/>
    </xf>
    <xf numFmtId="0" fontId="129" fillId="0" borderId="47" xfId="0" applyFont="1" applyFill="1" applyBorder="1" applyAlignment="1">
      <alignment horizontal="left" vertical="top" wrapText="1"/>
    </xf>
    <xf numFmtId="0" fontId="131" fillId="0" borderId="0" xfId="0" applyFont="1" applyAlignment="1">
      <alignment horizontal="left" vertical="center" wrapText="1"/>
    </xf>
    <xf numFmtId="0" fontId="131" fillId="65" borderId="52" xfId="3282" applyFont="1" applyFill="1" applyBorder="1" applyAlignment="1">
      <alignment horizontal="center" vertical="center" wrapText="1"/>
    </xf>
    <xf numFmtId="0" fontId="131" fillId="65" borderId="53" xfId="3282" applyFont="1" applyFill="1" applyBorder="1" applyAlignment="1">
      <alignment horizontal="center" vertical="center" wrapText="1"/>
    </xf>
    <xf numFmtId="0" fontId="131" fillId="65" borderId="57" xfId="3270" applyFont="1" applyFill="1" applyBorder="1" applyAlignment="1">
      <alignment horizontal="center" vertical="center" wrapText="1"/>
    </xf>
    <xf numFmtId="0" fontId="131" fillId="65" borderId="52" xfId="3270" applyFont="1" applyFill="1" applyBorder="1" applyAlignment="1">
      <alignment horizontal="center" vertical="center" wrapText="1"/>
    </xf>
    <xf numFmtId="0" fontId="131" fillId="65" borderId="54" xfId="3269" applyFont="1" applyFill="1" applyBorder="1" applyAlignment="1">
      <alignment horizontal="center" vertical="center" wrapText="1"/>
    </xf>
    <xf numFmtId="0" fontId="131" fillId="65" borderId="12" xfId="3269" applyFont="1" applyFill="1" applyBorder="1" applyAlignment="1">
      <alignment horizontal="center" vertical="center" wrapText="1"/>
    </xf>
    <xf numFmtId="0" fontId="130" fillId="64" borderId="50" xfId="3275" applyFont="1" applyFill="1" applyBorder="1" applyAlignment="1">
      <alignment horizontal="center" vertical="center" wrapText="1"/>
    </xf>
    <xf numFmtId="0" fontId="130" fillId="64" borderId="51" xfId="3275" applyFont="1" applyFill="1" applyBorder="1" applyAlignment="1">
      <alignment horizontal="center" vertical="center" wrapText="1"/>
    </xf>
    <xf numFmtId="0" fontId="131" fillId="65" borderId="52" xfId="0" applyFont="1" applyFill="1" applyBorder="1" applyAlignment="1">
      <alignment horizontal="center" vertical="center"/>
    </xf>
    <xf numFmtId="0" fontId="131" fillId="65" borderId="53" xfId="0" applyFont="1" applyFill="1" applyBorder="1" applyAlignment="1">
      <alignment horizontal="center" vertical="center"/>
    </xf>
    <xf numFmtId="0" fontId="131" fillId="65" borderId="56" xfId="0" applyFont="1" applyFill="1" applyBorder="1" applyAlignment="1">
      <alignment horizontal="center" vertical="center"/>
    </xf>
    <xf numFmtId="0" fontId="131" fillId="65" borderId="54" xfId="0" applyFont="1" applyFill="1" applyBorder="1" applyAlignment="1">
      <alignment horizontal="center" vertical="center" wrapText="1"/>
    </xf>
    <xf numFmtId="0" fontId="131" fillId="65" borderId="12" xfId="0" applyFont="1" applyFill="1" applyBorder="1" applyAlignment="1">
      <alignment horizontal="center" vertical="center" wrapText="1"/>
    </xf>
    <xf numFmtId="0" fontId="131" fillId="65" borderId="57" xfId="0" applyFont="1" applyFill="1" applyBorder="1" applyAlignment="1">
      <alignment horizontal="center" vertical="center" wrapText="1"/>
    </xf>
    <xf numFmtId="0" fontId="131" fillId="65" borderId="52" xfId="0" applyFont="1" applyFill="1" applyBorder="1" applyAlignment="1">
      <alignment horizontal="center" vertical="center" wrapText="1"/>
    </xf>
    <xf numFmtId="0" fontId="130" fillId="64" borderId="50" xfId="0" applyFont="1" applyFill="1" applyBorder="1" applyAlignment="1">
      <alignment horizontal="center" vertical="center" wrapText="1"/>
    </xf>
    <xf numFmtId="0" fontId="130" fillId="64" borderId="51" xfId="0" applyFont="1" applyFill="1" applyBorder="1" applyAlignment="1">
      <alignment horizontal="center" vertical="center" wrapText="1"/>
    </xf>
    <xf numFmtId="0" fontId="131" fillId="65" borderId="56" xfId="3269" applyFont="1" applyFill="1" applyBorder="1" applyAlignment="1">
      <alignment horizontal="center" vertical="center" wrapText="1"/>
    </xf>
    <xf numFmtId="0" fontId="131" fillId="65" borderId="52" xfId="3269" applyFont="1" applyFill="1" applyBorder="1" applyAlignment="1">
      <alignment horizontal="center" vertical="center" wrapText="1"/>
    </xf>
    <xf numFmtId="0" fontId="131" fillId="65" borderId="54" xfId="3271" applyFont="1" applyFill="1" applyBorder="1" applyAlignment="1">
      <alignment horizontal="center" vertical="center" wrapText="1"/>
    </xf>
    <xf numFmtId="0" fontId="131" fillId="65" borderId="52" xfId="3271" applyFont="1" applyFill="1" applyBorder="1" applyAlignment="1">
      <alignment horizontal="center" vertical="center" wrapText="1"/>
    </xf>
    <xf numFmtId="0" fontId="131" fillId="65" borderId="12" xfId="3271" applyFont="1" applyFill="1" applyBorder="1" applyAlignment="1">
      <alignment horizontal="center" vertical="center" wrapText="1"/>
    </xf>
    <xf numFmtId="0" fontId="130" fillId="64" borderId="50" xfId="198" applyFont="1" applyFill="1" applyBorder="1" applyAlignment="1">
      <alignment horizontal="center" vertical="center" wrapText="1"/>
    </xf>
    <xf numFmtId="0" fontId="130" fillId="64" borderId="51" xfId="198" applyFont="1" applyFill="1" applyBorder="1" applyAlignment="1">
      <alignment horizontal="center" vertical="center" wrapText="1"/>
    </xf>
    <xf numFmtId="0" fontId="131" fillId="0" borderId="6" xfId="0" applyFont="1" applyBorder="1" applyAlignment="1">
      <alignment horizontal="left" wrapText="1"/>
    </xf>
    <xf numFmtId="0" fontId="135" fillId="0" borderId="47" xfId="0" applyFont="1" applyBorder="1" applyAlignment="1">
      <alignment horizontal="left" vertical="top" wrapText="1"/>
    </xf>
    <xf numFmtId="0" fontId="131" fillId="65" borderId="53" xfId="0" applyFont="1" applyFill="1" applyBorder="1" applyAlignment="1">
      <alignment horizontal="center" vertical="center" wrapText="1"/>
    </xf>
    <xf numFmtId="0" fontId="129" fillId="0" borderId="49" xfId="0" applyFont="1" applyBorder="1" applyAlignment="1">
      <alignment horizontal="left" vertical="center" wrapText="1"/>
    </xf>
    <xf numFmtId="0" fontId="120" fillId="0" borderId="0" xfId="0" applyFont="1" applyAlignment="1">
      <alignment horizontal="left" vertical="top" wrapText="1"/>
    </xf>
    <xf numFmtId="0" fontId="131" fillId="65" borderId="54" xfId="3286" applyFont="1" applyFill="1" applyBorder="1" applyAlignment="1">
      <alignment horizontal="center" vertical="center" wrapText="1"/>
    </xf>
    <xf numFmtId="0" fontId="131" fillId="65" borderId="12" xfId="3286" applyFont="1" applyFill="1" applyBorder="1" applyAlignment="1">
      <alignment horizontal="center" vertical="center" wrapText="1"/>
    </xf>
    <xf numFmtId="0" fontId="131" fillId="65" borderId="54" xfId="3270" applyFont="1" applyFill="1" applyBorder="1" applyAlignment="1">
      <alignment horizontal="center" vertical="center" wrapText="1"/>
    </xf>
    <xf numFmtId="0" fontId="131" fillId="65" borderId="12" xfId="3270" applyFont="1" applyFill="1" applyBorder="1" applyAlignment="1">
      <alignment horizontal="center" vertical="center" wrapText="1"/>
    </xf>
    <xf numFmtId="0" fontId="135" fillId="0" borderId="0" xfId="0" applyFont="1" applyAlignment="1">
      <alignment horizontal="left" wrapText="1"/>
    </xf>
    <xf numFmtId="0" fontId="135" fillId="0" borderId="40" xfId="0" applyFont="1" applyBorder="1" applyAlignment="1">
      <alignment horizontal="left" vertical="top" wrapText="1"/>
    </xf>
    <xf numFmtId="0" fontId="135" fillId="0" borderId="0" xfId="0" applyFont="1" applyAlignment="1">
      <alignment horizontal="left" vertical="top"/>
    </xf>
    <xf numFmtId="0" fontId="135" fillId="0" borderId="59" xfId="0" applyFont="1" applyBorder="1" applyAlignment="1">
      <alignment horizontal="left" wrapText="1"/>
    </xf>
    <xf numFmtId="0" fontId="135" fillId="0" borderId="59" xfId="0" applyFont="1" applyBorder="1" applyAlignment="1">
      <alignment horizontal="left"/>
    </xf>
    <xf numFmtId="0" fontId="135" fillId="0" borderId="0" xfId="0" applyFont="1" applyAlignment="1">
      <alignment horizontal="left"/>
    </xf>
    <xf numFmtId="0" fontId="135" fillId="0" borderId="0" xfId="0" applyFont="1" applyBorder="1" applyAlignment="1">
      <alignment horizontal="left" vertical="top" wrapText="1"/>
    </xf>
    <xf numFmtId="0" fontId="120" fillId="65" borderId="7" xfId="0" applyFont="1" applyFill="1" applyBorder="1" applyAlignment="1">
      <alignment horizontal="center" vertical="top" wrapText="1"/>
    </xf>
    <xf numFmtId="0" fontId="120" fillId="65" borderId="54" xfId="0" applyFont="1" applyFill="1" applyBorder="1" applyAlignment="1">
      <alignment horizontal="center" vertical="top" wrapText="1"/>
    </xf>
    <xf numFmtId="1" fontId="135" fillId="0" borderId="0" xfId="1" applyNumberFormat="1" applyFont="1" applyBorder="1" applyAlignment="1">
      <alignment horizontal="left" vertical="center" wrapText="1"/>
    </xf>
    <xf numFmtId="1" fontId="129" fillId="0" borderId="0" xfId="1" applyNumberFormat="1" applyFont="1" applyBorder="1" applyAlignment="1">
      <alignment horizontal="left" vertical="center" wrapText="1"/>
    </xf>
    <xf numFmtId="0" fontId="135" fillId="0" borderId="0" xfId="0" applyFont="1" applyAlignment="1">
      <alignment horizontal="left" vertical="center" wrapText="1"/>
    </xf>
    <xf numFmtId="0" fontId="131" fillId="65" borderId="56" xfId="3271" applyFont="1" applyFill="1" applyBorder="1" applyAlignment="1">
      <alignment horizontal="center" vertical="center" wrapText="1"/>
    </xf>
    <xf numFmtId="0" fontId="120" fillId="0" borderId="6" xfId="0" applyFont="1" applyBorder="1" applyAlignment="1">
      <alignment horizontal="left"/>
    </xf>
    <xf numFmtId="0" fontId="1" fillId="0" borderId="0" xfId="0" applyFont="1" applyAlignment="1">
      <alignment wrapText="1"/>
    </xf>
  </cellXfs>
  <cellStyles count="3687">
    <cellStyle name="20 % - Akzent1 2" xfId="197"/>
    <cellStyle name="20 % - Akzent1 2 2" xfId="196"/>
    <cellStyle name="20 % - Akzent1 3" xfId="193"/>
    <cellStyle name="20 % - Akzent1 3 2" xfId="192"/>
    <cellStyle name="20 % - Akzent1 3 3" xfId="191"/>
    <cellStyle name="20 % - Akzent1 4" xfId="188"/>
    <cellStyle name="20 % - Akzent1 4 2" xfId="187"/>
    <cellStyle name="20 % - Akzent1 5" xfId="186"/>
    <cellStyle name="20 % - Akzent2 2" xfId="185"/>
    <cellStyle name="20 % - Akzent2 2 2" xfId="184"/>
    <cellStyle name="20 % - Akzent2 3" xfId="181"/>
    <cellStyle name="20 % - Akzent2 3 2" xfId="176"/>
    <cellStyle name="20 % - Akzent2 3 3" xfId="180"/>
    <cellStyle name="20 % - Akzent2 4" xfId="179"/>
    <cellStyle name="20 % - Akzent2 4 2" xfId="175"/>
    <cellStyle name="20 % - Akzent2 5" xfId="174"/>
    <cellStyle name="20 % - Akzent3 2" xfId="173"/>
    <cellStyle name="20 % - Akzent3 2 2" xfId="183"/>
    <cellStyle name="20 % - Akzent3 3" xfId="182"/>
    <cellStyle name="20 % - Akzent3 3 2" xfId="178"/>
    <cellStyle name="20 % - Akzent3 3 3" xfId="177"/>
    <cellStyle name="20 % - Akzent3 4" xfId="195"/>
    <cellStyle name="20 % - Akzent3 4 2" xfId="194"/>
    <cellStyle name="20 % - Akzent3 5" xfId="190"/>
    <cellStyle name="20 % - Akzent4 2" xfId="189"/>
    <cellStyle name="20 % - Akzent4 2 2" xfId="170"/>
    <cellStyle name="20 % - Akzent4 3" xfId="172"/>
    <cellStyle name="20 % - Akzent4 3 2" xfId="171"/>
    <cellStyle name="20 % - Akzent4 3 3" xfId="228"/>
    <cellStyle name="20 % - Akzent4 4" xfId="227"/>
    <cellStyle name="20 % - Akzent4 4 2" xfId="226"/>
    <cellStyle name="20 % - Akzent4 5" xfId="225"/>
    <cellStyle name="20 % - Akzent5 2" xfId="222"/>
    <cellStyle name="20 % - Akzent5 2 2" xfId="221"/>
    <cellStyle name="20 % - Akzent5 3" xfId="220"/>
    <cellStyle name="20 % - Akzent5 3 2" xfId="219"/>
    <cellStyle name="20 % - Akzent5 3 3" xfId="216"/>
    <cellStyle name="20 % - Akzent5 4" xfId="215"/>
    <cellStyle name="20 % - Akzent5 4 2" xfId="214"/>
    <cellStyle name="20 % - Akzent5 5" xfId="213"/>
    <cellStyle name="20 % - Akzent6 2" xfId="212"/>
    <cellStyle name="20 % - Akzent6 2 2" xfId="211"/>
    <cellStyle name="20 % - Akzent6 3" xfId="207"/>
    <cellStyle name="20 % - Akzent6 3 2" xfId="203"/>
    <cellStyle name="20 % - Akzent6 3 3" xfId="201"/>
    <cellStyle name="20 % - Akzent6 4" xfId="206"/>
    <cellStyle name="20 % - Akzent6 4 2" xfId="205"/>
    <cellStyle name="20 % - Akzent6 5" xfId="200"/>
    <cellStyle name="20% - Akzent1" xfId="199"/>
    <cellStyle name="20% - Akzent1 2" xfId="210"/>
    <cellStyle name="20% - Akzent2" xfId="208"/>
    <cellStyle name="20% - Akzent2 2" xfId="209"/>
    <cellStyle name="20% - Akzent3" xfId="204"/>
    <cellStyle name="20% - Akzent3 2" xfId="202"/>
    <cellStyle name="20% - Akzent4" xfId="224"/>
    <cellStyle name="20% - Akzent4 2" xfId="223"/>
    <cellStyle name="20% - Akzent5" xfId="218"/>
    <cellStyle name="20% - Akzent5 2" xfId="217"/>
    <cellStyle name="20% - Akzent6" xfId="163"/>
    <cellStyle name="20% - Akzent6 2" xfId="162"/>
    <cellStyle name="4" xfId="161"/>
    <cellStyle name="4 2" xfId="160"/>
    <cellStyle name="4 2 2" xfId="159"/>
    <cellStyle name="4 2 2 2" xfId="158"/>
    <cellStyle name="4 2 2 2 2" xfId="157"/>
    <cellStyle name="4 2 2 2 3" xfId="156"/>
    <cellStyle name="4 2 2 2 4" xfId="155"/>
    <cellStyle name="4 2 2 2 5" xfId="154"/>
    <cellStyle name="4 2 2 3" xfId="153"/>
    <cellStyle name="4 2 2 4" xfId="152"/>
    <cellStyle name="4 2 2 5" xfId="151"/>
    <cellStyle name="4 2 2 6" xfId="150"/>
    <cellStyle name="4 2 3" xfId="149"/>
    <cellStyle name="4 2 3 2" xfId="148"/>
    <cellStyle name="4 2 3 2 2" xfId="147"/>
    <cellStyle name="4 2 3 2 3" xfId="146"/>
    <cellStyle name="4 2 3 2 4" xfId="145"/>
    <cellStyle name="4 2 3 2 5" xfId="144"/>
    <cellStyle name="4 2 3 3" xfId="143"/>
    <cellStyle name="4 2 3 4" xfId="142"/>
    <cellStyle name="4 2 3 5" xfId="141"/>
    <cellStyle name="4 2 3 6" xfId="140"/>
    <cellStyle name="4 3" xfId="139"/>
    <cellStyle name="4 3 2" xfId="138"/>
    <cellStyle name="4 3 3" xfId="137"/>
    <cellStyle name="4 3 4" xfId="136"/>
    <cellStyle name="4 3 5" xfId="135"/>
    <cellStyle name="4_5225402107005(1)" xfId="134"/>
    <cellStyle name="4_5225402107005(1) 2" xfId="133"/>
    <cellStyle name="4_DeckblattNeu" xfId="132"/>
    <cellStyle name="4_DeckblattNeu 2" xfId="165"/>
    <cellStyle name="4_DeckblattNeu 2 2" xfId="131"/>
    <cellStyle name="4_DeckblattNeu 2 2 2" xfId="164"/>
    <cellStyle name="4_DeckblattNeu 2 2 3" xfId="130"/>
    <cellStyle name="4_DeckblattNeu 2 2 4" xfId="129"/>
    <cellStyle name="4_DeckblattNeu 2 2 5" xfId="128"/>
    <cellStyle name="4_DeckblattNeu 2 3" xfId="116"/>
    <cellStyle name="4_DeckblattNeu 2 4" xfId="115"/>
    <cellStyle name="4_DeckblattNeu 2 5" xfId="127"/>
    <cellStyle name="4_DeckblattNeu 2 6" xfId="117"/>
    <cellStyle name="4_DeckblattNeu 3" xfId="114"/>
    <cellStyle name="4_DeckblattNeu 3 2" xfId="168"/>
    <cellStyle name="4_DeckblattNeu 3 3" xfId="126"/>
    <cellStyle name="4_DeckblattNeu 3 4" xfId="166"/>
    <cellStyle name="4_DeckblattNeu 3 5" xfId="167"/>
    <cellStyle name="4_DeckblattNeu 4" xfId="125"/>
    <cellStyle name="4_DeckblattNeu 4 2" xfId="124"/>
    <cellStyle name="4_DeckblattNeu 4 3" xfId="123"/>
    <cellStyle name="4_DeckblattNeu 4 4" xfId="122"/>
    <cellStyle name="4_DeckblattNeu 4 5" xfId="169"/>
    <cellStyle name="4_DeckblattNeu 5" xfId="121"/>
    <cellStyle name="4_DeckblattNeu 6" xfId="113"/>
    <cellStyle name="4_DeckblattNeu 7" xfId="120"/>
    <cellStyle name="4_DeckblattNeu 8" xfId="119"/>
    <cellStyle name="4_III_Tagesbetreuung_2010_Rev1" xfId="118"/>
    <cellStyle name="4_III_Tagesbetreuung_2010_Rev1 2" xfId="229"/>
    <cellStyle name="4_III_Tagesbetreuung_2010_Rev1 2 2" xfId="230"/>
    <cellStyle name="4_III_Tagesbetreuung_2010_Rev1 2 2 2" xfId="231"/>
    <cellStyle name="4_III_Tagesbetreuung_2010_Rev1 2 2 3" xfId="232"/>
    <cellStyle name="4_III_Tagesbetreuung_2010_Rev1 2 2 4" xfId="233"/>
    <cellStyle name="4_III_Tagesbetreuung_2010_Rev1 2 2 5" xfId="234"/>
    <cellStyle name="4_III_Tagesbetreuung_2010_Rev1 2 3" xfId="235"/>
    <cellStyle name="4_III_Tagesbetreuung_2010_Rev1 2 4" xfId="236"/>
    <cellStyle name="4_III_Tagesbetreuung_2010_Rev1 2 5" xfId="237"/>
    <cellStyle name="4_III_Tagesbetreuung_2010_Rev1 2 6" xfId="238"/>
    <cellStyle name="4_III_Tagesbetreuung_2010_Rev1 3" xfId="239"/>
    <cellStyle name="4_III_Tagesbetreuung_2010_Rev1 3 2" xfId="240"/>
    <cellStyle name="4_III_Tagesbetreuung_2010_Rev1 3 2 2" xfId="241"/>
    <cellStyle name="4_III_Tagesbetreuung_2010_Rev1 3 2 3" xfId="242"/>
    <cellStyle name="4_III_Tagesbetreuung_2010_Rev1 3 2 4" xfId="243"/>
    <cellStyle name="4_III_Tagesbetreuung_2010_Rev1 3 2 5" xfId="244"/>
    <cellStyle name="4_III_Tagesbetreuung_2010_Rev1 3 3" xfId="245"/>
    <cellStyle name="4_III_Tagesbetreuung_2010_Rev1 3 4" xfId="246"/>
    <cellStyle name="4_III_Tagesbetreuung_2010_Rev1 3 5" xfId="247"/>
    <cellStyle name="4_III_Tagesbetreuung_2010_Rev1 3 6" xfId="248"/>
    <cellStyle name="4_III_Tagesbetreuung_2010_Rev1 4" xfId="249"/>
    <cellStyle name="4_III_Tagesbetreuung_2010_Rev1 4 2" xfId="250"/>
    <cellStyle name="4_III_Tagesbetreuung_2010_Rev1 4 3" xfId="251"/>
    <cellStyle name="4_III_Tagesbetreuung_2010_Rev1 4 4" xfId="252"/>
    <cellStyle name="4_III_Tagesbetreuung_2010_Rev1 4 5" xfId="253"/>
    <cellStyle name="4_III_Tagesbetreuung_2010_Rev1 5" xfId="254"/>
    <cellStyle name="4_III_Tagesbetreuung_2010_Rev1 6" xfId="255"/>
    <cellStyle name="4_III_Tagesbetreuung_2010_Rev1 7" xfId="256"/>
    <cellStyle name="4_III_Tagesbetreuung_2010_Rev1 8" xfId="257"/>
    <cellStyle name="4_leertabellen_teil_iii" xfId="258"/>
    <cellStyle name="4_leertabellen_teil_iii 2" xfId="259"/>
    <cellStyle name="4_leertabellen_teil_iii 2 2" xfId="260"/>
    <cellStyle name="4_leertabellen_teil_iii 2 2 2" xfId="261"/>
    <cellStyle name="4_leertabellen_teil_iii 2 2 3" xfId="262"/>
    <cellStyle name="4_leertabellen_teil_iii 2 2 4" xfId="263"/>
    <cellStyle name="4_leertabellen_teil_iii 2 2 5" xfId="264"/>
    <cellStyle name="4_leertabellen_teil_iii 2 3" xfId="265"/>
    <cellStyle name="4_leertabellen_teil_iii 2 4" xfId="266"/>
    <cellStyle name="4_leertabellen_teil_iii 2 5" xfId="267"/>
    <cellStyle name="4_leertabellen_teil_iii 2 6" xfId="268"/>
    <cellStyle name="4_leertabellen_teil_iii 3" xfId="269"/>
    <cellStyle name="4_leertabellen_teil_iii 3 2" xfId="270"/>
    <cellStyle name="4_leertabellen_teil_iii 3 2 2" xfId="271"/>
    <cellStyle name="4_leertabellen_teil_iii 3 2 3" xfId="272"/>
    <cellStyle name="4_leertabellen_teil_iii 3 2 4" xfId="273"/>
    <cellStyle name="4_leertabellen_teil_iii 3 2 5" xfId="274"/>
    <cellStyle name="4_leertabellen_teil_iii 3 3" xfId="275"/>
    <cellStyle name="4_leertabellen_teil_iii 3 4" xfId="276"/>
    <cellStyle name="4_leertabellen_teil_iii 3 5" xfId="277"/>
    <cellStyle name="4_leertabellen_teil_iii 3 6" xfId="278"/>
    <cellStyle name="4_leertabellen_teil_iii 4" xfId="279"/>
    <cellStyle name="4_leertabellen_teil_iii 4 2" xfId="280"/>
    <cellStyle name="4_leertabellen_teil_iii 4 3" xfId="281"/>
    <cellStyle name="4_leertabellen_teil_iii 4 4" xfId="282"/>
    <cellStyle name="4_leertabellen_teil_iii 4 5" xfId="283"/>
    <cellStyle name="4_leertabellen_teil_iii 5" xfId="284"/>
    <cellStyle name="4_leertabellen_teil_iii 6" xfId="285"/>
    <cellStyle name="4_leertabellen_teil_iii 7" xfId="286"/>
    <cellStyle name="4_leertabellen_teil_iii 8" xfId="287"/>
    <cellStyle name="4_Merkmalsuebersicht_neu" xfId="288"/>
    <cellStyle name="4_Merkmalsuebersicht_neu 2" xfId="289"/>
    <cellStyle name="4_Merkmalsuebersicht_neu 2 2" xfId="290"/>
    <cellStyle name="4_Merkmalsuebersicht_neu 2 2 2" xfId="291"/>
    <cellStyle name="4_Merkmalsuebersicht_neu 2 2 3" xfId="292"/>
    <cellStyle name="4_Merkmalsuebersicht_neu 2 2 4" xfId="293"/>
    <cellStyle name="4_Merkmalsuebersicht_neu 2 2 5" xfId="294"/>
    <cellStyle name="4_Merkmalsuebersicht_neu 2 3" xfId="295"/>
    <cellStyle name="4_Merkmalsuebersicht_neu 2 4" xfId="296"/>
    <cellStyle name="4_Merkmalsuebersicht_neu 2 5" xfId="297"/>
    <cellStyle name="4_Merkmalsuebersicht_neu 2 6" xfId="298"/>
    <cellStyle name="4_Merkmalsuebersicht_neu 3" xfId="299"/>
    <cellStyle name="4_Merkmalsuebersicht_neu 3 2" xfId="300"/>
    <cellStyle name="4_Merkmalsuebersicht_neu 3 3" xfId="301"/>
    <cellStyle name="4_Merkmalsuebersicht_neu 3 4" xfId="302"/>
    <cellStyle name="4_Merkmalsuebersicht_neu 3 5" xfId="303"/>
    <cellStyle name="4_Merkmalsuebersicht_neu 4" xfId="304"/>
    <cellStyle name="4_Merkmalsuebersicht_neu 4 2" xfId="305"/>
    <cellStyle name="4_Merkmalsuebersicht_neu 4 3" xfId="306"/>
    <cellStyle name="4_Merkmalsuebersicht_neu 4 4" xfId="307"/>
    <cellStyle name="4_Merkmalsuebersicht_neu 4 5" xfId="308"/>
    <cellStyle name="4_Merkmalsuebersicht_neu 5" xfId="309"/>
    <cellStyle name="4_Merkmalsuebersicht_neu 6" xfId="310"/>
    <cellStyle name="4_Merkmalsuebersicht_neu 7" xfId="311"/>
    <cellStyle name="4_Merkmalsuebersicht_neu 8" xfId="312"/>
    <cellStyle name="4_Tab_III_1_1-10_neu_Endgueltig" xfId="313"/>
    <cellStyle name="4_Tab_III_1_1-10_neu_Endgueltig 2" xfId="314"/>
    <cellStyle name="4_tabellen_teil_iii_2011_l12" xfId="315"/>
    <cellStyle name="4_tabellen_teil_iii_2011_l12 2" xfId="316"/>
    <cellStyle name="4_tabellen_teil_iii_2011_l12 2 2" xfId="317"/>
    <cellStyle name="4_tabellen_teil_iii_2011_l12 2 2 2" xfId="318"/>
    <cellStyle name="4_tabellen_teil_iii_2011_l12 2 2 3" xfId="319"/>
    <cellStyle name="4_tabellen_teil_iii_2011_l12 2 2 4" xfId="320"/>
    <cellStyle name="4_tabellen_teil_iii_2011_l12 2 2 5" xfId="321"/>
    <cellStyle name="4_tabellen_teil_iii_2011_l12 2 3" xfId="322"/>
    <cellStyle name="4_tabellen_teil_iii_2011_l12 2 4" xfId="323"/>
    <cellStyle name="4_tabellen_teil_iii_2011_l12 2 5" xfId="324"/>
    <cellStyle name="4_tabellen_teil_iii_2011_l12 2 6" xfId="325"/>
    <cellStyle name="4_tabellen_teil_iii_2011_l12 3" xfId="326"/>
    <cellStyle name="4_tabellen_teil_iii_2011_l12 3 2" xfId="327"/>
    <cellStyle name="4_tabellen_teil_iii_2011_l12 3 3" xfId="328"/>
    <cellStyle name="4_tabellen_teil_iii_2011_l12 3 4" xfId="329"/>
    <cellStyle name="4_tabellen_teil_iii_2011_l12 3 5" xfId="330"/>
    <cellStyle name="4_tabellen_teil_iii_2011_l12 4" xfId="331"/>
    <cellStyle name="4_tabellen_teil_iii_2011_l12 4 2" xfId="332"/>
    <cellStyle name="4_tabellen_teil_iii_2011_l12 4 3" xfId="333"/>
    <cellStyle name="4_tabellen_teil_iii_2011_l12 4 4" xfId="334"/>
    <cellStyle name="4_tabellen_teil_iii_2011_l12 4 5" xfId="335"/>
    <cellStyle name="4_tabellen_teil_iii_2011_l12 5" xfId="336"/>
    <cellStyle name="4_tabellen_teil_iii_2011_l12 6" xfId="337"/>
    <cellStyle name="4_tabellen_teil_iii_2011_l12 7" xfId="338"/>
    <cellStyle name="4_tabellen_teil_iii_2011_l12 8" xfId="339"/>
    <cellStyle name="40 % - Akzent1 2" xfId="340"/>
    <cellStyle name="40 % - Akzent1 2 2" xfId="341"/>
    <cellStyle name="40 % - Akzent1 3" xfId="342"/>
    <cellStyle name="40 % - Akzent1 3 2" xfId="343"/>
    <cellStyle name="40 % - Akzent1 3 3" xfId="344"/>
    <cellStyle name="40 % - Akzent1 4" xfId="345"/>
    <cellStyle name="40 % - Akzent1 4 2" xfId="346"/>
    <cellStyle name="40 % - Akzent1 5" xfId="347"/>
    <cellStyle name="40 % - Akzent2 2" xfId="348"/>
    <cellStyle name="40 % - Akzent2 2 2" xfId="349"/>
    <cellStyle name="40 % - Akzent2 3" xfId="350"/>
    <cellStyle name="40 % - Akzent2 3 2" xfId="351"/>
    <cellStyle name="40 % - Akzent2 3 3" xfId="352"/>
    <cellStyle name="40 % - Akzent2 4" xfId="353"/>
    <cellStyle name="40 % - Akzent2 4 2" xfId="354"/>
    <cellStyle name="40 % - Akzent2 5" xfId="355"/>
    <cellStyle name="40 % - Akzent3 2" xfId="356"/>
    <cellStyle name="40 % - Akzent3 2 2" xfId="357"/>
    <cellStyle name="40 % - Akzent3 3" xfId="358"/>
    <cellStyle name="40 % - Akzent3 3 2" xfId="359"/>
    <cellStyle name="40 % - Akzent3 3 3" xfId="360"/>
    <cellStyle name="40 % - Akzent3 4" xfId="361"/>
    <cellStyle name="40 % - Akzent3 4 2" xfId="362"/>
    <cellStyle name="40 % - Akzent3 5" xfId="363"/>
    <cellStyle name="40 % - Akzent4 2" xfId="364"/>
    <cellStyle name="40 % - Akzent4 2 2" xfId="365"/>
    <cellStyle name="40 % - Akzent4 3" xfId="366"/>
    <cellStyle name="40 % - Akzent4 3 2" xfId="367"/>
    <cellStyle name="40 % - Akzent4 3 3" xfId="368"/>
    <cellStyle name="40 % - Akzent4 4" xfId="369"/>
    <cellStyle name="40 % - Akzent4 4 2" xfId="370"/>
    <cellStyle name="40 % - Akzent4 5" xfId="371"/>
    <cellStyle name="40 % - Akzent5 2" xfId="372"/>
    <cellStyle name="40 % - Akzent5 2 2" xfId="373"/>
    <cellStyle name="40 % - Akzent5 3" xfId="374"/>
    <cellStyle name="40 % - Akzent5 3 2" xfId="375"/>
    <cellStyle name="40 % - Akzent5 3 3" xfId="376"/>
    <cellStyle name="40 % - Akzent5 4" xfId="377"/>
    <cellStyle name="40 % - Akzent5 4 2" xfId="378"/>
    <cellStyle name="40 % - Akzent5 5" xfId="379"/>
    <cellStyle name="40 % - Akzent6 2" xfId="380"/>
    <cellStyle name="40 % - Akzent6 2 2" xfId="381"/>
    <cellStyle name="40 % - Akzent6 3" xfId="382"/>
    <cellStyle name="40 % - Akzent6 3 2" xfId="383"/>
    <cellStyle name="40 % - Akzent6 3 3" xfId="384"/>
    <cellStyle name="40 % - Akzent6 4" xfId="385"/>
    <cellStyle name="40 % - Akzent6 4 2" xfId="386"/>
    <cellStyle name="40 % - Akzent6 5" xfId="387"/>
    <cellStyle name="40% - Akzent1" xfId="388"/>
    <cellStyle name="40% - Akzent1 2" xfId="389"/>
    <cellStyle name="40% - Akzent2" xfId="390"/>
    <cellStyle name="40% - Akzent2 2" xfId="391"/>
    <cellStyle name="40% - Akzent3" xfId="392"/>
    <cellStyle name="40% - Akzent3 2" xfId="393"/>
    <cellStyle name="40% - Akzent4" xfId="394"/>
    <cellStyle name="40% - Akzent4 2" xfId="395"/>
    <cellStyle name="40% - Akzent5" xfId="396"/>
    <cellStyle name="40% - Akzent5 2" xfId="397"/>
    <cellStyle name="40% - Akzent6" xfId="398"/>
    <cellStyle name="40% - Akzent6 2" xfId="399"/>
    <cellStyle name="5" xfId="400"/>
    <cellStyle name="5 2" xfId="401"/>
    <cellStyle name="5 2 2" xfId="402"/>
    <cellStyle name="5 2 2 2" xfId="403"/>
    <cellStyle name="5 2 2 2 2" xfId="404"/>
    <cellStyle name="5 2 2 2 3" xfId="405"/>
    <cellStyle name="5 2 2 2 4" xfId="406"/>
    <cellStyle name="5 2 2 2 5" xfId="407"/>
    <cellStyle name="5 2 2 3" xfId="408"/>
    <cellStyle name="5 2 2 4" xfId="409"/>
    <cellStyle name="5 2 2 5" xfId="410"/>
    <cellStyle name="5 2 2 6" xfId="411"/>
    <cellStyle name="5 2 3" xfId="412"/>
    <cellStyle name="5 2 3 2" xfId="413"/>
    <cellStyle name="5 2 3 2 2" xfId="414"/>
    <cellStyle name="5 2 3 2 3" xfId="415"/>
    <cellStyle name="5 2 3 2 4" xfId="416"/>
    <cellStyle name="5 2 3 2 5" xfId="417"/>
    <cellStyle name="5 2 3 3" xfId="418"/>
    <cellStyle name="5 2 3 4" xfId="419"/>
    <cellStyle name="5 2 3 5" xfId="420"/>
    <cellStyle name="5 2 3 6" xfId="421"/>
    <cellStyle name="5 3" xfId="422"/>
    <cellStyle name="5 3 2" xfId="423"/>
    <cellStyle name="5 3 3" xfId="424"/>
    <cellStyle name="5 3 4" xfId="425"/>
    <cellStyle name="5 3 5" xfId="426"/>
    <cellStyle name="5_5225402107005(1)" xfId="427"/>
    <cellStyle name="5_5225402107005(1) 2" xfId="428"/>
    <cellStyle name="5_DeckblattNeu" xfId="429"/>
    <cellStyle name="5_DeckblattNeu 2" xfId="430"/>
    <cellStyle name="5_DeckblattNeu 2 2" xfId="431"/>
    <cellStyle name="5_DeckblattNeu 2 2 2" xfId="432"/>
    <cellStyle name="5_DeckblattNeu 2 2 3" xfId="433"/>
    <cellStyle name="5_DeckblattNeu 2 2 4" xfId="434"/>
    <cellStyle name="5_DeckblattNeu 2 2 5" xfId="435"/>
    <cellStyle name="5_DeckblattNeu 2 3" xfId="436"/>
    <cellStyle name="5_DeckblattNeu 2 4" xfId="437"/>
    <cellStyle name="5_DeckblattNeu 2 5" xfId="438"/>
    <cellStyle name="5_DeckblattNeu 2 6" xfId="439"/>
    <cellStyle name="5_DeckblattNeu 3" xfId="440"/>
    <cellStyle name="5_DeckblattNeu 3 2" xfId="441"/>
    <cellStyle name="5_DeckblattNeu 3 3" xfId="442"/>
    <cellStyle name="5_DeckblattNeu 3 4" xfId="443"/>
    <cellStyle name="5_DeckblattNeu 3 5" xfId="444"/>
    <cellStyle name="5_DeckblattNeu 4" xfId="445"/>
    <cellStyle name="5_DeckblattNeu 4 2" xfId="446"/>
    <cellStyle name="5_DeckblattNeu 4 3" xfId="447"/>
    <cellStyle name="5_DeckblattNeu 4 4" xfId="448"/>
    <cellStyle name="5_DeckblattNeu 4 5" xfId="449"/>
    <cellStyle name="5_DeckblattNeu 5" xfId="450"/>
    <cellStyle name="5_DeckblattNeu 6" xfId="451"/>
    <cellStyle name="5_DeckblattNeu 7" xfId="452"/>
    <cellStyle name="5_DeckblattNeu 8" xfId="453"/>
    <cellStyle name="5_III_Tagesbetreuung_2010_Rev1" xfId="454"/>
    <cellStyle name="5_III_Tagesbetreuung_2010_Rev1 2" xfId="455"/>
    <cellStyle name="5_III_Tagesbetreuung_2010_Rev1 2 2" xfId="456"/>
    <cellStyle name="5_III_Tagesbetreuung_2010_Rev1 2 2 2" xfId="457"/>
    <cellStyle name="5_III_Tagesbetreuung_2010_Rev1 2 2 3" xfId="458"/>
    <cellStyle name="5_III_Tagesbetreuung_2010_Rev1 2 2 4" xfId="459"/>
    <cellStyle name="5_III_Tagesbetreuung_2010_Rev1 2 2 5" xfId="460"/>
    <cellStyle name="5_III_Tagesbetreuung_2010_Rev1 2 3" xfId="461"/>
    <cellStyle name="5_III_Tagesbetreuung_2010_Rev1 2 4" xfId="462"/>
    <cellStyle name="5_III_Tagesbetreuung_2010_Rev1 2 5" xfId="463"/>
    <cellStyle name="5_III_Tagesbetreuung_2010_Rev1 2 6" xfId="464"/>
    <cellStyle name="5_III_Tagesbetreuung_2010_Rev1 3" xfId="465"/>
    <cellStyle name="5_III_Tagesbetreuung_2010_Rev1 3 2" xfId="466"/>
    <cellStyle name="5_III_Tagesbetreuung_2010_Rev1 3 2 2" xfId="467"/>
    <cellStyle name="5_III_Tagesbetreuung_2010_Rev1 3 2 3" xfId="468"/>
    <cellStyle name="5_III_Tagesbetreuung_2010_Rev1 3 2 4" xfId="469"/>
    <cellStyle name="5_III_Tagesbetreuung_2010_Rev1 3 2 5" xfId="470"/>
    <cellStyle name="5_III_Tagesbetreuung_2010_Rev1 3 3" xfId="471"/>
    <cellStyle name="5_III_Tagesbetreuung_2010_Rev1 3 4" xfId="472"/>
    <cellStyle name="5_III_Tagesbetreuung_2010_Rev1 3 5" xfId="473"/>
    <cellStyle name="5_III_Tagesbetreuung_2010_Rev1 3 6" xfId="474"/>
    <cellStyle name="5_III_Tagesbetreuung_2010_Rev1 4" xfId="475"/>
    <cellStyle name="5_III_Tagesbetreuung_2010_Rev1 4 2" xfId="476"/>
    <cellStyle name="5_III_Tagesbetreuung_2010_Rev1 4 3" xfId="477"/>
    <cellStyle name="5_III_Tagesbetreuung_2010_Rev1 4 4" xfId="478"/>
    <cellStyle name="5_III_Tagesbetreuung_2010_Rev1 4 5" xfId="479"/>
    <cellStyle name="5_III_Tagesbetreuung_2010_Rev1 5" xfId="480"/>
    <cellStyle name="5_III_Tagesbetreuung_2010_Rev1 6" xfId="481"/>
    <cellStyle name="5_III_Tagesbetreuung_2010_Rev1 7" xfId="482"/>
    <cellStyle name="5_III_Tagesbetreuung_2010_Rev1 8" xfId="483"/>
    <cellStyle name="5_leertabellen_teil_iii" xfId="484"/>
    <cellStyle name="5_leertabellen_teil_iii 2" xfId="485"/>
    <cellStyle name="5_leertabellen_teil_iii 2 2" xfId="486"/>
    <cellStyle name="5_leertabellen_teil_iii 2 2 2" xfId="487"/>
    <cellStyle name="5_leertabellen_teil_iii 2 2 3" xfId="488"/>
    <cellStyle name="5_leertabellen_teil_iii 2 2 4" xfId="489"/>
    <cellStyle name="5_leertabellen_teil_iii 2 2 5" xfId="490"/>
    <cellStyle name="5_leertabellen_teil_iii 2 3" xfId="491"/>
    <cellStyle name="5_leertabellen_teil_iii 2 4" xfId="492"/>
    <cellStyle name="5_leertabellen_teil_iii 2 5" xfId="493"/>
    <cellStyle name="5_leertabellen_teil_iii 2 6" xfId="494"/>
    <cellStyle name="5_leertabellen_teil_iii 3" xfId="495"/>
    <cellStyle name="5_leertabellen_teil_iii 3 2" xfId="496"/>
    <cellStyle name="5_leertabellen_teil_iii 3 2 2" xfId="497"/>
    <cellStyle name="5_leertabellen_teil_iii 3 2 3" xfId="498"/>
    <cellStyle name="5_leertabellen_teil_iii 3 2 4" xfId="499"/>
    <cellStyle name="5_leertabellen_teil_iii 3 2 5" xfId="500"/>
    <cellStyle name="5_leertabellen_teil_iii 3 3" xfId="501"/>
    <cellStyle name="5_leertabellen_teil_iii 3 4" xfId="502"/>
    <cellStyle name="5_leertabellen_teil_iii 3 5" xfId="503"/>
    <cellStyle name="5_leertabellen_teil_iii 3 6" xfId="504"/>
    <cellStyle name="5_leertabellen_teil_iii 4" xfId="505"/>
    <cellStyle name="5_leertabellen_teil_iii 4 2" xfId="506"/>
    <cellStyle name="5_leertabellen_teil_iii 4 3" xfId="507"/>
    <cellStyle name="5_leertabellen_teil_iii 4 4" xfId="508"/>
    <cellStyle name="5_leertabellen_teil_iii 4 5" xfId="509"/>
    <cellStyle name="5_leertabellen_teil_iii 5" xfId="510"/>
    <cellStyle name="5_leertabellen_teil_iii 6" xfId="511"/>
    <cellStyle name="5_leertabellen_teil_iii 7" xfId="512"/>
    <cellStyle name="5_leertabellen_teil_iii 8" xfId="513"/>
    <cellStyle name="5_Merkmalsuebersicht_neu" xfId="514"/>
    <cellStyle name="5_Merkmalsuebersicht_neu 2" xfId="515"/>
    <cellStyle name="5_Merkmalsuebersicht_neu 2 2" xfId="516"/>
    <cellStyle name="5_Merkmalsuebersicht_neu 2 2 2" xfId="517"/>
    <cellStyle name="5_Merkmalsuebersicht_neu 2 2 3" xfId="518"/>
    <cellStyle name="5_Merkmalsuebersicht_neu 2 2 4" xfId="519"/>
    <cellStyle name="5_Merkmalsuebersicht_neu 2 2 5" xfId="520"/>
    <cellStyle name="5_Merkmalsuebersicht_neu 2 3" xfId="521"/>
    <cellStyle name="5_Merkmalsuebersicht_neu 2 4" xfId="522"/>
    <cellStyle name="5_Merkmalsuebersicht_neu 2 5" xfId="523"/>
    <cellStyle name="5_Merkmalsuebersicht_neu 2 6" xfId="524"/>
    <cellStyle name="5_Merkmalsuebersicht_neu 3" xfId="525"/>
    <cellStyle name="5_Merkmalsuebersicht_neu 3 2" xfId="526"/>
    <cellStyle name="5_Merkmalsuebersicht_neu 3 3" xfId="527"/>
    <cellStyle name="5_Merkmalsuebersicht_neu 3 4" xfId="528"/>
    <cellStyle name="5_Merkmalsuebersicht_neu 3 5" xfId="529"/>
    <cellStyle name="5_Merkmalsuebersicht_neu 4" xfId="530"/>
    <cellStyle name="5_Merkmalsuebersicht_neu 4 2" xfId="531"/>
    <cellStyle name="5_Merkmalsuebersicht_neu 4 3" xfId="532"/>
    <cellStyle name="5_Merkmalsuebersicht_neu 4 4" xfId="533"/>
    <cellStyle name="5_Merkmalsuebersicht_neu 4 5" xfId="534"/>
    <cellStyle name="5_Merkmalsuebersicht_neu 5" xfId="535"/>
    <cellStyle name="5_Merkmalsuebersicht_neu 6" xfId="536"/>
    <cellStyle name="5_Merkmalsuebersicht_neu 7" xfId="537"/>
    <cellStyle name="5_Merkmalsuebersicht_neu 8" xfId="538"/>
    <cellStyle name="5_Tab_III_1_1-10_neu_Endgueltig" xfId="539"/>
    <cellStyle name="5_Tab_III_1_1-10_neu_Endgueltig 2" xfId="540"/>
    <cellStyle name="5_tabellen_teil_iii_2011_l12" xfId="541"/>
    <cellStyle name="5_tabellen_teil_iii_2011_l12 2" xfId="542"/>
    <cellStyle name="5_tabellen_teil_iii_2011_l12 2 2" xfId="543"/>
    <cellStyle name="5_tabellen_teil_iii_2011_l12 2 2 2" xfId="544"/>
    <cellStyle name="5_tabellen_teil_iii_2011_l12 2 2 3" xfId="545"/>
    <cellStyle name="5_tabellen_teil_iii_2011_l12 2 2 4" xfId="546"/>
    <cellStyle name="5_tabellen_teil_iii_2011_l12 2 2 5" xfId="547"/>
    <cellStyle name="5_tabellen_teil_iii_2011_l12 2 3" xfId="548"/>
    <cellStyle name="5_tabellen_teil_iii_2011_l12 2 4" xfId="549"/>
    <cellStyle name="5_tabellen_teil_iii_2011_l12 2 5" xfId="550"/>
    <cellStyle name="5_tabellen_teil_iii_2011_l12 2 6" xfId="551"/>
    <cellStyle name="5_tabellen_teil_iii_2011_l12 3" xfId="552"/>
    <cellStyle name="5_tabellen_teil_iii_2011_l12 3 2" xfId="553"/>
    <cellStyle name="5_tabellen_teil_iii_2011_l12 3 3" xfId="554"/>
    <cellStyle name="5_tabellen_teil_iii_2011_l12 3 4" xfId="555"/>
    <cellStyle name="5_tabellen_teil_iii_2011_l12 3 5" xfId="556"/>
    <cellStyle name="5_tabellen_teil_iii_2011_l12 4" xfId="557"/>
    <cellStyle name="5_tabellen_teil_iii_2011_l12 4 2" xfId="558"/>
    <cellStyle name="5_tabellen_teil_iii_2011_l12 4 3" xfId="559"/>
    <cellStyle name="5_tabellen_teil_iii_2011_l12 4 4" xfId="560"/>
    <cellStyle name="5_tabellen_teil_iii_2011_l12 4 5" xfId="561"/>
    <cellStyle name="5_tabellen_teil_iii_2011_l12 5" xfId="562"/>
    <cellStyle name="5_tabellen_teil_iii_2011_l12 6" xfId="563"/>
    <cellStyle name="5_tabellen_teil_iii_2011_l12 7" xfId="564"/>
    <cellStyle name="5_tabellen_teil_iii_2011_l12 8" xfId="565"/>
    <cellStyle name="6" xfId="566"/>
    <cellStyle name="6 2" xfId="567"/>
    <cellStyle name="6 2 2" xfId="568"/>
    <cellStyle name="6 2 2 2" xfId="569"/>
    <cellStyle name="6 2 2 2 2" xfId="570"/>
    <cellStyle name="6 2 2 2 3" xfId="571"/>
    <cellStyle name="6 2 2 2 4" xfId="572"/>
    <cellStyle name="6 2 2 2 5" xfId="573"/>
    <cellStyle name="6 2 2 3" xfId="574"/>
    <cellStyle name="6 2 2 4" xfId="575"/>
    <cellStyle name="6 2 2 5" xfId="576"/>
    <cellStyle name="6 2 2 6" xfId="577"/>
    <cellStyle name="6 2 3" xfId="578"/>
    <cellStyle name="6 2 3 2" xfId="579"/>
    <cellStyle name="6 2 3 2 2" xfId="580"/>
    <cellStyle name="6 2 3 2 3" xfId="581"/>
    <cellStyle name="6 2 3 2 4" xfId="582"/>
    <cellStyle name="6 2 3 2 5" xfId="583"/>
    <cellStyle name="6 2 3 3" xfId="584"/>
    <cellStyle name="6 2 3 4" xfId="585"/>
    <cellStyle name="6 2 3 5" xfId="586"/>
    <cellStyle name="6 2 3 6" xfId="587"/>
    <cellStyle name="6 3" xfId="588"/>
    <cellStyle name="6 3 2" xfId="589"/>
    <cellStyle name="6 3 3" xfId="590"/>
    <cellStyle name="6 3 4" xfId="591"/>
    <cellStyle name="6 3 5" xfId="592"/>
    <cellStyle name="6_5225402107005(1)" xfId="593"/>
    <cellStyle name="6_5225402107005(1) 2" xfId="594"/>
    <cellStyle name="6_DeckblattNeu" xfId="595"/>
    <cellStyle name="6_DeckblattNeu 2" xfId="596"/>
    <cellStyle name="6_DeckblattNeu 2 2" xfId="597"/>
    <cellStyle name="6_DeckblattNeu 2 2 2" xfId="598"/>
    <cellStyle name="6_DeckblattNeu 2 2 3" xfId="599"/>
    <cellStyle name="6_DeckblattNeu 2 2 4" xfId="600"/>
    <cellStyle name="6_DeckblattNeu 2 2 5" xfId="601"/>
    <cellStyle name="6_DeckblattNeu 2 3" xfId="602"/>
    <cellStyle name="6_DeckblattNeu 2 4" xfId="603"/>
    <cellStyle name="6_DeckblattNeu 2 5" xfId="604"/>
    <cellStyle name="6_DeckblattNeu 2 6" xfId="605"/>
    <cellStyle name="6_DeckblattNeu 3" xfId="606"/>
    <cellStyle name="6_DeckblattNeu 3 2" xfId="607"/>
    <cellStyle name="6_DeckblattNeu 3 3" xfId="608"/>
    <cellStyle name="6_DeckblattNeu 3 4" xfId="609"/>
    <cellStyle name="6_DeckblattNeu 3 5" xfId="610"/>
    <cellStyle name="6_DeckblattNeu 4" xfId="611"/>
    <cellStyle name="6_DeckblattNeu 4 2" xfId="612"/>
    <cellStyle name="6_DeckblattNeu 4 3" xfId="613"/>
    <cellStyle name="6_DeckblattNeu 4 4" xfId="614"/>
    <cellStyle name="6_DeckblattNeu 4 5" xfId="615"/>
    <cellStyle name="6_DeckblattNeu 5" xfId="616"/>
    <cellStyle name="6_DeckblattNeu 6" xfId="617"/>
    <cellStyle name="6_DeckblattNeu 7" xfId="618"/>
    <cellStyle name="6_DeckblattNeu 8" xfId="619"/>
    <cellStyle name="6_III_Tagesbetreuung_2010_Rev1" xfId="620"/>
    <cellStyle name="6_III_Tagesbetreuung_2010_Rev1 2" xfId="621"/>
    <cellStyle name="6_III_Tagesbetreuung_2010_Rev1 2 2" xfId="622"/>
    <cellStyle name="6_III_Tagesbetreuung_2010_Rev1 2 2 2" xfId="623"/>
    <cellStyle name="6_III_Tagesbetreuung_2010_Rev1 2 2 3" xfId="624"/>
    <cellStyle name="6_III_Tagesbetreuung_2010_Rev1 2 2 4" xfId="625"/>
    <cellStyle name="6_III_Tagesbetreuung_2010_Rev1 2 2 5" xfId="626"/>
    <cellStyle name="6_III_Tagesbetreuung_2010_Rev1 2 3" xfId="627"/>
    <cellStyle name="6_III_Tagesbetreuung_2010_Rev1 2 4" xfId="628"/>
    <cellStyle name="6_III_Tagesbetreuung_2010_Rev1 2 5" xfId="629"/>
    <cellStyle name="6_III_Tagesbetreuung_2010_Rev1 2 6" xfId="630"/>
    <cellStyle name="6_III_Tagesbetreuung_2010_Rev1 3" xfId="631"/>
    <cellStyle name="6_III_Tagesbetreuung_2010_Rev1 3 2" xfId="632"/>
    <cellStyle name="6_III_Tagesbetreuung_2010_Rev1 3 2 2" xfId="633"/>
    <cellStyle name="6_III_Tagesbetreuung_2010_Rev1 3 2 3" xfId="634"/>
    <cellStyle name="6_III_Tagesbetreuung_2010_Rev1 3 2 4" xfId="635"/>
    <cellStyle name="6_III_Tagesbetreuung_2010_Rev1 3 2 5" xfId="636"/>
    <cellStyle name="6_III_Tagesbetreuung_2010_Rev1 3 3" xfId="637"/>
    <cellStyle name="6_III_Tagesbetreuung_2010_Rev1 3 4" xfId="638"/>
    <cellStyle name="6_III_Tagesbetreuung_2010_Rev1 3 5" xfId="639"/>
    <cellStyle name="6_III_Tagesbetreuung_2010_Rev1 3 6" xfId="640"/>
    <cellStyle name="6_III_Tagesbetreuung_2010_Rev1 4" xfId="641"/>
    <cellStyle name="6_III_Tagesbetreuung_2010_Rev1 4 2" xfId="642"/>
    <cellStyle name="6_III_Tagesbetreuung_2010_Rev1 4 3" xfId="643"/>
    <cellStyle name="6_III_Tagesbetreuung_2010_Rev1 4 4" xfId="644"/>
    <cellStyle name="6_III_Tagesbetreuung_2010_Rev1 4 5" xfId="645"/>
    <cellStyle name="6_III_Tagesbetreuung_2010_Rev1 5" xfId="646"/>
    <cellStyle name="6_III_Tagesbetreuung_2010_Rev1 6" xfId="647"/>
    <cellStyle name="6_III_Tagesbetreuung_2010_Rev1 7" xfId="648"/>
    <cellStyle name="6_III_Tagesbetreuung_2010_Rev1 8" xfId="649"/>
    <cellStyle name="6_leertabellen_teil_iii" xfId="650"/>
    <cellStyle name="6_leertabellen_teil_iii 2" xfId="651"/>
    <cellStyle name="6_leertabellen_teil_iii 2 2" xfId="652"/>
    <cellStyle name="6_leertabellen_teil_iii 2 2 2" xfId="653"/>
    <cellStyle name="6_leertabellen_teil_iii 2 2 3" xfId="654"/>
    <cellStyle name="6_leertabellen_teil_iii 2 2 4" xfId="655"/>
    <cellStyle name="6_leertabellen_teil_iii 2 2 5" xfId="656"/>
    <cellStyle name="6_leertabellen_teil_iii 2 3" xfId="657"/>
    <cellStyle name="6_leertabellen_teil_iii 2 4" xfId="658"/>
    <cellStyle name="6_leertabellen_teil_iii 2 5" xfId="659"/>
    <cellStyle name="6_leertabellen_teil_iii 2 6" xfId="660"/>
    <cellStyle name="6_leertabellen_teil_iii 3" xfId="661"/>
    <cellStyle name="6_leertabellen_teil_iii 3 2" xfId="662"/>
    <cellStyle name="6_leertabellen_teil_iii 3 2 2" xfId="663"/>
    <cellStyle name="6_leertabellen_teil_iii 3 2 3" xfId="664"/>
    <cellStyle name="6_leertabellen_teil_iii 3 2 4" xfId="665"/>
    <cellStyle name="6_leertabellen_teil_iii 3 2 5" xfId="666"/>
    <cellStyle name="6_leertabellen_teil_iii 3 3" xfId="667"/>
    <cellStyle name="6_leertabellen_teil_iii 3 4" xfId="668"/>
    <cellStyle name="6_leertabellen_teil_iii 3 5" xfId="669"/>
    <cellStyle name="6_leertabellen_teil_iii 3 6" xfId="670"/>
    <cellStyle name="6_leertabellen_teil_iii 4" xfId="671"/>
    <cellStyle name="6_leertabellen_teil_iii 4 2" xfId="672"/>
    <cellStyle name="6_leertabellen_teil_iii 4 3" xfId="673"/>
    <cellStyle name="6_leertabellen_teil_iii 4 4" xfId="674"/>
    <cellStyle name="6_leertabellen_teil_iii 4 5" xfId="675"/>
    <cellStyle name="6_leertabellen_teil_iii 5" xfId="676"/>
    <cellStyle name="6_leertabellen_teil_iii 6" xfId="677"/>
    <cellStyle name="6_leertabellen_teil_iii 7" xfId="678"/>
    <cellStyle name="6_leertabellen_teil_iii 8" xfId="679"/>
    <cellStyle name="6_Merkmalsuebersicht_neu" xfId="680"/>
    <cellStyle name="6_Merkmalsuebersicht_neu 2" xfId="681"/>
    <cellStyle name="6_Merkmalsuebersicht_neu 2 2" xfId="682"/>
    <cellStyle name="6_Merkmalsuebersicht_neu 2 2 2" xfId="683"/>
    <cellStyle name="6_Merkmalsuebersicht_neu 2 2 3" xfId="684"/>
    <cellStyle name="6_Merkmalsuebersicht_neu 2 2 4" xfId="685"/>
    <cellStyle name="6_Merkmalsuebersicht_neu 2 2 5" xfId="686"/>
    <cellStyle name="6_Merkmalsuebersicht_neu 2 3" xfId="687"/>
    <cellStyle name="6_Merkmalsuebersicht_neu 2 4" xfId="688"/>
    <cellStyle name="6_Merkmalsuebersicht_neu 2 5" xfId="689"/>
    <cellStyle name="6_Merkmalsuebersicht_neu 2 6" xfId="690"/>
    <cellStyle name="6_Merkmalsuebersicht_neu 3" xfId="691"/>
    <cellStyle name="6_Merkmalsuebersicht_neu 3 2" xfId="692"/>
    <cellStyle name="6_Merkmalsuebersicht_neu 3 3" xfId="693"/>
    <cellStyle name="6_Merkmalsuebersicht_neu 3 4" xfId="694"/>
    <cellStyle name="6_Merkmalsuebersicht_neu 3 5" xfId="695"/>
    <cellStyle name="6_Merkmalsuebersicht_neu 4" xfId="696"/>
    <cellStyle name="6_Merkmalsuebersicht_neu 4 2" xfId="697"/>
    <cellStyle name="6_Merkmalsuebersicht_neu 4 3" xfId="698"/>
    <cellStyle name="6_Merkmalsuebersicht_neu 4 4" xfId="699"/>
    <cellStyle name="6_Merkmalsuebersicht_neu 4 5" xfId="700"/>
    <cellStyle name="6_Merkmalsuebersicht_neu 5" xfId="701"/>
    <cellStyle name="6_Merkmalsuebersicht_neu 6" xfId="702"/>
    <cellStyle name="6_Merkmalsuebersicht_neu 7" xfId="703"/>
    <cellStyle name="6_Merkmalsuebersicht_neu 8" xfId="704"/>
    <cellStyle name="6_Tab_III_1_1-10_neu_Endgueltig" xfId="705"/>
    <cellStyle name="6_Tab_III_1_1-10_neu_Endgueltig 2" xfId="706"/>
    <cellStyle name="6_tabellen_teil_iii_2011_l12" xfId="707"/>
    <cellStyle name="6_tabellen_teil_iii_2011_l12 2" xfId="708"/>
    <cellStyle name="6_tabellen_teil_iii_2011_l12 2 2" xfId="709"/>
    <cellStyle name="6_tabellen_teil_iii_2011_l12 2 2 2" xfId="710"/>
    <cellStyle name="6_tabellen_teil_iii_2011_l12 2 2 3" xfId="711"/>
    <cellStyle name="6_tabellen_teil_iii_2011_l12 2 2 4" xfId="712"/>
    <cellStyle name="6_tabellen_teil_iii_2011_l12 2 2 5" xfId="713"/>
    <cellStyle name="6_tabellen_teil_iii_2011_l12 2 3" xfId="714"/>
    <cellStyle name="6_tabellen_teil_iii_2011_l12 2 4" xfId="715"/>
    <cellStyle name="6_tabellen_teil_iii_2011_l12 2 5" xfId="716"/>
    <cellStyle name="6_tabellen_teil_iii_2011_l12 2 6" xfId="717"/>
    <cellStyle name="6_tabellen_teil_iii_2011_l12 3" xfId="718"/>
    <cellStyle name="6_tabellen_teil_iii_2011_l12 3 2" xfId="719"/>
    <cellStyle name="6_tabellen_teil_iii_2011_l12 3 3" xfId="720"/>
    <cellStyle name="6_tabellen_teil_iii_2011_l12 3 4" xfId="721"/>
    <cellStyle name="6_tabellen_teil_iii_2011_l12 3 5" xfId="722"/>
    <cellStyle name="6_tabellen_teil_iii_2011_l12 4" xfId="723"/>
    <cellStyle name="6_tabellen_teil_iii_2011_l12 4 2" xfId="724"/>
    <cellStyle name="6_tabellen_teil_iii_2011_l12 4 3" xfId="725"/>
    <cellStyle name="6_tabellen_teil_iii_2011_l12 4 4" xfId="726"/>
    <cellStyle name="6_tabellen_teil_iii_2011_l12 4 5" xfId="727"/>
    <cellStyle name="6_tabellen_teil_iii_2011_l12 5" xfId="728"/>
    <cellStyle name="6_tabellen_teil_iii_2011_l12 6" xfId="729"/>
    <cellStyle name="6_tabellen_teil_iii_2011_l12 7" xfId="730"/>
    <cellStyle name="6_tabellen_teil_iii_2011_l12 8" xfId="731"/>
    <cellStyle name="60 % - Akzent1 2" xfId="732"/>
    <cellStyle name="60 % - Akzent1 2 2" xfId="733"/>
    <cellStyle name="60 % - Akzent1 3" xfId="734"/>
    <cellStyle name="60 % - Akzent1 3 2" xfId="735"/>
    <cellStyle name="60 % - Akzent1 4" xfId="736"/>
    <cellStyle name="60 % - Akzent1 5" xfId="737"/>
    <cellStyle name="60 % - Akzent2 2" xfId="738"/>
    <cellStyle name="60 % - Akzent2 2 2" xfId="739"/>
    <cellStyle name="60 % - Akzent2 3" xfId="740"/>
    <cellStyle name="60 % - Akzent2 3 2" xfId="741"/>
    <cellStyle name="60 % - Akzent2 4" xfId="742"/>
    <cellStyle name="60 % - Akzent2 5" xfId="743"/>
    <cellStyle name="60 % - Akzent3 2" xfId="744"/>
    <cellStyle name="60 % - Akzent3 2 2" xfId="745"/>
    <cellStyle name="60 % - Akzent3 3" xfId="746"/>
    <cellStyle name="60 % - Akzent3 3 2" xfId="747"/>
    <cellStyle name="60 % - Akzent3 4" xfId="748"/>
    <cellStyle name="60 % - Akzent3 5" xfId="749"/>
    <cellStyle name="60 % - Akzent4 2" xfId="750"/>
    <cellStyle name="60 % - Akzent4 2 2" xfId="751"/>
    <cellStyle name="60 % - Akzent4 3" xfId="752"/>
    <cellStyle name="60 % - Akzent4 3 2" xfId="753"/>
    <cellStyle name="60 % - Akzent4 4" xfId="754"/>
    <cellStyle name="60 % - Akzent4 5" xfId="755"/>
    <cellStyle name="60 % - Akzent5 2" xfId="756"/>
    <cellStyle name="60 % - Akzent5 2 2" xfId="757"/>
    <cellStyle name="60 % - Akzent5 3" xfId="758"/>
    <cellStyle name="60 % - Akzent5 3 2" xfId="759"/>
    <cellStyle name="60 % - Akzent5 4" xfId="760"/>
    <cellStyle name="60 % - Akzent5 5" xfId="761"/>
    <cellStyle name="60 % - Akzent6 2" xfId="762"/>
    <cellStyle name="60 % - Akzent6 2 2" xfId="763"/>
    <cellStyle name="60 % - Akzent6 3" xfId="764"/>
    <cellStyle name="60 % - Akzent6 3 2" xfId="765"/>
    <cellStyle name="60 % - Akzent6 4" xfId="766"/>
    <cellStyle name="60 % - Akzent6 5" xfId="767"/>
    <cellStyle name="60% - Akzent1" xfId="768"/>
    <cellStyle name="60% - Akzent1 2" xfId="769"/>
    <cellStyle name="60% - Akzent2" xfId="770"/>
    <cellStyle name="60% - Akzent2 2" xfId="771"/>
    <cellStyle name="60% - Akzent3" xfId="772"/>
    <cellStyle name="60% - Akzent3 2" xfId="773"/>
    <cellStyle name="60% - Akzent4" xfId="774"/>
    <cellStyle name="60% - Akzent4 2" xfId="775"/>
    <cellStyle name="60% - Akzent5" xfId="776"/>
    <cellStyle name="60% - Akzent5 2" xfId="777"/>
    <cellStyle name="60% - Akzent6" xfId="778"/>
    <cellStyle name="60% - Akzent6 2" xfId="779"/>
    <cellStyle name="9" xfId="780"/>
    <cellStyle name="9 2" xfId="781"/>
    <cellStyle name="9 2 2" xfId="782"/>
    <cellStyle name="9 2 2 2" xfId="783"/>
    <cellStyle name="9 2 2 2 2" xfId="784"/>
    <cellStyle name="9 2 2 2 3" xfId="785"/>
    <cellStyle name="9 2 2 2 4" xfId="786"/>
    <cellStyle name="9 2 2 2 5" xfId="787"/>
    <cellStyle name="9 2 2 3" xfId="788"/>
    <cellStyle name="9 2 2 4" xfId="789"/>
    <cellStyle name="9 2 2 5" xfId="790"/>
    <cellStyle name="9 2 2 6" xfId="791"/>
    <cellStyle name="9 2 3" xfId="792"/>
    <cellStyle name="9 2 3 2" xfId="793"/>
    <cellStyle name="9 2 3 2 2" xfId="794"/>
    <cellStyle name="9 2 3 2 3" xfId="795"/>
    <cellStyle name="9 2 3 2 4" xfId="796"/>
    <cellStyle name="9 2 3 2 5" xfId="797"/>
    <cellStyle name="9 2 3 3" xfId="798"/>
    <cellStyle name="9 2 3 4" xfId="799"/>
    <cellStyle name="9 2 3 5" xfId="800"/>
    <cellStyle name="9 2 3 6" xfId="801"/>
    <cellStyle name="9 3" xfId="802"/>
    <cellStyle name="9 3 2" xfId="803"/>
    <cellStyle name="9 3 3" xfId="804"/>
    <cellStyle name="9 3 4" xfId="805"/>
    <cellStyle name="9 3 5" xfId="806"/>
    <cellStyle name="9_5225402107005(1)" xfId="807"/>
    <cellStyle name="9_5225402107005(1) 2" xfId="808"/>
    <cellStyle name="9_DeckblattNeu" xfId="809"/>
    <cellStyle name="9_DeckblattNeu 2" xfId="810"/>
    <cellStyle name="9_DeckblattNeu 2 2" xfId="811"/>
    <cellStyle name="9_DeckblattNeu 2 2 2" xfId="812"/>
    <cellStyle name="9_DeckblattNeu 2 2 3" xfId="813"/>
    <cellStyle name="9_DeckblattNeu 2 2 4" xfId="814"/>
    <cellStyle name="9_DeckblattNeu 2 2 5" xfId="815"/>
    <cellStyle name="9_DeckblattNeu 2 3" xfId="816"/>
    <cellStyle name="9_DeckblattNeu 2 4" xfId="817"/>
    <cellStyle name="9_DeckblattNeu 2 5" xfId="818"/>
    <cellStyle name="9_DeckblattNeu 2 6" xfId="819"/>
    <cellStyle name="9_DeckblattNeu 3" xfId="820"/>
    <cellStyle name="9_DeckblattNeu 3 2" xfId="821"/>
    <cellStyle name="9_DeckblattNeu 3 3" xfId="822"/>
    <cellStyle name="9_DeckblattNeu 3 4" xfId="823"/>
    <cellStyle name="9_DeckblattNeu 3 5" xfId="824"/>
    <cellStyle name="9_DeckblattNeu 4" xfId="825"/>
    <cellStyle name="9_DeckblattNeu 4 2" xfId="826"/>
    <cellStyle name="9_DeckblattNeu 4 3" xfId="827"/>
    <cellStyle name="9_DeckblattNeu 4 4" xfId="828"/>
    <cellStyle name="9_DeckblattNeu 4 5" xfId="829"/>
    <cellStyle name="9_DeckblattNeu 5" xfId="830"/>
    <cellStyle name="9_DeckblattNeu 6" xfId="831"/>
    <cellStyle name="9_DeckblattNeu 7" xfId="832"/>
    <cellStyle name="9_DeckblattNeu 8" xfId="833"/>
    <cellStyle name="9_III_Tagesbetreuung_2010_Rev1" xfId="834"/>
    <cellStyle name="9_III_Tagesbetreuung_2010_Rev1 2" xfId="835"/>
    <cellStyle name="9_III_Tagesbetreuung_2010_Rev1 2 2" xfId="836"/>
    <cellStyle name="9_III_Tagesbetreuung_2010_Rev1 2 2 2" xfId="837"/>
    <cellStyle name="9_III_Tagesbetreuung_2010_Rev1 2 2 3" xfId="838"/>
    <cellStyle name="9_III_Tagesbetreuung_2010_Rev1 2 2 4" xfId="839"/>
    <cellStyle name="9_III_Tagesbetreuung_2010_Rev1 2 2 5" xfId="840"/>
    <cellStyle name="9_III_Tagesbetreuung_2010_Rev1 2 3" xfId="841"/>
    <cellStyle name="9_III_Tagesbetreuung_2010_Rev1 2 4" xfId="842"/>
    <cellStyle name="9_III_Tagesbetreuung_2010_Rev1 2 5" xfId="843"/>
    <cellStyle name="9_III_Tagesbetreuung_2010_Rev1 2 6" xfId="844"/>
    <cellStyle name="9_III_Tagesbetreuung_2010_Rev1 3" xfId="845"/>
    <cellStyle name="9_III_Tagesbetreuung_2010_Rev1 3 2" xfId="846"/>
    <cellStyle name="9_III_Tagesbetreuung_2010_Rev1 3 2 2" xfId="847"/>
    <cellStyle name="9_III_Tagesbetreuung_2010_Rev1 3 2 3" xfId="848"/>
    <cellStyle name="9_III_Tagesbetreuung_2010_Rev1 3 2 4" xfId="849"/>
    <cellStyle name="9_III_Tagesbetreuung_2010_Rev1 3 2 5" xfId="850"/>
    <cellStyle name="9_III_Tagesbetreuung_2010_Rev1 3 3" xfId="851"/>
    <cellStyle name="9_III_Tagesbetreuung_2010_Rev1 3 4" xfId="852"/>
    <cellStyle name="9_III_Tagesbetreuung_2010_Rev1 3 5" xfId="853"/>
    <cellStyle name="9_III_Tagesbetreuung_2010_Rev1 3 6" xfId="854"/>
    <cellStyle name="9_III_Tagesbetreuung_2010_Rev1 4" xfId="855"/>
    <cellStyle name="9_III_Tagesbetreuung_2010_Rev1 4 2" xfId="856"/>
    <cellStyle name="9_III_Tagesbetreuung_2010_Rev1 4 3" xfId="857"/>
    <cellStyle name="9_III_Tagesbetreuung_2010_Rev1 4 4" xfId="858"/>
    <cellStyle name="9_III_Tagesbetreuung_2010_Rev1 4 5" xfId="859"/>
    <cellStyle name="9_III_Tagesbetreuung_2010_Rev1 5" xfId="860"/>
    <cellStyle name="9_III_Tagesbetreuung_2010_Rev1 6" xfId="861"/>
    <cellStyle name="9_III_Tagesbetreuung_2010_Rev1 7" xfId="862"/>
    <cellStyle name="9_III_Tagesbetreuung_2010_Rev1 8" xfId="863"/>
    <cellStyle name="9_leertabellen_teil_iii" xfId="864"/>
    <cellStyle name="9_leertabellen_teil_iii 2" xfId="865"/>
    <cellStyle name="9_leertabellen_teil_iii 2 2" xfId="866"/>
    <cellStyle name="9_leertabellen_teil_iii 2 2 2" xfId="867"/>
    <cellStyle name="9_leertabellen_teil_iii 2 2 3" xfId="868"/>
    <cellStyle name="9_leertabellen_teil_iii 2 2 4" xfId="869"/>
    <cellStyle name="9_leertabellen_teil_iii 2 2 5" xfId="870"/>
    <cellStyle name="9_leertabellen_teil_iii 2 3" xfId="871"/>
    <cellStyle name="9_leertabellen_teil_iii 2 4" xfId="872"/>
    <cellStyle name="9_leertabellen_teil_iii 2 5" xfId="873"/>
    <cellStyle name="9_leertabellen_teil_iii 2 6" xfId="874"/>
    <cellStyle name="9_leertabellen_teil_iii 3" xfId="875"/>
    <cellStyle name="9_leertabellen_teil_iii 3 2" xfId="876"/>
    <cellStyle name="9_leertabellen_teil_iii 3 2 2" xfId="877"/>
    <cellStyle name="9_leertabellen_teil_iii 3 2 3" xfId="878"/>
    <cellStyle name="9_leertabellen_teil_iii 3 2 4" xfId="879"/>
    <cellStyle name="9_leertabellen_teil_iii 3 2 5" xfId="880"/>
    <cellStyle name="9_leertabellen_teil_iii 3 3" xfId="881"/>
    <cellStyle name="9_leertabellen_teil_iii 3 4" xfId="882"/>
    <cellStyle name="9_leertabellen_teil_iii 3 5" xfId="883"/>
    <cellStyle name="9_leertabellen_teil_iii 3 6" xfId="884"/>
    <cellStyle name="9_leertabellen_teil_iii 4" xfId="885"/>
    <cellStyle name="9_leertabellen_teil_iii 4 2" xfId="886"/>
    <cellStyle name="9_leertabellen_teil_iii 4 3" xfId="887"/>
    <cellStyle name="9_leertabellen_teil_iii 4 4" xfId="888"/>
    <cellStyle name="9_leertabellen_teil_iii 4 5" xfId="889"/>
    <cellStyle name="9_leertabellen_teil_iii 5" xfId="890"/>
    <cellStyle name="9_leertabellen_teil_iii 6" xfId="891"/>
    <cellStyle name="9_leertabellen_teil_iii 7" xfId="892"/>
    <cellStyle name="9_leertabellen_teil_iii 8" xfId="893"/>
    <cellStyle name="9_Merkmalsuebersicht_neu" xfId="894"/>
    <cellStyle name="9_Merkmalsuebersicht_neu 2" xfId="895"/>
    <cellStyle name="9_Merkmalsuebersicht_neu 2 2" xfId="896"/>
    <cellStyle name="9_Merkmalsuebersicht_neu 2 2 2" xfId="897"/>
    <cellStyle name="9_Merkmalsuebersicht_neu 2 2 3" xfId="898"/>
    <cellStyle name="9_Merkmalsuebersicht_neu 2 2 4" xfId="899"/>
    <cellStyle name="9_Merkmalsuebersicht_neu 2 2 5" xfId="900"/>
    <cellStyle name="9_Merkmalsuebersicht_neu 2 3" xfId="901"/>
    <cellStyle name="9_Merkmalsuebersicht_neu 2 4" xfId="902"/>
    <cellStyle name="9_Merkmalsuebersicht_neu 2 5" xfId="903"/>
    <cellStyle name="9_Merkmalsuebersicht_neu 2 6" xfId="904"/>
    <cellStyle name="9_Merkmalsuebersicht_neu 3" xfId="905"/>
    <cellStyle name="9_Merkmalsuebersicht_neu 3 2" xfId="906"/>
    <cellStyle name="9_Merkmalsuebersicht_neu 3 3" xfId="907"/>
    <cellStyle name="9_Merkmalsuebersicht_neu 3 4" xfId="908"/>
    <cellStyle name="9_Merkmalsuebersicht_neu 3 5" xfId="909"/>
    <cellStyle name="9_Merkmalsuebersicht_neu 4" xfId="910"/>
    <cellStyle name="9_Merkmalsuebersicht_neu 4 2" xfId="911"/>
    <cellStyle name="9_Merkmalsuebersicht_neu 4 3" xfId="912"/>
    <cellStyle name="9_Merkmalsuebersicht_neu 4 4" xfId="913"/>
    <cellStyle name="9_Merkmalsuebersicht_neu 4 5" xfId="914"/>
    <cellStyle name="9_Merkmalsuebersicht_neu 5" xfId="915"/>
    <cellStyle name="9_Merkmalsuebersicht_neu 6" xfId="916"/>
    <cellStyle name="9_Merkmalsuebersicht_neu 7" xfId="917"/>
    <cellStyle name="9_Merkmalsuebersicht_neu 8" xfId="918"/>
    <cellStyle name="9_Tab_III_1_1-10_neu_Endgueltig" xfId="919"/>
    <cellStyle name="9_Tab_III_1_1-10_neu_Endgueltig 2" xfId="920"/>
    <cellStyle name="9_tabellen_teil_iii_2011_l12" xfId="921"/>
    <cellStyle name="9_tabellen_teil_iii_2011_l12 2" xfId="922"/>
    <cellStyle name="9_tabellen_teil_iii_2011_l12 2 2" xfId="923"/>
    <cellStyle name="9_tabellen_teil_iii_2011_l12 2 2 2" xfId="924"/>
    <cellStyle name="9_tabellen_teil_iii_2011_l12 2 2 3" xfId="925"/>
    <cellStyle name="9_tabellen_teil_iii_2011_l12 2 2 4" xfId="926"/>
    <cellStyle name="9_tabellen_teil_iii_2011_l12 2 2 5" xfId="927"/>
    <cellStyle name="9_tabellen_teil_iii_2011_l12 2 3" xfId="928"/>
    <cellStyle name="9_tabellen_teil_iii_2011_l12 2 4" xfId="929"/>
    <cellStyle name="9_tabellen_teil_iii_2011_l12 2 5" xfId="930"/>
    <cellStyle name="9_tabellen_teil_iii_2011_l12 2 6" xfId="931"/>
    <cellStyle name="9_tabellen_teil_iii_2011_l12 3" xfId="932"/>
    <cellStyle name="9_tabellen_teil_iii_2011_l12 3 2" xfId="933"/>
    <cellStyle name="9_tabellen_teil_iii_2011_l12 3 3" xfId="934"/>
    <cellStyle name="9_tabellen_teil_iii_2011_l12 3 4" xfId="935"/>
    <cellStyle name="9_tabellen_teil_iii_2011_l12 3 5" xfId="936"/>
    <cellStyle name="9_tabellen_teil_iii_2011_l12 4" xfId="937"/>
    <cellStyle name="9_tabellen_teil_iii_2011_l12 4 2" xfId="938"/>
    <cellStyle name="9_tabellen_teil_iii_2011_l12 4 3" xfId="939"/>
    <cellStyle name="9_tabellen_teil_iii_2011_l12 4 4" xfId="940"/>
    <cellStyle name="9_tabellen_teil_iii_2011_l12 4 5" xfId="941"/>
    <cellStyle name="9_tabellen_teil_iii_2011_l12 5" xfId="942"/>
    <cellStyle name="9_tabellen_teil_iii_2011_l12 6" xfId="943"/>
    <cellStyle name="9_tabellen_teil_iii_2011_l12 7" xfId="944"/>
    <cellStyle name="9_tabellen_teil_iii_2011_l12 8" xfId="945"/>
    <cellStyle name="Akzent1 2" xfId="946"/>
    <cellStyle name="Akzent1 2 2" xfId="947"/>
    <cellStyle name="Akzent1 2 3" xfId="2814"/>
    <cellStyle name="Akzent1 3" xfId="948"/>
    <cellStyle name="Akzent2 2" xfId="949"/>
    <cellStyle name="Akzent2 2 2" xfId="950"/>
    <cellStyle name="Akzent2 2 3" xfId="2813"/>
    <cellStyle name="Akzent2 3" xfId="951"/>
    <cellStyle name="Akzent3 2" xfId="952"/>
    <cellStyle name="Akzent3 2 2" xfId="953"/>
    <cellStyle name="Akzent3 2 3" xfId="2812"/>
    <cellStyle name="Akzent3 3" xfId="954"/>
    <cellStyle name="Akzent4 2" xfId="955"/>
    <cellStyle name="Akzent4 2 2" xfId="956"/>
    <cellStyle name="Akzent4 2 3" xfId="2811"/>
    <cellStyle name="Akzent4 3" xfId="957"/>
    <cellStyle name="Akzent5 2" xfId="958"/>
    <cellStyle name="Akzent5 2 2" xfId="959"/>
    <cellStyle name="Akzent5 2 3" xfId="2810"/>
    <cellStyle name="Akzent5 3" xfId="960"/>
    <cellStyle name="Akzent6 2" xfId="961"/>
    <cellStyle name="Akzent6 2 2" xfId="962"/>
    <cellStyle name="Akzent6 2 3" xfId="2809"/>
    <cellStyle name="Akzent6 3" xfId="963"/>
    <cellStyle name="Ausgabe 2" xfId="964"/>
    <cellStyle name="Ausgabe 2 2" xfId="965"/>
    <cellStyle name="Ausgabe 2 2 2" xfId="966"/>
    <cellStyle name="Ausgabe 2 2 2 2" xfId="967"/>
    <cellStyle name="Ausgabe 2 2 2 3" xfId="968"/>
    <cellStyle name="Ausgabe 2 2 2 4" xfId="969"/>
    <cellStyle name="Ausgabe 2 2 2 5" xfId="970"/>
    <cellStyle name="Ausgabe 2 2 3" xfId="971"/>
    <cellStyle name="Ausgabe 2 2 4" xfId="972"/>
    <cellStyle name="Ausgabe 2 2 5" xfId="973"/>
    <cellStyle name="Ausgabe 2 2 6" xfId="974"/>
    <cellStyle name="Ausgabe 2 2 7" xfId="975"/>
    <cellStyle name="Ausgabe 2 3" xfId="976"/>
    <cellStyle name="Ausgabe 2 3 2" xfId="977"/>
    <cellStyle name="Ausgabe 2 3 2 2" xfId="978"/>
    <cellStyle name="Ausgabe 2 3 2 3" xfId="979"/>
    <cellStyle name="Ausgabe 2 3 2 4" xfId="980"/>
    <cellStyle name="Ausgabe 2 3 2 5" xfId="981"/>
    <cellStyle name="Ausgabe 2 3 3" xfId="982"/>
    <cellStyle name="Ausgabe 2 3 4" xfId="983"/>
    <cellStyle name="Ausgabe 2 3 5" xfId="984"/>
    <cellStyle name="Ausgabe 2 3 6" xfId="985"/>
    <cellStyle name="Ausgabe 2 4" xfId="986"/>
    <cellStyle name="Ausgabe 2 4 2" xfId="987"/>
    <cellStyle name="Ausgabe 2 4 3" xfId="988"/>
    <cellStyle name="Ausgabe 2 4 4" xfId="989"/>
    <cellStyle name="Ausgabe 2 4 5" xfId="990"/>
    <cellStyle name="Ausgabe 2 5" xfId="991"/>
    <cellStyle name="Ausgabe 2 6" xfId="992"/>
    <cellStyle name="Ausgabe 2 7" xfId="993"/>
    <cellStyle name="Ausgabe 2 8" xfId="994"/>
    <cellStyle name="Ausgabe 3" xfId="995"/>
    <cellStyle name="Ausgabe 3 2" xfId="996"/>
    <cellStyle name="Ausgabe 3 3" xfId="997"/>
    <cellStyle name="Ausgabe 3 4" xfId="998"/>
    <cellStyle name="Ausgabe 3 5" xfId="999"/>
    <cellStyle name="Bad 2" xfId="1000"/>
    <cellStyle name="BasisOhneNK" xfId="1001"/>
    <cellStyle name="Berechnung 2" xfId="1002"/>
    <cellStyle name="Berechnung 2 2" xfId="1003"/>
    <cellStyle name="Berechnung 2 2 2" xfId="1004"/>
    <cellStyle name="Berechnung 2 2 2 2" xfId="1005"/>
    <cellStyle name="Berechnung 2 2 2 3" xfId="1006"/>
    <cellStyle name="Berechnung 2 2 2 4" xfId="1007"/>
    <cellStyle name="Berechnung 2 2 2 5" xfId="1008"/>
    <cellStyle name="Berechnung 2 2 3" xfId="1009"/>
    <cellStyle name="Berechnung 2 2 4" xfId="1010"/>
    <cellStyle name="Berechnung 2 2 5" xfId="1011"/>
    <cellStyle name="Berechnung 2 2 6" xfId="1012"/>
    <cellStyle name="Berechnung 2 2 7" xfId="1013"/>
    <cellStyle name="Berechnung 2 3" xfId="1014"/>
    <cellStyle name="Berechnung 2 3 2" xfId="1015"/>
    <cellStyle name="Berechnung 2 3 2 2" xfId="1016"/>
    <cellStyle name="Berechnung 2 3 2 3" xfId="1017"/>
    <cellStyle name="Berechnung 2 3 2 4" xfId="1018"/>
    <cellStyle name="Berechnung 2 3 2 5" xfId="1019"/>
    <cellStyle name="Berechnung 2 3 3" xfId="1020"/>
    <cellStyle name="Berechnung 2 3 4" xfId="1021"/>
    <cellStyle name="Berechnung 2 3 5" xfId="1022"/>
    <cellStyle name="Berechnung 2 3 6" xfId="1023"/>
    <cellStyle name="Berechnung 2 4" xfId="1024"/>
    <cellStyle name="Berechnung 2 4 2" xfId="1025"/>
    <cellStyle name="Berechnung 2 4 3" xfId="1026"/>
    <cellStyle name="Berechnung 2 4 4" xfId="1027"/>
    <cellStyle name="Berechnung 2 4 5" xfId="1028"/>
    <cellStyle name="Berechnung 2 5" xfId="1029"/>
    <cellStyle name="Berechnung 2 6" xfId="1030"/>
    <cellStyle name="Berechnung 2 7" xfId="1031"/>
    <cellStyle name="Berechnung 2 8" xfId="1032"/>
    <cellStyle name="Berechnung 3" xfId="1033"/>
    <cellStyle name="Berechnung 3 2" xfId="1034"/>
    <cellStyle name="Berechnung 3 3" xfId="1035"/>
    <cellStyle name="Berechnung 3 4" xfId="1036"/>
    <cellStyle name="Berechnung 3 5" xfId="1037"/>
    <cellStyle name="bin" xfId="1038"/>
    <cellStyle name="cell" xfId="1039"/>
    <cellStyle name="Col&amp;RowHeadings" xfId="1040"/>
    <cellStyle name="column" xfId="1041"/>
    <cellStyle name="Comma 2" xfId="1042"/>
    <cellStyle name="Comma 2 2" xfId="1043"/>
    <cellStyle name="DataEntryCells" xfId="1044"/>
    <cellStyle name="Dezimal 2" xfId="1045"/>
    <cellStyle name="Dezimal 2 2" xfId="1046"/>
    <cellStyle name="Dezimal 2 2 2" xfId="1047"/>
    <cellStyle name="Dezimal 2 2 2 2" xfId="1048"/>
    <cellStyle name="Dezimal 2 2 2 3" xfId="1049"/>
    <cellStyle name="Dezimal 2 2 2 4" xfId="1050"/>
    <cellStyle name="Dezimal 2 2 3" xfId="1051"/>
    <cellStyle name="Dezimal 2 2 3 2" xfId="1052"/>
    <cellStyle name="Dezimal 2 2 3 3" xfId="1053"/>
    <cellStyle name="Dezimal 2 2 3 4" xfId="1054"/>
    <cellStyle name="Dezimal 2 2 4" xfId="1055"/>
    <cellStyle name="Dezimal 2 2 5" xfId="1056"/>
    <cellStyle name="Dezimal 2 2 6" xfId="1057"/>
    <cellStyle name="Dezimal 2 3" xfId="1058"/>
    <cellStyle name="Dezimal 2 3 2" xfId="1059"/>
    <cellStyle name="Dezimal 2 3 2 2" xfId="1060"/>
    <cellStyle name="Dezimal 2 3 2 3" xfId="1061"/>
    <cellStyle name="Dezimal 2 3 3" xfId="1062"/>
    <cellStyle name="Dezimal 2 3 3 2" xfId="1063"/>
    <cellStyle name="Dezimal 2 3 4" xfId="1064"/>
    <cellStyle name="Dezimal 2 3 5" xfId="1065"/>
    <cellStyle name="Dezimal 2 3 6" xfId="1066"/>
    <cellStyle name="Dezimal 2 4" xfId="1067"/>
    <cellStyle name="Dezimal 2 4 2" xfId="1068"/>
    <cellStyle name="Dezimal 3" xfId="1069"/>
    <cellStyle name="Dezimal 3 2" xfId="1070"/>
    <cellStyle name="Dezimal 3 2 2" xfId="1071"/>
    <cellStyle name="Dezimal 3 2 3" xfId="1072"/>
    <cellStyle name="Dezimal 3 2 4" xfId="1073"/>
    <cellStyle name="Dezimal 3 3" xfId="1074"/>
    <cellStyle name="Dezimal 3 3 2" xfId="1075"/>
    <cellStyle name="Dezimal 3 3 3" xfId="1076"/>
    <cellStyle name="Dezimal 3 3 4" xfId="1077"/>
    <cellStyle name="Dezimal 3 4" xfId="1078"/>
    <cellStyle name="Dezimal 3 5" xfId="1079"/>
    <cellStyle name="Dezimal 3 6" xfId="1080"/>
    <cellStyle name="Dezimal 4" xfId="1081"/>
    <cellStyle name="Dezimal 4 2" xfId="1082"/>
    <cellStyle name="Dezimal 4 2 2" xfId="1083"/>
    <cellStyle name="Dezimal 4 2 3" xfId="1084"/>
    <cellStyle name="Dezimal 4 2 4" xfId="1085"/>
    <cellStyle name="Dezimal 4 3" xfId="1086"/>
    <cellStyle name="Dezimal 4 3 2" xfId="1087"/>
    <cellStyle name="Dezimal 4 3 3" xfId="1088"/>
    <cellStyle name="Dezimal 4 3 4" xfId="1089"/>
    <cellStyle name="Dezimal 4 4" xfId="1090"/>
    <cellStyle name="Dezimal 4 5" xfId="1091"/>
    <cellStyle name="Dezimal 4 6" xfId="1092"/>
    <cellStyle name="Dezimal 5" xfId="1093"/>
    <cellStyle name="Dezimal 5 2" xfId="1094"/>
    <cellStyle name="Dezimal 5 2 2" xfId="1095"/>
    <cellStyle name="Dezimal 5 2 3" xfId="1096"/>
    <cellStyle name="Dezimal 5 2 4" xfId="1097"/>
    <cellStyle name="Dezimal 5 3" xfId="1098"/>
    <cellStyle name="Dezimal 5 3 2" xfId="1099"/>
    <cellStyle name="Dezimal 5 3 3" xfId="1100"/>
    <cellStyle name="Dezimal 5 3 4" xfId="1101"/>
    <cellStyle name="Dezimal 5 4" xfId="1102"/>
    <cellStyle name="Dezimal 5 5" xfId="1103"/>
    <cellStyle name="Dezimal 5 6" xfId="1104"/>
    <cellStyle name="Dezimal 6" xfId="1105"/>
    <cellStyle name="Dezimal 6 2" xfId="1106"/>
    <cellStyle name="Dezimal 6 2 2" xfId="1107"/>
    <cellStyle name="Dezimal 6 2 3" xfId="1108"/>
    <cellStyle name="Dezimal 6 2 4" xfId="1109"/>
    <cellStyle name="Dezimal 6 3" xfId="1110"/>
    <cellStyle name="Dezimal 6 3 2" xfId="1111"/>
    <cellStyle name="Dezimal 6 3 3" xfId="1112"/>
    <cellStyle name="Dezimal 6 3 4" xfId="1113"/>
    <cellStyle name="Dezimal 6 4" xfId="1114"/>
    <cellStyle name="Dezimal 6 5" xfId="1115"/>
    <cellStyle name="Dezimal 6 6" xfId="1116"/>
    <cellStyle name="DJI Überschriftszeile" xfId="1117"/>
    <cellStyle name="DJI-vorletzte-Zeile" xfId="1118"/>
    <cellStyle name="DJI-Zwischenzeile" xfId="1119"/>
    <cellStyle name="DJI-Zwischenzeile 2" xfId="1120"/>
    <cellStyle name="DJI-Zwischenzeile 2 2" xfId="1121"/>
    <cellStyle name="DJI-Zwischenzeile 2 3" xfId="1122"/>
    <cellStyle name="DJI-Zwischenzeile 2 4" xfId="1123"/>
    <cellStyle name="DJI-Zwischenzeile 2 5" xfId="1124"/>
    <cellStyle name="DJI-Zwischenzeile 3" xfId="1125"/>
    <cellStyle name="DJI-Zwischenzeile 4" xfId="1126"/>
    <cellStyle name="DJI-Zwischenzeile 5" xfId="1127"/>
    <cellStyle name="DJI-Zwischenzeile 6" xfId="1128"/>
    <cellStyle name="Eingabe 2" xfId="1129"/>
    <cellStyle name="Eingabe 2 2" xfId="1130"/>
    <cellStyle name="Eingabe 2 2 2" xfId="1131"/>
    <cellStyle name="Eingabe 2 2 2 2" xfId="1132"/>
    <cellStyle name="Eingabe 2 2 2 3" xfId="1133"/>
    <cellStyle name="Eingabe 2 2 2 4" xfId="1134"/>
    <cellStyle name="Eingabe 2 2 2 5" xfId="1135"/>
    <cellStyle name="Eingabe 2 2 3" xfId="1136"/>
    <cellStyle name="Eingabe 2 2 4" xfId="1137"/>
    <cellStyle name="Eingabe 2 2 5" xfId="1138"/>
    <cellStyle name="Eingabe 2 2 6" xfId="1139"/>
    <cellStyle name="Eingabe 2 2 7" xfId="1140"/>
    <cellStyle name="Eingabe 2 3" xfId="1141"/>
    <cellStyle name="Eingabe 2 3 2" xfId="1142"/>
    <cellStyle name="Eingabe 2 3 2 2" xfId="1143"/>
    <cellStyle name="Eingabe 2 3 2 3" xfId="1144"/>
    <cellStyle name="Eingabe 2 3 2 4" xfId="1145"/>
    <cellStyle name="Eingabe 2 3 2 5" xfId="1146"/>
    <cellStyle name="Eingabe 2 3 3" xfId="1147"/>
    <cellStyle name="Eingabe 2 3 4" xfId="1148"/>
    <cellStyle name="Eingabe 2 3 5" xfId="1149"/>
    <cellStyle name="Eingabe 2 3 6" xfId="1150"/>
    <cellStyle name="Eingabe 2 4" xfId="1151"/>
    <cellStyle name="Eingabe 2 4 2" xfId="1152"/>
    <cellStyle name="Eingabe 2 4 3" xfId="1153"/>
    <cellStyle name="Eingabe 2 4 4" xfId="1154"/>
    <cellStyle name="Eingabe 2 4 5" xfId="1155"/>
    <cellStyle name="Eingabe 2 5" xfId="1156"/>
    <cellStyle name="Eingabe 2 6" xfId="1157"/>
    <cellStyle name="Eingabe 2 7" xfId="1158"/>
    <cellStyle name="Eingabe 2 8" xfId="1159"/>
    <cellStyle name="Eingabe 2 9" xfId="1160"/>
    <cellStyle name="Eingabe 3" xfId="1161"/>
    <cellStyle name="Eingabe 3 2" xfId="1162"/>
    <cellStyle name="Eingabe 3 3" xfId="1163"/>
    <cellStyle name="Eingabe 3 4" xfId="1164"/>
    <cellStyle name="Eingabe 3 5" xfId="1165"/>
    <cellStyle name="Eingabe 4" xfId="1166"/>
    <cellStyle name="Ergebnis 10" xfId="1167"/>
    <cellStyle name="Ergebnis 2" xfId="1168"/>
    <cellStyle name="Ergebnis 2 2" xfId="1169"/>
    <cellStyle name="Ergebnis 2 2 2" xfId="1170"/>
    <cellStyle name="Ergebnis 2 2 2 2" xfId="1171"/>
    <cellStyle name="Ergebnis 2 2 2 3" xfId="1172"/>
    <cellStyle name="Ergebnis 2 2 2 4" xfId="1173"/>
    <cellStyle name="Ergebnis 2 2 2 5" xfId="1174"/>
    <cellStyle name="Ergebnis 2 2 3" xfId="1175"/>
    <cellStyle name="Ergebnis 2 2 4" xfId="1176"/>
    <cellStyle name="Ergebnis 2 2 5" xfId="1177"/>
    <cellStyle name="Ergebnis 2 2 6" xfId="1178"/>
    <cellStyle name="Ergebnis 2 2 7" xfId="1179"/>
    <cellStyle name="Ergebnis 2 3" xfId="1180"/>
    <cellStyle name="Ergebnis 2 3 2" xfId="1181"/>
    <cellStyle name="Ergebnis 2 3 2 2" xfId="1182"/>
    <cellStyle name="Ergebnis 2 3 2 3" xfId="1183"/>
    <cellStyle name="Ergebnis 2 3 2 4" xfId="1184"/>
    <cellStyle name="Ergebnis 2 3 2 5" xfId="1185"/>
    <cellStyle name="Ergebnis 2 3 3" xfId="1186"/>
    <cellStyle name="Ergebnis 2 3 4" xfId="1187"/>
    <cellStyle name="Ergebnis 2 3 5" xfId="1188"/>
    <cellStyle name="Ergebnis 2 3 6" xfId="1189"/>
    <cellStyle name="Ergebnis 2 4" xfId="1190"/>
    <cellStyle name="Ergebnis 2 4 2" xfId="1191"/>
    <cellStyle name="Ergebnis 2 4 3" xfId="1192"/>
    <cellStyle name="Ergebnis 2 4 4" xfId="1193"/>
    <cellStyle name="Ergebnis 2 4 5" xfId="1194"/>
    <cellStyle name="Ergebnis 2 5" xfId="1195"/>
    <cellStyle name="Ergebnis 2 6" xfId="1196"/>
    <cellStyle name="Ergebnis 2 7" xfId="1197"/>
    <cellStyle name="Ergebnis 2 8" xfId="1198"/>
    <cellStyle name="Ergebnis 2_SOFI Tab. H1.2-1A" xfId="1199"/>
    <cellStyle name="Ergebnis 3" xfId="1200"/>
    <cellStyle name="Ergebnis 3 2" xfId="1201"/>
    <cellStyle name="Ergebnis 3 3" xfId="1202"/>
    <cellStyle name="Ergebnis 3 4" xfId="1203"/>
    <cellStyle name="Ergebnis 3 5" xfId="1204"/>
    <cellStyle name="Ergebnis 4" xfId="1205"/>
    <cellStyle name="Ergebnis 5" xfId="1206"/>
    <cellStyle name="Ergebnis 6" xfId="1207"/>
    <cellStyle name="Ergebnis 7" xfId="1208"/>
    <cellStyle name="Ergebnis 8" xfId="1209"/>
    <cellStyle name="Ergebnis 9" xfId="1210"/>
    <cellStyle name="Erklärender Text 2" xfId="1211"/>
    <cellStyle name="Erklärender Text 2 2" xfId="1212"/>
    <cellStyle name="Erklärender Text 2 3" xfId="2808"/>
    <cellStyle name="Erklärender Text 3" xfId="1213"/>
    <cellStyle name="Euro" xfId="1214"/>
    <cellStyle name="Euro 10" xfId="1215"/>
    <cellStyle name="Euro 10 2" xfId="1216"/>
    <cellStyle name="Euro 10 2 2" xfId="1217"/>
    <cellStyle name="Euro 10 2 3" xfId="1218"/>
    <cellStyle name="Euro 10 3" xfId="1219"/>
    <cellStyle name="Euro 10 4" xfId="1220"/>
    <cellStyle name="Euro 11" xfId="1221"/>
    <cellStyle name="Euro 11 2" xfId="1222"/>
    <cellStyle name="Euro 11 2 2" xfId="1223"/>
    <cellStyle name="Euro 11 2 3" xfId="1224"/>
    <cellStyle name="Euro 11 3" xfId="1225"/>
    <cellStyle name="Euro 11 4" xfId="1226"/>
    <cellStyle name="Euro 12" xfId="1227"/>
    <cellStyle name="Euro 12 2" xfId="1228"/>
    <cellStyle name="Euro 12 2 2" xfId="1229"/>
    <cellStyle name="Euro 12 2 3" xfId="1230"/>
    <cellStyle name="Euro 12 3" xfId="1231"/>
    <cellStyle name="Euro 12 4" xfId="1232"/>
    <cellStyle name="Euro 13" xfId="1233"/>
    <cellStyle name="Euro 13 2" xfId="1234"/>
    <cellStyle name="Euro 13 2 2" xfId="1235"/>
    <cellStyle name="Euro 13 2 3" xfId="1236"/>
    <cellStyle name="Euro 13 3" xfId="1237"/>
    <cellStyle name="Euro 13 4" xfId="1238"/>
    <cellStyle name="Euro 14" xfId="1239"/>
    <cellStyle name="Euro 14 2" xfId="1240"/>
    <cellStyle name="Euro 14 3" xfId="1241"/>
    <cellStyle name="Euro 15" xfId="1242"/>
    <cellStyle name="Euro 15 2" xfId="1243"/>
    <cellStyle name="Euro 15 3" xfId="1244"/>
    <cellStyle name="Euro 16" xfId="1245"/>
    <cellStyle name="Euro 16 2" xfId="1246"/>
    <cellStyle name="Euro 16 3" xfId="1247"/>
    <cellStyle name="Euro 17" xfId="1248"/>
    <cellStyle name="Euro 17 2" xfId="1249"/>
    <cellStyle name="Euro 17 3" xfId="1250"/>
    <cellStyle name="Euro 18" xfId="1251"/>
    <cellStyle name="Euro 18 2" xfId="1252"/>
    <cellStyle name="Euro 18 3" xfId="1253"/>
    <cellStyle name="Euro 19" xfId="1254"/>
    <cellStyle name="Euro 19 2" xfId="1255"/>
    <cellStyle name="Euro 19 3" xfId="1256"/>
    <cellStyle name="Euro 2" xfId="1257"/>
    <cellStyle name="Euro 2 2" xfId="1258"/>
    <cellStyle name="Euro 2 2 2" xfId="1259"/>
    <cellStyle name="Euro 2 2 3" xfId="2806"/>
    <cellStyle name="Euro 2 3" xfId="1260"/>
    <cellStyle name="Euro 2 4" xfId="2807"/>
    <cellStyle name="Euro 20" xfId="1261"/>
    <cellStyle name="Euro 20 2" xfId="1262"/>
    <cellStyle name="Euro 20 2 2" xfId="1263"/>
    <cellStyle name="Euro 20 2 3" xfId="1264"/>
    <cellStyle name="Euro 20 3" xfId="1265"/>
    <cellStyle name="Euro 20 4" xfId="1266"/>
    <cellStyle name="Euro 21" xfId="1267"/>
    <cellStyle name="Euro 21 2" xfId="1268"/>
    <cellStyle name="Euro 21 2 2" xfId="1269"/>
    <cellStyle name="Euro 21 2 3" xfId="1270"/>
    <cellStyle name="Euro 21 3" xfId="1271"/>
    <cellStyle name="Euro 21 4" xfId="1272"/>
    <cellStyle name="Euro 22" xfId="1273"/>
    <cellStyle name="Euro 22 2" xfId="1274"/>
    <cellStyle name="Euro 22 2 2" xfId="1275"/>
    <cellStyle name="Euro 22 2 3" xfId="1276"/>
    <cellStyle name="Euro 22 3" xfId="1277"/>
    <cellStyle name="Euro 22 4" xfId="1278"/>
    <cellStyle name="Euro 23" xfId="1279"/>
    <cellStyle name="Euro 23 2" xfId="1280"/>
    <cellStyle name="Euro 23 2 2" xfId="1281"/>
    <cellStyle name="Euro 23 2 3" xfId="1282"/>
    <cellStyle name="Euro 23 3" xfId="1283"/>
    <cellStyle name="Euro 23 4" xfId="1284"/>
    <cellStyle name="Euro 24" xfId="1285"/>
    <cellStyle name="Euro 24 2" xfId="1286"/>
    <cellStyle name="Euro 24 2 2" xfId="1287"/>
    <cellStyle name="Euro 24 2 3" xfId="1288"/>
    <cellStyle name="Euro 24 3" xfId="1289"/>
    <cellStyle name="Euro 24 4" xfId="1290"/>
    <cellStyle name="Euro 25" xfId="1291"/>
    <cellStyle name="Euro 25 2" xfId="1292"/>
    <cellStyle name="Euro 25 2 2" xfId="1293"/>
    <cellStyle name="Euro 25 2 3" xfId="1294"/>
    <cellStyle name="Euro 25 3" xfId="1295"/>
    <cellStyle name="Euro 25 4" xfId="1296"/>
    <cellStyle name="Euro 26" xfId="1297"/>
    <cellStyle name="Euro 26 2" xfId="1298"/>
    <cellStyle name="Euro 26 2 2" xfId="1299"/>
    <cellStyle name="Euro 26 2 3" xfId="1300"/>
    <cellStyle name="Euro 26 3" xfId="1301"/>
    <cellStyle name="Euro 26 4" xfId="1302"/>
    <cellStyle name="Euro 27" xfId="1303"/>
    <cellStyle name="Euro 27 2" xfId="1304"/>
    <cellStyle name="Euro 28" xfId="1305"/>
    <cellStyle name="Euro 29" xfId="1306"/>
    <cellStyle name="Euro 3" xfId="1307"/>
    <cellStyle name="Euro 3 2" xfId="1308"/>
    <cellStyle name="Euro 3 3" xfId="1309"/>
    <cellStyle name="Euro 4" xfId="1310"/>
    <cellStyle name="Euro 4 2" xfId="1311"/>
    <cellStyle name="Euro 4 3" xfId="1312"/>
    <cellStyle name="Euro 5" xfId="1313"/>
    <cellStyle name="Euro 5 2" xfId="1314"/>
    <cellStyle name="Euro 5 2 2" xfId="1315"/>
    <cellStyle name="Euro 5 2 3" xfId="1316"/>
    <cellStyle name="Euro 5 3" xfId="1317"/>
    <cellStyle name="Euro 5 4" xfId="1318"/>
    <cellStyle name="Euro 6" xfId="1319"/>
    <cellStyle name="Euro 6 2" xfId="1320"/>
    <cellStyle name="Euro 6 2 2" xfId="1321"/>
    <cellStyle name="Euro 6 2 3" xfId="1322"/>
    <cellStyle name="Euro 6 3" xfId="1323"/>
    <cellStyle name="Euro 6 4" xfId="1324"/>
    <cellStyle name="Euro 7" xfId="1325"/>
    <cellStyle name="Euro 7 2" xfId="1326"/>
    <cellStyle name="Euro 7 3" xfId="1327"/>
    <cellStyle name="Euro 8" xfId="1328"/>
    <cellStyle name="Euro 8 2" xfId="1329"/>
    <cellStyle name="Euro 8 2 2" xfId="1330"/>
    <cellStyle name="Euro 8 2 3" xfId="1331"/>
    <cellStyle name="Euro 8 3" xfId="1332"/>
    <cellStyle name="Euro 8 4" xfId="1333"/>
    <cellStyle name="Euro 9" xfId="1334"/>
    <cellStyle name="Euro 9 2" xfId="1335"/>
    <cellStyle name="Euro 9 2 2" xfId="1336"/>
    <cellStyle name="Euro 9 2 3" xfId="1337"/>
    <cellStyle name="Euro 9 3" xfId="1338"/>
    <cellStyle name="Euro 9 4" xfId="1339"/>
    <cellStyle name="Euro_d1_2012" xfId="1340"/>
    <cellStyle name="formula" xfId="1341"/>
    <cellStyle name="gap" xfId="1342"/>
    <cellStyle name="GreyBackground" xfId="1343"/>
    <cellStyle name="Gut 2" xfId="1344"/>
    <cellStyle name="Gut 2 2" xfId="1345"/>
    <cellStyle name="Gut 2 3" xfId="2805"/>
    <cellStyle name="Gut 3" xfId="1346"/>
    <cellStyle name="Hyperlink 2" xfId="1347"/>
    <cellStyle name="Hyperlink 2 2" xfId="1348"/>
    <cellStyle name="Hyperlink 2 2 2" xfId="1349"/>
    <cellStyle name="Hyperlink 2 2 3" xfId="1350"/>
    <cellStyle name="Hyperlink 2 2 4" xfId="2804"/>
    <cellStyle name="Hyperlink 2 3" xfId="1351"/>
    <cellStyle name="Hyperlink 2 3 2" xfId="1352"/>
    <cellStyle name="Hyperlink 2 4" xfId="1353"/>
    <cellStyle name="Hyperlink 2 4 2" xfId="1354"/>
    <cellStyle name="Hyperlink 2 5" xfId="1355"/>
    <cellStyle name="Hyperlink 2 6" xfId="1356"/>
    <cellStyle name="Hyperlink 3" xfId="1357"/>
    <cellStyle name="Hyperlink 3 2" xfId="1358"/>
    <cellStyle name="Hyperlink 3 2 2" xfId="2802"/>
    <cellStyle name="Hyperlink 3 3" xfId="1359"/>
    <cellStyle name="Hyperlink 3 4" xfId="2803"/>
    <cellStyle name="Hyperlink 4" xfId="1360"/>
    <cellStyle name="Hyperlink 4 2" xfId="1361"/>
    <cellStyle name="Hyperlink 4 3" xfId="2801"/>
    <cellStyle name="Hyperlink 4 5" xfId="3686"/>
    <cellStyle name="Hyperlink 5" xfId="1362"/>
    <cellStyle name="Hyperlink 5 2" xfId="1363"/>
    <cellStyle name="Hyperlink 6" xfId="1364"/>
    <cellStyle name="isced" xfId="1365"/>
    <cellStyle name="Komma 10" xfId="1366"/>
    <cellStyle name="Komma 2" xfId="1367"/>
    <cellStyle name="Komma 2 2" xfId="1368"/>
    <cellStyle name="Komma 2 2 2" xfId="1369"/>
    <cellStyle name="Komma 2 2 2 2" xfId="5"/>
    <cellStyle name="Komma 2 2 2 3" xfId="2800"/>
    <cellStyle name="Komma 2 2 3" xfId="2799"/>
    <cellStyle name="Komma 2 2 4" xfId="2798"/>
    <cellStyle name="Komma 2 3" xfId="1370"/>
    <cellStyle name="Komma 2 3 2" xfId="1371"/>
    <cellStyle name="Komma 2 3 2 2" xfId="2795"/>
    <cellStyle name="Komma 2 3 2 3" xfId="2794"/>
    <cellStyle name="Komma 2 3 2 4" xfId="2796"/>
    <cellStyle name="Komma 2 3 3" xfId="2793"/>
    <cellStyle name="Komma 2 3 4" xfId="2792"/>
    <cellStyle name="Komma 2 3 5" xfId="2797"/>
    <cellStyle name="Komma 2 4" xfId="1372"/>
    <cellStyle name="Komma 2 4 2" xfId="2791"/>
    <cellStyle name="Komma 2 5" xfId="1373"/>
    <cellStyle name="Komma 2 5 2" xfId="2790"/>
    <cellStyle name="Komma 2 6" xfId="1374"/>
    <cellStyle name="Komma 2 7" xfId="1375"/>
    <cellStyle name="Komma 2 8" xfId="1376"/>
    <cellStyle name="Komma 3" xfId="1377"/>
    <cellStyle name="Komma 3 2" xfId="1378"/>
    <cellStyle name="Komma 3 3" xfId="1379"/>
    <cellStyle name="Komma 3 4" xfId="1380"/>
    <cellStyle name="Komma 3 5" xfId="2789"/>
    <cellStyle name="Komma 4" xfId="1381"/>
    <cellStyle name="Komma 4 2" xfId="1382"/>
    <cellStyle name="Komma 4 2 2" xfId="2787"/>
    <cellStyle name="Komma 4 3" xfId="1383"/>
    <cellStyle name="Komma 4 3 2" xfId="2786"/>
    <cellStyle name="Komma 4 4" xfId="1384"/>
    <cellStyle name="Komma 4 5" xfId="2788"/>
    <cellStyle name="Komma 5" xfId="1385"/>
    <cellStyle name="Komma 5 2" xfId="1386"/>
    <cellStyle name="Komma 5 3" xfId="1387"/>
    <cellStyle name="Komma 6" xfId="1388"/>
    <cellStyle name="Komma 7" xfId="1389"/>
    <cellStyle name="Komma 8" xfId="1390"/>
    <cellStyle name="Komma 9" xfId="1391"/>
    <cellStyle name="Komma0" xfId="1392"/>
    <cellStyle name="level1a" xfId="1393"/>
    <cellStyle name="level1a 2" xfId="1394"/>
    <cellStyle name="level1a 3" xfId="1395"/>
    <cellStyle name="level1a 4" xfId="1396"/>
    <cellStyle name="level1a 5" xfId="1397"/>
    <cellStyle name="level2" xfId="1398"/>
    <cellStyle name="level2a" xfId="1399"/>
    <cellStyle name="level3" xfId="1400"/>
    <cellStyle name="Link" xfId="3680" builtinId="8"/>
    <cellStyle name="Neutral 2" xfId="1401"/>
    <cellStyle name="Neutral 2 2" xfId="1402"/>
    <cellStyle name="Neutral 2 2 2" xfId="1403"/>
    <cellStyle name="Neutral 2 3" xfId="2785"/>
    <cellStyle name="Neutral 3" xfId="1404"/>
    <cellStyle name="Neutral 3 2" xfId="1405"/>
    <cellStyle name="Normal 10" xfId="1406"/>
    <cellStyle name="Normal 11" xfId="1407"/>
    <cellStyle name="Normal 11 2" xfId="1408"/>
    <cellStyle name="Normal 11 2 2" xfId="1409"/>
    <cellStyle name="Normal 11 3" xfId="1410"/>
    <cellStyle name="Normal 12" xfId="1411"/>
    <cellStyle name="Normal 2" xfId="1412"/>
    <cellStyle name="Normal 2 2" xfId="6"/>
    <cellStyle name="Normal 2 2 2" xfId="7"/>
    <cellStyle name="Normal 2 2 2 2" xfId="1415"/>
    <cellStyle name="Normal 2 2 2 3" xfId="1414"/>
    <cellStyle name="Normal 2 2 3" xfId="1416"/>
    <cellStyle name="Normal 2 2 4" xfId="1413"/>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9" xfId="1426"/>
    <cellStyle name="Normal 3" xfId="1427"/>
    <cellStyle name="Normal 3 2" xfId="1428"/>
    <cellStyle name="Normal 3 2 2" xfId="1429"/>
    <cellStyle name="Normal 3 3" xfId="1430"/>
    <cellStyle name="Normal 3 4" xfId="1431"/>
    <cellStyle name="Normal 3 5" xfId="1432"/>
    <cellStyle name="Normal 3 6" xfId="1433"/>
    <cellStyle name="Normal 4" xfId="1434"/>
    <cellStyle name="Normal 4 2" xfId="1435"/>
    <cellStyle name="Normal 4 2 2" xfId="1436"/>
    <cellStyle name="Normal 4 2 2 2" xfId="1437"/>
    <cellStyle name="Normal 4 2 3" xfId="1438"/>
    <cellStyle name="Normal 4 2 4" xfId="1439"/>
    <cellStyle name="Normal 4 2 5" xfId="1440"/>
    <cellStyle name="Normal 4 3" xfId="1441"/>
    <cellStyle name="Normal 4 4" xfId="1442"/>
    <cellStyle name="Normal 5" xfId="1443"/>
    <cellStyle name="Normal 5 2" xfId="1444"/>
    <cellStyle name="Normal 5 3" xfId="1445"/>
    <cellStyle name="Normal 6" xfId="1446"/>
    <cellStyle name="Normal 6 2" xfId="1447"/>
    <cellStyle name="Normal 6 2 2" xfId="1448"/>
    <cellStyle name="Normal 6 3" xfId="1449"/>
    <cellStyle name="Normal 7" xfId="1450"/>
    <cellStyle name="Normal 7 2" xfId="1451"/>
    <cellStyle name="Normal 8" xfId="1452"/>
    <cellStyle name="Normal 8 2" xfId="1453"/>
    <cellStyle name="Normal 8 3" xfId="1454"/>
    <cellStyle name="Normal 9" xfId="1455"/>
    <cellStyle name="Normal 9 2" xfId="1456"/>
    <cellStyle name="Normal 9 3" xfId="1457"/>
    <cellStyle name="Normal 9 4" xfId="1458"/>
    <cellStyle name="Normal_C3" xfId="1459"/>
    <cellStyle name="Notiz 2" xfId="1460"/>
    <cellStyle name="Notiz 2 10" xfId="1461"/>
    <cellStyle name="Notiz 2 11" xfId="1462"/>
    <cellStyle name="Notiz 2 12" xfId="1463"/>
    <cellStyle name="Notiz 2 2" xfId="1464"/>
    <cellStyle name="Notiz 2 2 2" xfId="1465"/>
    <cellStyle name="Notiz 2 2 2 2" xfId="1466"/>
    <cellStyle name="Notiz 2 2 2 3" xfId="1467"/>
    <cellStyle name="Notiz 2 2 2 4" xfId="1468"/>
    <cellStyle name="Notiz 2 2 2 5" xfId="1469"/>
    <cellStyle name="Notiz 2 2 3" xfId="1470"/>
    <cellStyle name="Notiz 2 2 4" xfId="1471"/>
    <cellStyle name="Notiz 2 2 5" xfId="1472"/>
    <cellStyle name="Notiz 2 2 6" xfId="1473"/>
    <cellStyle name="Notiz 2 2 7" xfId="1474"/>
    <cellStyle name="Notiz 2 3" xfId="1475"/>
    <cellStyle name="Notiz 2 3 2" xfId="1476"/>
    <cellStyle name="Notiz 2 3 2 2" xfId="1477"/>
    <cellStyle name="Notiz 2 3 2 3" xfId="1478"/>
    <cellStyle name="Notiz 2 3 2 4" xfId="1479"/>
    <cellStyle name="Notiz 2 3 2 5" xfId="1480"/>
    <cellStyle name="Notiz 2 3 3" xfId="1481"/>
    <cellStyle name="Notiz 2 3 4" xfId="1482"/>
    <cellStyle name="Notiz 2 3 5" xfId="1483"/>
    <cellStyle name="Notiz 2 3 6" xfId="1484"/>
    <cellStyle name="Notiz 2 4" xfId="1485"/>
    <cellStyle name="Notiz 2 4 2" xfId="1486"/>
    <cellStyle name="Notiz 2 4 2 2" xfId="1487"/>
    <cellStyle name="Notiz 2 4 2 3" xfId="1488"/>
    <cellStyle name="Notiz 2 4 2 4" xfId="1489"/>
    <cellStyle name="Notiz 2 4 2 5" xfId="1490"/>
    <cellStyle name="Notiz 2 4 3" xfId="1491"/>
    <cellStyle name="Notiz 2 4 4" xfId="1492"/>
    <cellStyle name="Notiz 2 4 5" xfId="1493"/>
    <cellStyle name="Notiz 2 4 6" xfId="1494"/>
    <cellStyle name="Notiz 2 5" xfId="1495"/>
    <cellStyle name="Notiz 2 5 2" xfId="1496"/>
    <cellStyle name="Notiz 2 5 2 2" xfId="1497"/>
    <cellStyle name="Notiz 2 5 2 3" xfId="1498"/>
    <cellStyle name="Notiz 2 5 2 4" xfId="1499"/>
    <cellStyle name="Notiz 2 5 2 5" xfId="1500"/>
    <cellStyle name="Notiz 2 5 3" xfId="1501"/>
    <cellStyle name="Notiz 2 5 4" xfId="1502"/>
    <cellStyle name="Notiz 2 5 5" xfId="1503"/>
    <cellStyle name="Notiz 2 5 6" xfId="1504"/>
    <cellStyle name="Notiz 2 6" xfId="1505"/>
    <cellStyle name="Notiz 2 6 2" xfId="1506"/>
    <cellStyle name="Notiz 2 6 2 2" xfId="1507"/>
    <cellStyle name="Notiz 2 6 2 3" xfId="1508"/>
    <cellStyle name="Notiz 2 6 2 4" xfId="1509"/>
    <cellStyle name="Notiz 2 6 2 5" xfId="1510"/>
    <cellStyle name="Notiz 2 6 3" xfId="1511"/>
    <cellStyle name="Notiz 2 6 4" xfId="1512"/>
    <cellStyle name="Notiz 2 6 5" xfId="1513"/>
    <cellStyle name="Notiz 2 6 6" xfId="1514"/>
    <cellStyle name="Notiz 2 7" xfId="1515"/>
    <cellStyle name="Notiz 2 7 2" xfId="1516"/>
    <cellStyle name="Notiz 2 7 2 2" xfId="1517"/>
    <cellStyle name="Notiz 2 7 2 3" xfId="1518"/>
    <cellStyle name="Notiz 2 7 2 4" xfId="1519"/>
    <cellStyle name="Notiz 2 7 2 5" xfId="1520"/>
    <cellStyle name="Notiz 2 7 3" xfId="1521"/>
    <cellStyle name="Notiz 2 7 4" xfId="1522"/>
    <cellStyle name="Notiz 2 7 5" xfId="1523"/>
    <cellStyle name="Notiz 2 7 6" xfId="1524"/>
    <cellStyle name="Notiz 2 8" xfId="1525"/>
    <cellStyle name="Notiz 2 8 2" xfId="1526"/>
    <cellStyle name="Notiz 2 8 3" xfId="1527"/>
    <cellStyle name="Notiz 2 8 4" xfId="1528"/>
    <cellStyle name="Notiz 2 8 5" xfId="1529"/>
    <cellStyle name="Notiz 2 9" xfId="1530"/>
    <cellStyle name="Notiz 3" xfId="1531"/>
    <cellStyle name="Notiz 3 2" xfId="1532"/>
    <cellStyle name="Notiz 3 2 2" xfId="1533"/>
    <cellStyle name="Notiz 3 2 2 2" xfId="1534"/>
    <cellStyle name="Notiz 3 2 2 3" xfId="1535"/>
    <cellStyle name="Notiz 3 2 2 4" xfId="1536"/>
    <cellStyle name="Notiz 3 2 2 5" xfId="1537"/>
    <cellStyle name="Notiz 3 2 3" xfId="1538"/>
    <cellStyle name="Notiz 3 2 4" xfId="1539"/>
    <cellStyle name="Notiz 3 2 5" xfId="1540"/>
    <cellStyle name="Notiz 3 2 6" xfId="1541"/>
    <cellStyle name="Notiz 3 2 7" xfId="1542"/>
    <cellStyle name="Notiz 3 3" xfId="1543"/>
    <cellStyle name="Notiz 3 3 2" xfId="1544"/>
    <cellStyle name="Notiz 3 3 3" xfId="1545"/>
    <cellStyle name="Notiz 3 3 4" xfId="1546"/>
    <cellStyle name="Notiz 3 3 5" xfId="1547"/>
    <cellStyle name="Notiz 3 4" xfId="1548"/>
    <cellStyle name="Notiz 3 5" xfId="1549"/>
    <cellStyle name="Notiz 3 6" xfId="1550"/>
    <cellStyle name="Notiz 3 7" xfId="1551"/>
    <cellStyle name="Notiz 3 8" xfId="1552"/>
    <cellStyle name="Notiz 4" xfId="1553"/>
    <cellStyle name="Notiz 4 2" xfId="1554"/>
    <cellStyle name="Notiz 4 3" xfId="1555"/>
    <cellStyle name="Notiz 4 4" xfId="1556"/>
    <cellStyle name="Notiz 4 5" xfId="1557"/>
    <cellStyle name="Notiz 4 6" xfId="1558"/>
    <cellStyle name="Notiz 5" xfId="1559"/>
    <cellStyle name="Notiz 6" xfId="1560"/>
    <cellStyle name="Percent 10" xfId="1561"/>
    <cellStyle name="Percent 10 2" xfId="1562"/>
    <cellStyle name="Percent 2" xfId="1563"/>
    <cellStyle name="Percent 2 2" xfId="1564"/>
    <cellStyle name="Percent 2 3" xfId="1565"/>
    <cellStyle name="Percent 2 4" xfId="1566"/>
    <cellStyle name="Percent 2 5" xfId="1567"/>
    <cellStyle name="Percent 2 5 2" xfId="1568"/>
    <cellStyle name="Percent 2 5 2 2" xfId="1569"/>
    <cellStyle name="Percent 2 5 3" xfId="1570"/>
    <cellStyle name="Percent 2 6" xfId="1571"/>
    <cellStyle name="Percent 3" xfId="1572"/>
    <cellStyle name="Percent 3 2" xfId="1573"/>
    <cellStyle name="Percent 3 3" xfId="1574"/>
    <cellStyle name="Percent 4" xfId="1575"/>
    <cellStyle name="Percent 5" xfId="1576"/>
    <cellStyle name="Percent 5 2" xfId="1577"/>
    <cellStyle name="Percent 5 2 2" xfId="1578"/>
    <cellStyle name="Percent 5 2 2 2" xfId="1579"/>
    <cellStyle name="Percent 5 2 3" xfId="1580"/>
    <cellStyle name="Percent 5 2 4" xfId="1581"/>
    <cellStyle name="Percent 5 2 5" xfId="1582"/>
    <cellStyle name="Percent 5 3" xfId="1583"/>
    <cellStyle name="Percent 6" xfId="1584"/>
    <cellStyle name="Percent 7" xfId="1585"/>
    <cellStyle name="Percent 8" xfId="1586"/>
    <cellStyle name="Percent 9" xfId="1587"/>
    <cellStyle name="Prozent" xfId="3671" builtinId="5"/>
    <cellStyle name="Prozent 2" xfId="1588"/>
    <cellStyle name="Prozent 2 2" xfId="1589"/>
    <cellStyle name="Prozent 2 2 2" xfId="1590"/>
    <cellStyle name="Prozent 2 2 2 2" xfId="1591"/>
    <cellStyle name="Prozent 2 2 3" xfId="1592"/>
    <cellStyle name="Prozent 2 2 4" xfId="1593"/>
    <cellStyle name="Prozent 2 3" xfId="1594"/>
    <cellStyle name="Prozent 2 3 2" xfId="1595"/>
    <cellStyle name="Prozent 2 3 2 2" xfId="1596"/>
    <cellStyle name="Prozent 2 3 3" xfId="1597"/>
    <cellStyle name="Prozent 2 3 4" xfId="1598"/>
    <cellStyle name="Prozent 2 3 4 2" xfId="1599"/>
    <cellStyle name="Prozent 2 3 4 3" xfId="1600"/>
    <cellStyle name="Prozent 2 4" xfId="1601"/>
    <cellStyle name="Prozent 2 4 2" xfId="1602"/>
    <cellStyle name="Prozent 2 5" xfId="1603"/>
    <cellStyle name="Prozent 3" xfId="1604"/>
    <cellStyle name="Prozent 3 2" xfId="1605"/>
    <cellStyle name="Prozent 3 2 2" xfId="1606"/>
    <cellStyle name="Prozent 3 2 2 2" xfId="1607"/>
    <cellStyle name="Prozent 3 2 3" xfId="1608"/>
    <cellStyle name="Prozent 3 2 3 2" xfId="1609"/>
    <cellStyle name="Prozent 3 2 4" xfId="1610"/>
    <cellStyle name="Prozent 3 2 5" xfId="1611"/>
    <cellStyle name="Prozent 3 3" xfId="1612"/>
    <cellStyle name="Prozent 3 3 2" xfId="1613"/>
    <cellStyle name="Prozent 3 4" xfId="1614"/>
    <cellStyle name="Prozent 3 5" xfId="1615"/>
    <cellStyle name="Prozent 4" xfId="1616"/>
    <cellStyle name="Prozent 4 2" xfId="1617"/>
    <cellStyle name="Prozent 4 2 2" xfId="1618"/>
    <cellStyle name="Prozent 4 2 2 2" xfId="1619"/>
    <cellStyle name="Prozent 4 2 3" xfId="1620"/>
    <cellStyle name="Prozent 4 2 4" xfId="1621"/>
    <cellStyle name="Prozent 4 3" xfId="1622"/>
    <cellStyle name="Prozent 4 3 2" xfId="1623"/>
    <cellStyle name="Prozent 4 4" xfId="1624"/>
    <cellStyle name="Prozent 4 4 2" xfId="1625"/>
    <cellStyle name="Prozent 4 5" xfId="1626"/>
    <cellStyle name="Prozent 5" xfId="1627"/>
    <cellStyle name="Prozent 5 2" xfId="1628"/>
    <cellStyle name="Prozent 5 2 2" xfId="1629"/>
    <cellStyle name="Prozent 5 3" xfId="1630"/>
    <cellStyle name="Prozent 5 4" xfId="1631"/>
    <cellStyle name="Prozent 5 4 2" xfId="1632"/>
    <cellStyle name="Prozent 5 4 3" xfId="1633"/>
    <cellStyle name="Prozent 6" xfId="1634"/>
    <cellStyle name="Prozent 6 2" xfId="1635"/>
    <cellStyle name="Prozent 6 3" xfId="1636"/>
    <cellStyle name="Prozent 7" xfId="1637"/>
    <cellStyle name="Prozent 7 2" xfId="1638"/>
    <cellStyle name="Prozent 7 2 2" xfId="1639"/>
    <cellStyle name="Prozent 8" xfId="1640"/>
    <cellStyle name="Prozent 8 2" xfId="1641"/>
    <cellStyle name="Prozent 9" xfId="1642"/>
    <cellStyle name="row" xfId="1643"/>
    <cellStyle name="Schlecht 2" xfId="1644"/>
    <cellStyle name="Schlecht 2 2" xfId="1645"/>
    <cellStyle name="Schlecht 2 3" xfId="2784"/>
    <cellStyle name="Schlecht 3" xfId="1646"/>
    <cellStyle name="Standard" xfId="0" builtinId="0" customBuiltin="1"/>
    <cellStyle name="Standard 10" xfId="8"/>
    <cellStyle name="Standard 10 2" xfId="53"/>
    <cellStyle name="Standard 10 3" xfId="1647"/>
    <cellStyle name="Standard 10 3 2" xfId="1648"/>
    <cellStyle name="Standard 10_Kennzahlen 2011" xfId="1649"/>
    <cellStyle name="Standard 100" xfId="1650"/>
    <cellStyle name="Standard 101" xfId="1651"/>
    <cellStyle name="Standard 102" xfId="1652"/>
    <cellStyle name="Standard 103" xfId="1653"/>
    <cellStyle name="Standard 104" xfId="1654"/>
    <cellStyle name="Standard 105" xfId="1655"/>
    <cellStyle name="Standard 106" xfId="1656"/>
    <cellStyle name="Standard 107" xfId="1657"/>
    <cellStyle name="Standard 107 2" xfId="1658"/>
    <cellStyle name="Standard 108" xfId="1659"/>
    <cellStyle name="Standard 108 2" xfId="1660"/>
    <cellStyle name="Standard 109" xfId="1661"/>
    <cellStyle name="Standard 109 2" xfId="1662"/>
    <cellStyle name="Standard 11" xfId="1663"/>
    <cellStyle name="Standard 11 2" xfId="1664"/>
    <cellStyle name="Standard 11 2 2" xfId="1665"/>
    <cellStyle name="Standard 11 2 3" xfId="1666"/>
    <cellStyle name="Standard 11 2 3 2" xfId="1667"/>
    <cellStyle name="Standard 11 3" xfId="1668"/>
    <cellStyle name="Standard 11 4" xfId="1669"/>
    <cellStyle name="Standard 110" xfId="1670"/>
    <cellStyle name="Standard 110 2" xfId="1671"/>
    <cellStyle name="Standard 111" xfId="1672"/>
    <cellStyle name="Standard 111 2" xfId="1673"/>
    <cellStyle name="Standard 112" xfId="1674"/>
    <cellStyle name="Standard 112 2" xfId="1675"/>
    <cellStyle name="Standard 113" xfId="1676"/>
    <cellStyle name="Standard 113 2" xfId="1677"/>
    <cellStyle name="Standard 114" xfId="1678"/>
    <cellStyle name="Standard 114 2" xfId="1679"/>
    <cellStyle name="Standard 1141" xfId="9"/>
    <cellStyle name="Standard 1141 2" xfId="10"/>
    <cellStyle name="Standard 115" xfId="1680"/>
    <cellStyle name="Standard 115 2" xfId="1681"/>
    <cellStyle name="Standard 116" xfId="1682"/>
    <cellStyle name="Standard 116 2" xfId="1683"/>
    <cellStyle name="Standard 117" xfId="1684"/>
    <cellStyle name="Standard 117 2" xfId="1685"/>
    <cellStyle name="Standard 118" xfId="1686"/>
    <cellStyle name="Standard 118 2" xfId="1687"/>
    <cellStyle name="Standard 119" xfId="1688"/>
    <cellStyle name="Standard 119 2" xfId="1689"/>
    <cellStyle name="Standard 12" xfId="1690"/>
    <cellStyle name="Standard 12 2" xfId="1691"/>
    <cellStyle name="Standard 12 2 2" xfId="1692"/>
    <cellStyle name="Standard 12 2 2 2" xfId="1693"/>
    <cellStyle name="Standard 12 3" xfId="1694"/>
    <cellStyle name="Standard 12 3 2" xfId="1695"/>
    <cellStyle name="Standard 120" xfId="1696"/>
    <cellStyle name="Standard 121" xfId="198"/>
    <cellStyle name="Standard 121 2" xfId="3660"/>
    <cellStyle name="Standard 121 3" xfId="3672"/>
    <cellStyle name="Standard 122" xfId="2762"/>
    <cellStyle name="Standard 1224" xfId="11"/>
    <cellStyle name="Standard 1225" xfId="12"/>
    <cellStyle name="Standard 123" xfId="2815"/>
    <cellStyle name="Standard 124" xfId="2824"/>
    <cellStyle name="Standard 125" xfId="2892"/>
    <cellStyle name="Standard 1252 2" xfId="51"/>
    <cellStyle name="Standard 126" xfId="2893"/>
    <cellStyle name="Standard 1263" xfId="50"/>
    <cellStyle name="Standard 127" xfId="2894"/>
    <cellStyle name="Standard 128" xfId="2951"/>
    <cellStyle name="Standard 129" xfId="3008"/>
    <cellStyle name="Standard 13" xfId="1697"/>
    <cellStyle name="Standard 13 2" xfId="1698"/>
    <cellStyle name="Standard 13 3" xfId="1699"/>
    <cellStyle name="Standard 13 3 2" xfId="1700"/>
    <cellStyle name="Standard 130" xfId="3105"/>
    <cellStyle name="Standard 131" xfId="3106"/>
    <cellStyle name="Standard 132" xfId="3107"/>
    <cellStyle name="Standard 133" xfId="3108"/>
    <cellStyle name="Standard 134" xfId="3109"/>
    <cellStyle name="Standard 135" xfId="3110"/>
    <cellStyle name="Standard 136" xfId="3111"/>
    <cellStyle name="Standard 137" xfId="3112"/>
    <cellStyle name="Standard 138" xfId="3113"/>
    <cellStyle name="Standard 139" xfId="13"/>
    <cellStyle name="Standard 14" xfId="1701"/>
    <cellStyle name="Standard 14 2" xfId="1702"/>
    <cellStyle name="Standard 14 3" xfId="1703"/>
    <cellStyle name="Standard 140" xfId="3114"/>
    <cellStyle name="Standard 141" xfId="3115"/>
    <cellStyle name="Standard 141 6" xfId="52"/>
    <cellStyle name="Standard 142" xfId="3212"/>
    <cellStyle name="Standard 143" xfId="3217"/>
    <cellStyle name="Standard 144" xfId="3213"/>
    <cellStyle name="Standard 145" xfId="3218"/>
    <cellStyle name="Standard 146" xfId="3214"/>
    <cellStyle name="Standard 147" xfId="3219"/>
    <cellStyle name="Standard 148" xfId="3215"/>
    <cellStyle name="Standard 149" xfId="3220"/>
    <cellStyle name="Standard 15" xfId="1704"/>
    <cellStyle name="Standard 15 2" xfId="1705"/>
    <cellStyle name="Standard 150" xfId="3216"/>
    <cellStyle name="Standard 151" xfId="3221"/>
    <cellStyle name="Standard 152" xfId="3318"/>
    <cellStyle name="Standard 153" xfId="3319"/>
    <cellStyle name="Standard 154" xfId="3386"/>
    <cellStyle name="Standard 155" xfId="3453"/>
    <cellStyle name="Standard 156" xfId="3455"/>
    <cellStyle name="Standard 157" xfId="3454"/>
    <cellStyle name="Standard 158" xfId="3456"/>
    <cellStyle name="Standard 159" xfId="3457"/>
    <cellStyle name="Standard 16" xfId="1706"/>
    <cellStyle name="Standard 16 2" xfId="1707"/>
    <cellStyle name="Standard 160" xfId="3514"/>
    <cellStyle name="Standard 161" xfId="3604"/>
    <cellStyle name="Standard 162" xfId="3606"/>
    <cellStyle name="Standard 163" xfId="3607"/>
    <cellStyle name="Standard 164" xfId="3608"/>
    <cellStyle name="Standard 165" xfId="3609"/>
    <cellStyle name="Standard 166" xfId="3605"/>
    <cellStyle name="Standard 167" xfId="3610"/>
    <cellStyle name="Standard 168" xfId="3611"/>
    <cellStyle name="Standard 169" xfId="3612"/>
    <cellStyle name="Standard 17" xfId="1708"/>
    <cellStyle name="Standard 17 2" xfId="1709"/>
    <cellStyle name="Standard 170" xfId="3613"/>
    <cellStyle name="Standard 171" xfId="3614"/>
    <cellStyle name="Standard 172" xfId="3615"/>
    <cellStyle name="Standard 173" xfId="3616"/>
    <cellStyle name="Standard 174" xfId="3617"/>
    <cellStyle name="Standard 175" xfId="3618"/>
    <cellStyle name="Standard 176" xfId="3619"/>
    <cellStyle name="Standard 177" xfId="3620"/>
    <cellStyle name="Standard 178" xfId="3621"/>
    <cellStyle name="Standard 179" xfId="3652"/>
    <cellStyle name="Standard 18" xfId="1710"/>
    <cellStyle name="Standard 18 2" xfId="1711"/>
    <cellStyle name="Standard 19" xfId="1712"/>
    <cellStyle name="Standard 19 2" xfId="1713"/>
    <cellStyle name="Standard 19 2 2" xfId="2783"/>
    <cellStyle name="Standard 19 3" xfId="1714"/>
    <cellStyle name="Standard 19 3 2" xfId="1715"/>
    <cellStyle name="Standard 2" xfId="1"/>
    <cellStyle name="Standard 2 10" xfId="1717"/>
    <cellStyle name="Standard 2 11" xfId="1718"/>
    <cellStyle name="Standard 2 12" xfId="1716"/>
    <cellStyle name="Standard 2 2" xfId="4"/>
    <cellStyle name="Standard 2 2 10" xfId="1719"/>
    <cellStyle name="Standard 2 2 2" xfId="1720"/>
    <cellStyle name="Standard 2 2 2 2" xfId="1721"/>
    <cellStyle name="Standard 2 2 2 2 2" xfId="1722"/>
    <cellStyle name="Standard 2 2 2 2 2 2" xfId="1723"/>
    <cellStyle name="Standard 2 2 2 2 2 2 2" xfId="1724"/>
    <cellStyle name="Standard 2 2 2 2 2 3" xfId="1725"/>
    <cellStyle name="Standard 2 2 2 2 3" xfId="1726"/>
    <cellStyle name="Standard 2 2 2 2 3 2" xfId="1727"/>
    <cellStyle name="Standard 2 2 2 2 4" xfId="1728"/>
    <cellStyle name="Standard 2 2 2 3" xfId="1729"/>
    <cellStyle name="Standard 2 2 2 3 2" xfId="1730"/>
    <cellStyle name="Standard 2 2 2 3 2 2" xfId="1731"/>
    <cellStyle name="Standard 2 2 2 3 3" xfId="1732"/>
    <cellStyle name="Standard 2 2 2 4" xfId="1733"/>
    <cellStyle name="Standard 2 2 2 4 2" xfId="1734"/>
    <cellStyle name="Standard 2 2 2 5" xfId="1735"/>
    <cellStyle name="Standard 2 2 2 6" xfId="1736"/>
    <cellStyle name="Standard 2 2 2 6 2" xfId="1737"/>
    <cellStyle name="Standard 2 2 2 7" xfId="2782"/>
    <cellStyle name="Standard 2 2 3" xfId="1738"/>
    <cellStyle name="Standard 2 2 3 2" xfId="1739"/>
    <cellStyle name="Standard 2 2 3 2 2" xfId="1740"/>
    <cellStyle name="Standard 2 2 3 2 2 2" xfId="1741"/>
    <cellStyle name="Standard 2 2 3 2 3" xfId="1742"/>
    <cellStyle name="Standard 2 2 3 3" xfId="1743"/>
    <cellStyle name="Standard 2 2 3 3 2" xfId="1744"/>
    <cellStyle name="Standard 2 2 3 4" xfId="1745"/>
    <cellStyle name="Standard 2 2 4" xfId="1746"/>
    <cellStyle name="Standard 2 2 4 2" xfId="1747"/>
    <cellStyle name="Standard 2 2 4 2 2" xfId="1748"/>
    <cellStyle name="Standard 2 2 4 3" xfId="1749"/>
    <cellStyle name="Standard 2 2 5" xfId="1750"/>
    <cellStyle name="Standard 2 2 5 2" xfId="1751"/>
    <cellStyle name="Standard 2 2 6" xfId="1752"/>
    <cellStyle name="Standard 2 2 6 2" xfId="1753"/>
    <cellStyle name="Standard 2 2 6 2 2" xfId="1754"/>
    <cellStyle name="Standard 2 2 7" xfId="1755"/>
    <cellStyle name="Standard 2 2 7 2" xfId="1756"/>
    <cellStyle name="Standard 2 2 7 3" xfId="1757"/>
    <cellStyle name="Standard 2 2 8" xfId="1758"/>
    <cellStyle name="Standard 2 2 8 2" xfId="1759"/>
    <cellStyle name="Standard 2 2 8 2 2" xfId="1760"/>
    <cellStyle name="Standard 2 2 9" xfId="1761"/>
    <cellStyle name="Standard 2 2 9 2" xfId="1762"/>
    <cellStyle name="Standard 2 2_Tabellen Jugendkulturbarometer 110919" xfId="1763"/>
    <cellStyle name="Standard 2 3" xfId="1764"/>
    <cellStyle name="Standard 2 3 2" xfId="1765"/>
    <cellStyle name="Standard 2 3 2 2" xfId="1766"/>
    <cellStyle name="Standard 2 3 2 2 2" xfId="1767"/>
    <cellStyle name="Standard 2 3 2 3" xfId="1768"/>
    <cellStyle name="Standard 2 3 2 3 2" xfId="1769"/>
    <cellStyle name="Standard 2 3 3" xfId="1770"/>
    <cellStyle name="Standard 2 3 3 2" xfId="1771"/>
    <cellStyle name="Standard 2 3 4" xfId="1772"/>
    <cellStyle name="Standard 2 3 4 2" xfId="1773"/>
    <cellStyle name="Standard 2 3 5" xfId="1774"/>
    <cellStyle name="Standard 2 3 6" xfId="2781"/>
    <cellStyle name="Standard 2 4" xfId="1775"/>
    <cellStyle name="Standard 2 4 2" xfId="1776"/>
    <cellStyle name="Standard 2 4 2 2" xfId="1777"/>
    <cellStyle name="Standard 2 4 2 2 2" xfId="1778"/>
    <cellStyle name="Standard 2 4 2 3" xfId="1779"/>
    <cellStyle name="Standard 2 4 2 4" xfId="1780"/>
    <cellStyle name="Standard 2 4 2 4 2" xfId="1781"/>
    <cellStyle name="Standard 2 4 2 5" xfId="1782"/>
    <cellStyle name="Standard 2 4 3" xfId="1783"/>
    <cellStyle name="Standard 2 4 3 2" xfId="1784"/>
    <cellStyle name="Standard 2 4 3 2 2" xfId="1785"/>
    <cellStyle name="Standard 2 4 3 3" xfId="1786"/>
    <cellStyle name="Standard 2 4 4" xfId="1787"/>
    <cellStyle name="Standard 2 4 5" xfId="1788"/>
    <cellStyle name="Standard 2 4 5 2" xfId="1789"/>
    <cellStyle name="Standard 2 4 6" xfId="1790"/>
    <cellStyle name="Standard 2 5" xfId="1791"/>
    <cellStyle name="Standard 2 5 2" xfId="1792"/>
    <cellStyle name="Standard 2 5 2 2" xfId="1793"/>
    <cellStyle name="Standard 2 5 2 3" xfId="1794"/>
    <cellStyle name="Standard 2 5 2 3 2" xfId="1795"/>
    <cellStyle name="Standard 2 5 2 4" xfId="1796"/>
    <cellStyle name="Standard 2 5 3" xfId="1797"/>
    <cellStyle name="Standard 2 5 3 2" xfId="1798"/>
    <cellStyle name="Standard 2 5 3 3" xfId="1799"/>
    <cellStyle name="Standard 2 5 4" xfId="1800"/>
    <cellStyle name="Standard 2 5 4 2" xfId="1801"/>
    <cellStyle name="Standard 2 5 4 3" xfId="1802"/>
    <cellStyle name="Standard 2 6" xfId="1803"/>
    <cellStyle name="Standard 2 6 2" xfId="1804"/>
    <cellStyle name="Standard 2 6 2 2" xfId="1805"/>
    <cellStyle name="Standard 2 6 3" xfId="1806"/>
    <cellStyle name="Standard 2 7" xfId="1807"/>
    <cellStyle name="Standard 2 7 2" xfId="1808"/>
    <cellStyle name="Standard 2 7 3" xfId="1809"/>
    <cellStyle name="Standard 2 8" xfId="1810"/>
    <cellStyle name="Standard 2 8 2" xfId="1811"/>
    <cellStyle name="Standard 2 8 3" xfId="1812"/>
    <cellStyle name="Standard 2 8 4" xfId="1813"/>
    <cellStyle name="Standard 2 9" xfId="1814"/>
    <cellStyle name="Standard 2_BBE2012_H_ANR_Staba83" xfId="1815"/>
    <cellStyle name="Standard 20" xfId="1816"/>
    <cellStyle name="Standard 20 2" xfId="1817"/>
    <cellStyle name="Standard 21" xfId="1818"/>
    <cellStyle name="Standard 21 2" xfId="1819"/>
    <cellStyle name="Standard 22" xfId="1820"/>
    <cellStyle name="Standard 22 2" xfId="1821"/>
    <cellStyle name="Standard 22 2 2" xfId="1822"/>
    <cellStyle name="Standard 22 2 2 2" xfId="1823"/>
    <cellStyle name="Standard 22 2 3" xfId="1824"/>
    <cellStyle name="Standard 22 2 4" xfId="2780"/>
    <cellStyle name="Standard 22 3" xfId="1825"/>
    <cellStyle name="Standard 22 3 2" xfId="1826"/>
    <cellStyle name="Standard 22 4" xfId="1827"/>
    <cellStyle name="Standard 23" xfId="1828"/>
    <cellStyle name="Standard 23 2" xfId="1829"/>
    <cellStyle name="Standard 23 2 2" xfId="2779"/>
    <cellStyle name="Standard 24" xfId="1830"/>
    <cellStyle name="Standard 24 2" xfId="1831"/>
    <cellStyle name="Standard 25" xfId="1832"/>
    <cellStyle name="Standard 25 2" xfId="1833"/>
    <cellStyle name="Standard 25 3" xfId="1834"/>
    <cellStyle name="Standard 25 3 2" xfId="1835"/>
    <cellStyle name="Standard 25 4" xfId="1836"/>
    <cellStyle name="Standard 26" xfId="1837"/>
    <cellStyle name="Standard 27" xfId="1838"/>
    <cellStyle name="Standard 27 2" xfId="1839"/>
    <cellStyle name="Standard 28" xfId="1840"/>
    <cellStyle name="Standard 28 2" xfId="1841"/>
    <cellStyle name="Standard 28 2 2" xfId="1842"/>
    <cellStyle name="Standard 28 3" xfId="1843"/>
    <cellStyle name="Standard 28 4" xfId="1844"/>
    <cellStyle name="Standard 29" xfId="1845"/>
    <cellStyle name="Standard 29 2" xfId="1846"/>
    <cellStyle name="Standard 29 2 2" xfId="1847"/>
    <cellStyle name="Standard 29 3" xfId="1848"/>
    <cellStyle name="Standard 29 4" xfId="1849"/>
    <cellStyle name="Standard 3" xfId="14"/>
    <cellStyle name="Standard 3 10" xfId="1850"/>
    <cellStyle name="Standard 3 10 2" xfId="1851"/>
    <cellStyle name="Standard 3 11" xfId="1852"/>
    <cellStyle name="Standard 3 12" xfId="1853"/>
    <cellStyle name="Standard 3 13" xfId="1854"/>
    <cellStyle name="Standard 3 14" xfId="1855"/>
    <cellStyle name="Standard 3 14 2" xfId="1856"/>
    <cellStyle name="Standard 3 2" xfId="1857"/>
    <cellStyle name="Standard 3 2 10" xfId="2778"/>
    <cellStyle name="Standard 3 2 2" xfId="1858"/>
    <cellStyle name="Standard 3 2 2 2" xfId="1859"/>
    <cellStyle name="Standard 3 2 2 2 2" xfId="1860"/>
    <cellStyle name="Standard 3 2 2 2 2 2" xfId="1861"/>
    <cellStyle name="Standard 3 2 2 2 3" xfId="1862"/>
    <cellStyle name="Standard 3 2 2 3" xfId="1863"/>
    <cellStyle name="Standard 3 2 2 3 2" xfId="1864"/>
    <cellStyle name="Standard 3 2 2 3 3" xfId="1865"/>
    <cellStyle name="Standard 3 2 2 4" xfId="1866"/>
    <cellStyle name="Standard 3 2 2 5" xfId="2777"/>
    <cellStyle name="Standard 3 2 3" xfId="1867"/>
    <cellStyle name="Standard 3 2 3 2" xfId="1868"/>
    <cellStyle name="Standard 3 2 3 2 2" xfId="1869"/>
    <cellStyle name="Standard 3 2 3 3" xfId="1870"/>
    <cellStyle name="Standard 3 2 4" xfId="1871"/>
    <cellStyle name="Standard 3 2 4 2" xfId="1872"/>
    <cellStyle name="Standard 3 2 4 3" xfId="1873"/>
    <cellStyle name="Standard 3 2 5" xfId="1874"/>
    <cellStyle name="Standard 3 2 5 2" xfId="1875"/>
    <cellStyle name="Standard 3 2 5 2 2" xfId="1876"/>
    <cellStyle name="Standard 3 2 6" xfId="1877"/>
    <cellStyle name="Standard 3 2 6 2" xfId="1878"/>
    <cellStyle name="Standard 3 2 6 3" xfId="1879"/>
    <cellStyle name="Standard 3 2 7" xfId="1880"/>
    <cellStyle name="Standard 3 2 7 2" xfId="1881"/>
    <cellStyle name="Standard 3 2 7 2 2" xfId="1882"/>
    <cellStyle name="Standard 3 2 8" xfId="1883"/>
    <cellStyle name="Standard 3 2 8 2" xfId="1884"/>
    <cellStyle name="Standard 3 2 9" xfId="1885"/>
    <cellStyle name="Standard 3 3" xfId="1886"/>
    <cellStyle name="Standard 3 3 2" xfId="2"/>
    <cellStyle name="Standard 3 3 2 2" xfId="1887"/>
    <cellStyle name="Standard 3 3 2 2 2" xfId="1888"/>
    <cellStyle name="Standard 3 3 2 2 2 2" xfId="1889"/>
    <cellStyle name="Standard 3 3 2 2 3" xfId="1890"/>
    <cellStyle name="Standard 3 3 2 3" xfId="1891"/>
    <cellStyle name="Standard 3 3 2 3 2" xfId="1892"/>
    <cellStyle name="Standard 3 3 2 4" xfId="1893"/>
    <cellStyle name="Standard 3 3 2 5" xfId="1894"/>
    <cellStyle name="Standard 3 3 3" xfId="1895"/>
    <cellStyle name="Standard 3 3 3 2" xfId="1896"/>
    <cellStyle name="Standard 3 3 3 2 2" xfId="1897"/>
    <cellStyle name="Standard 3 3 3 3" xfId="1898"/>
    <cellStyle name="Standard 3 3 3 4" xfId="1899"/>
    <cellStyle name="Standard 3 3 4" xfId="1900"/>
    <cellStyle name="Standard 3 3 4 2" xfId="1901"/>
    <cellStyle name="Standard 3 3 5" xfId="1902"/>
    <cellStyle name="Standard 3 3 5 2" xfId="1903"/>
    <cellStyle name="Standard 3 3 5 3" xfId="1904"/>
    <cellStyle name="Standard 3 3 6" xfId="1905"/>
    <cellStyle name="Standard 3 3 7" xfId="1906"/>
    <cellStyle name="Standard 3 3 8" xfId="1907"/>
    <cellStyle name="Standard 3 4" xfId="3"/>
    <cellStyle name="Standard 3 4 2" xfId="1908"/>
    <cellStyle name="Standard 3 4 2 2" xfId="1909"/>
    <cellStyle name="Standard 3 4 2 2 2" xfId="1910"/>
    <cellStyle name="Standard 3 4 2 3" xfId="1911"/>
    <cellStyle name="Standard 3 4 2 4" xfId="2776"/>
    <cellStyle name="Standard 3 4 3" xfId="1912"/>
    <cellStyle name="Standard 3 4 3 2" xfId="1913"/>
    <cellStyle name="Standard 3 4 4" xfId="1914"/>
    <cellStyle name="Standard 3 4 5" xfId="1915"/>
    <cellStyle name="Standard 3 5" xfId="1916"/>
    <cellStyle name="Standard 3 5 2" xfId="1917"/>
    <cellStyle name="Standard 3 5 2 2" xfId="1918"/>
    <cellStyle name="Standard 3 5 2 3" xfId="2774"/>
    <cellStyle name="Standard 3 5 3" xfId="1919"/>
    <cellStyle name="Standard 3 5 4" xfId="2775"/>
    <cellStyle name="Standard 3 6" xfId="1920"/>
    <cellStyle name="Standard 3 6 2" xfId="1921"/>
    <cellStyle name="Standard 3 7" xfId="1922"/>
    <cellStyle name="Standard 3 7 2" xfId="1923"/>
    <cellStyle name="Standard 3 7 2 2" xfId="1924"/>
    <cellStyle name="Standard 3 8" xfId="1925"/>
    <cellStyle name="Standard 3 8 2" xfId="1926"/>
    <cellStyle name="Standard 3 8 3" xfId="1927"/>
    <cellStyle name="Standard 3 9" xfId="1928"/>
    <cellStyle name="Standard 3 9 2" xfId="1929"/>
    <cellStyle name="Standard 3 9 2 2" xfId="1930"/>
    <cellStyle name="Standard 3_d1_2012" xfId="1931"/>
    <cellStyle name="Standard 30" xfId="1932"/>
    <cellStyle name="Standard 30 2" xfId="1933"/>
    <cellStyle name="Standard 30 3" xfId="1934"/>
    <cellStyle name="Standard 30 4" xfId="1935"/>
    <cellStyle name="Standard 31" xfId="1936"/>
    <cellStyle name="Standard 31 2" xfId="1937"/>
    <cellStyle name="Standard 31 3" xfId="1938"/>
    <cellStyle name="Standard 31 4" xfId="1939"/>
    <cellStyle name="Standard 32" xfId="1940"/>
    <cellStyle name="Standard 32 2" xfId="1941"/>
    <cellStyle name="Standard 32 3" xfId="1942"/>
    <cellStyle name="Standard 32 4" xfId="1943"/>
    <cellStyle name="Standard 33" xfId="1944"/>
    <cellStyle name="Standard 33 2" xfId="1945"/>
    <cellStyle name="Standard 33 3" xfId="1946"/>
    <cellStyle name="Standard 34" xfId="1947"/>
    <cellStyle name="Standard 34 2" xfId="1948"/>
    <cellStyle name="Standard 35" xfId="1949"/>
    <cellStyle name="Standard 35 2" xfId="1950"/>
    <cellStyle name="Standard 36" xfId="1951"/>
    <cellStyle name="Standard 36 2" xfId="1952"/>
    <cellStyle name="Standard 37" xfId="1953"/>
    <cellStyle name="Standard 37 2" xfId="1954"/>
    <cellStyle name="Standard 37 3" xfId="1955"/>
    <cellStyle name="Standard 38" xfId="1956"/>
    <cellStyle name="Standard 38 2" xfId="1957"/>
    <cellStyle name="Standard 38 3" xfId="1958"/>
    <cellStyle name="Standard 39" xfId="1959"/>
    <cellStyle name="Standard 39 2" xfId="1960"/>
    <cellStyle name="Standard 39 3" xfId="1961"/>
    <cellStyle name="Standard 4" xfId="15"/>
    <cellStyle name="Standard 4 2" xfId="1962"/>
    <cellStyle name="Standard 4 2 2" xfId="1963"/>
    <cellStyle name="Standard 4 2 2 2" xfId="1964"/>
    <cellStyle name="Standard 4 2 2 2 2" xfId="1965"/>
    <cellStyle name="Standard 4 2 3" xfId="1966"/>
    <cellStyle name="Standard 4 2 3 2" xfId="1967"/>
    <cellStyle name="Standard 4 2 4" xfId="1968"/>
    <cellStyle name="Standard 4 2 4 2" xfId="1969"/>
    <cellStyle name="Standard 4 2 4 3" xfId="1970"/>
    <cellStyle name="Standard 4 2 4 4" xfId="1971"/>
    <cellStyle name="Standard 4 2 5" xfId="1972"/>
    <cellStyle name="Standard 4 2 5 2" xfId="1973"/>
    <cellStyle name="Standard 4 2 6" xfId="1974"/>
    <cellStyle name="Standard 4 2 7" xfId="1975"/>
    <cellStyle name="Standard 4 2 8" xfId="2773"/>
    <cellStyle name="Standard 4 3" xfId="1976"/>
    <cellStyle name="Standard 4 3 2" xfId="1977"/>
    <cellStyle name="Standard 4 3 2 2" xfId="1978"/>
    <cellStyle name="Standard 4 3 3" xfId="1979"/>
    <cellStyle name="Standard 4 3 4" xfId="1980"/>
    <cellStyle name="Standard 4 3 5" xfId="1981"/>
    <cellStyle name="Standard 4 4" xfId="1982"/>
    <cellStyle name="Standard 4 4 2" xfId="1983"/>
    <cellStyle name="Standard 4 4 2 2" xfId="1984"/>
    <cellStyle name="Standard 4 4 2 3" xfId="1985"/>
    <cellStyle name="Standard 4 4 3" xfId="1986"/>
    <cellStyle name="Standard 4 5" xfId="1987"/>
    <cellStyle name="Standard 4 5 2" xfId="1988"/>
    <cellStyle name="Standard 4 5 2 2" xfId="1989"/>
    <cellStyle name="Standard 4 5 3" xfId="1990"/>
    <cellStyle name="Standard 4 5 4" xfId="1991"/>
    <cellStyle name="Standard 4 6" xfId="1992"/>
    <cellStyle name="Standard 4 6 2" xfId="1993"/>
    <cellStyle name="Standard 4 6 2 2" xfId="1994"/>
    <cellStyle name="Standard 4 6 3" xfId="1995"/>
    <cellStyle name="Standard 4 7" xfId="1996"/>
    <cellStyle name="Standard 4 7 2" xfId="1997"/>
    <cellStyle name="Standard 4 8" xfId="1998"/>
    <cellStyle name="Standard 4_Tabelle1" xfId="1999"/>
    <cellStyle name="Standard 40" xfId="2000"/>
    <cellStyle name="Standard 40 2" xfId="2001"/>
    <cellStyle name="Standard 41" xfId="2002"/>
    <cellStyle name="Standard 41 2" xfId="2003"/>
    <cellStyle name="Standard 42" xfId="2004"/>
    <cellStyle name="Standard 42 2" xfId="2005"/>
    <cellStyle name="Standard 43" xfId="2006"/>
    <cellStyle name="Standard 43 2" xfId="2007"/>
    <cellStyle name="Standard 44" xfId="2008"/>
    <cellStyle name="Standard 44 2" xfId="2009"/>
    <cellStyle name="Standard 45" xfId="2010"/>
    <cellStyle name="Standard 45 2" xfId="2011"/>
    <cellStyle name="Standard 46" xfId="2012"/>
    <cellStyle name="Standard 46 2" xfId="2013"/>
    <cellStyle name="Standard 47" xfId="2014"/>
    <cellStyle name="Standard 47 2" xfId="2015"/>
    <cellStyle name="Standard 48" xfId="2016"/>
    <cellStyle name="Standard 48 2" xfId="2017"/>
    <cellStyle name="Standard 49" xfId="2018"/>
    <cellStyle name="Standard 49 2" xfId="2019"/>
    <cellStyle name="Standard 5" xfId="16"/>
    <cellStyle name="Standard 5 10" xfId="2020"/>
    <cellStyle name="Standard 5 2" xfId="2021"/>
    <cellStyle name="Standard 5 2 2" xfId="2022"/>
    <cellStyle name="Standard 5 2 2 2" xfId="2023"/>
    <cellStyle name="Standard 5 2 2 2 2" xfId="2024"/>
    <cellStyle name="Standard 5 2 2 2 3" xfId="2025"/>
    <cellStyle name="Standard 5 2 3" xfId="2026"/>
    <cellStyle name="Standard 5 2 3 2" xfId="2027"/>
    <cellStyle name="Standard 5 2 3 2 2" xfId="2028"/>
    <cellStyle name="Standard 5 2 4" xfId="2029"/>
    <cellStyle name="Standard 5 2 4 2" xfId="2030"/>
    <cellStyle name="Standard 5 2 4 3" xfId="2031"/>
    <cellStyle name="Standard 5 2 5" xfId="2032"/>
    <cellStyle name="Standard 5 2 5 2" xfId="2033"/>
    <cellStyle name="Standard 5 2 5 2 2" xfId="2034"/>
    <cellStyle name="Standard 5 2 6" xfId="2035"/>
    <cellStyle name="Standard 5 2 6 2" xfId="2036"/>
    <cellStyle name="Standard 5 3" xfId="2037"/>
    <cellStyle name="Standard 5 3 2" xfId="2038"/>
    <cellStyle name="Standard 5 3 2 2" xfId="2039"/>
    <cellStyle name="Standard 5 3 2 3" xfId="2040"/>
    <cellStyle name="Standard 5 3 3" xfId="2041"/>
    <cellStyle name="Standard 5 3 4" xfId="2772"/>
    <cellStyle name="Standard 5 4" xfId="2042"/>
    <cellStyle name="Standard 5 4 2" xfId="2043"/>
    <cellStyle name="Standard 5 4 2 2" xfId="2044"/>
    <cellStyle name="Standard 5 5" xfId="2045"/>
    <cellStyle name="Standard 5 5 2" xfId="2046"/>
    <cellStyle name="Standard 5 5 3" xfId="2047"/>
    <cellStyle name="Standard 5 6" xfId="2048"/>
    <cellStyle name="Standard 5 6 2" xfId="2049"/>
    <cellStyle name="Standard 5 6 2 2" xfId="2050"/>
    <cellStyle name="Standard 5 6 3" xfId="2051"/>
    <cellStyle name="Standard 5 7" xfId="2052"/>
    <cellStyle name="Standard 5 7 2" xfId="2053"/>
    <cellStyle name="Standard 5 8" xfId="2054"/>
    <cellStyle name="Standard 5 9" xfId="2055"/>
    <cellStyle name="Standard 50" xfId="2056"/>
    <cellStyle name="Standard 50 2" xfId="2057"/>
    <cellStyle name="Standard 51" xfId="2058"/>
    <cellStyle name="Standard 51 2" xfId="2059"/>
    <cellStyle name="Standard 52" xfId="2060"/>
    <cellStyle name="Standard 52 2" xfId="2061"/>
    <cellStyle name="Standard 53" xfId="2062"/>
    <cellStyle name="Standard 53 2" xfId="2063"/>
    <cellStyle name="Standard 54" xfId="2064"/>
    <cellStyle name="Standard 54 2" xfId="2065"/>
    <cellStyle name="Standard 55" xfId="2066"/>
    <cellStyle name="Standard 55 2" xfId="2067"/>
    <cellStyle name="Standard 56" xfId="2068"/>
    <cellStyle name="Standard 56 2" xfId="2069"/>
    <cellStyle name="Standard 57" xfId="2070"/>
    <cellStyle name="Standard 57 2" xfId="2071"/>
    <cellStyle name="Standard 58" xfId="2072"/>
    <cellStyle name="Standard 58 2" xfId="2073"/>
    <cellStyle name="Standard 59" xfId="2074"/>
    <cellStyle name="Standard 59 2" xfId="2075"/>
    <cellStyle name="Standard 6" xfId="17"/>
    <cellStyle name="Standard 6 10" xfId="2076"/>
    <cellStyle name="Standard 6 2" xfId="2077"/>
    <cellStyle name="Standard 6 2 2" xfId="2078"/>
    <cellStyle name="Standard 6 2 2 2" xfId="2079"/>
    <cellStyle name="Standard 6 2 2 2 2" xfId="2080"/>
    <cellStyle name="Standard 6 2 3" xfId="2081"/>
    <cellStyle name="Standard 6 2 3 2" xfId="2082"/>
    <cellStyle name="Standard 6 2 3 3" xfId="2083"/>
    <cellStyle name="Standard 6 2 4" xfId="2084"/>
    <cellStyle name="Standard 6 2 4 2" xfId="2085"/>
    <cellStyle name="Standard 6 2 4 2 2" xfId="2086"/>
    <cellStyle name="Standard 6 2 5" xfId="2087"/>
    <cellStyle name="Standard 6 2 5 2" xfId="2088"/>
    <cellStyle name="Standard 6 3" xfId="2089"/>
    <cellStyle name="Standard 6 3 2" xfId="2090"/>
    <cellStyle name="Standard 6 3 2 2" xfId="2091"/>
    <cellStyle name="Standard 6 3 2 3" xfId="2092"/>
    <cellStyle name="Standard 6 3 3" xfId="2093"/>
    <cellStyle name="Standard 6 4" xfId="2094"/>
    <cellStyle name="Standard 6 4 2" xfId="2095"/>
    <cellStyle name="Standard 6 4 2 2" xfId="2096"/>
    <cellStyle name="Standard 6 4 3" xfId="2097"/>
    <cellStyle name="Standard 6 5" xfId="2098"/>
    <cellStyle name="Standard 6 5 2" xfId="2099"/>
    <cellStyle name="Standard 6 5 3" xfId="2100"/>
    <cellStyle name="Standard 6 5 4" xfId="2101"/>
    <cellStyle name="Standard 6 6" xfId="2102"/>
    <cellStyle name="Standard 6 6 2" xfId="2103"/>
    <cellStyle name="Standard 6 6 2 2" xfId="2104"/>
    <cellStyle name="Standard 6 7" xfId="2105"/>
    <cellStyle name="Standard 6 7 2" xfId="2106"/>
    <cellStyle name="Standard 6 8" xfId="2107"/>
    <cellStyle name="Standard 6 9" xfId="2108"/>
    <cellStyle name="Standard 6_SOFI Tab. H1.2-1A" xfId="2109"/>
    <cellStyle name="Standard 60" xfId="2110"/>
    <cellStyle name="Standard 60 2" xfId="2111"/>
    <cellStyle name="Standard 61" xfId="2112"/>
    <cellStyle name="Standard 61 2" xfId="2113"/>
    <cellStyle name="Standard 62" xfId="2114"/>
    <cellStyle name="Standard 62 2" xfId="2115"/>
    <cellStyle name="Standard 63" xfId="2116"/>
    <cellStyle name="Standard 63 2" xfId="2117"/>
    <cellStyle name="Standard 64" xfId="2118"/>
    <cellStyle name="Standard 64 2" xfId="2119"/>
    <cellStyle name="Standard 65" xfId="2120"/>
    <cellStyle name="Standard 65 2" xfId="2121"/>
    <cellStyle name="Standard 66" xfId="2122"/>
    <cellStyle name="Standard 66 2" xfId="2123"/>
    <cellStyle name="Standard 67" xfId="2124"/>
    <cellStyle name="Standard 67 2" xfId="2125"/>
    <cellStyle name="Standard 68" xfId="2126"/>
    <cellStyle name="Standard 68 2" xfId="2127"/>
    <cellStyle name="Standard 69" xfId="2128"/>
    <cellStyle name="Standard 69 2" xfId="2129"/>
    <cellStyle name="Standard 7" xfId="2130"/>
    <cellStyle name="Standard 7 10" xfId="2131"/>
    <cellStyle name="Standard 7 16" xfId="3681"/>
    <cellStyle name="Standard 7 2" xfId="2132"/>
    <cellStyle name="Standard 7 2 2" xfId="2133"/>
    <cellStyle name="Standard 7 2 2 2" xfId="2134"/>
    <cellStyle name="Standard 7 2 2 3" xfId="2135"/>
    <cellStyle name="Standard 7 3" xfId="2136"/>
    <cellStyle name="Standard 7 3 2" xfId="2137"/>
    <cellStyle name="Standard 7 3 2 2" xfId="2138"/>
    <cellStyle name="Standard 7 3 3" xfId="2139"/>
    <cellStyle name="Standard 7 4" xfId="2140"/>
    <cellStyle name="Standard 7 4 2" xfId="2141"/>
    <cellStyle name="Standard 7 4 3" xfId="2142"/>
    <cellStyle name="Standard 7 5" xfId="2143"/>
    <cellStyle name="Standard 7 5 2" xfId="2144"/>
    <cellStyle name="Standard 7 6" xfId="2145"/>
    <cellStyle name="Standard 7 6 2" xfId="2146"/>
    <cellStyle name="Standard 7 7" xfId="2147"/>
    <cellStyle name="Standard 7 7 2" xfId="2148"/>
    <cellStyle name="Standard 7 8" xfId="2149"/>
    <cellStyle name="Standard 7 9" xfId="2150"/>
    <cellStyle name="Standard 70" xfId="2151"/>
    <cellStyle name="Standard 70 2" xfId="2152"/>
    <cellStyle name="Standard 71" xfId="2153"/>
    <cellStyle name="Standard 71 2" xfId="2154"/>
    <cellStyle name="Standard 72" xfId="2155"/>
    <cellStyle name="Standard 72 2" xfId="2156"/>
    <cellStyle name="Standard 73" xfId="2157"/>
    <cellStyle name="Standard 73 2" xfId="2158"/>
    <cellStyle name="Standard 74" xfId="2159"/>
    <cellStyle name="Standard 74 2" xfId="2160"/>
    <cellStyle name="Standard 75" xfId="2161"/>
    <cellStyle name="Standard 75 2" xfId="2162"/>
    <cellStyle name="Standard 76" xfId="2163"/>
    <cellStyle name="Standard 76 2" xfId="2164"/>
    <cellStyle name="Standard 77" xfId="2165"/>
    <cellStyle name="Standard 77 2" xfId="2166"/>
    <cellStyle name="Standard 78" xfId="2167"/>
    <cellStyle name="Standard 78 2" xfId="2168"/>
    <cellStyle name="Standard 79" xfId="2169"/>
    <cellStyle name="Standard 79 2" xfId="2170"/>
    <cellStyle name="Standard 8" xfId="2171"/>
    <cellStyle name="Standard 8 2" xfId="2172"/>
    <cellStyle name="Standard 8 2 2" xfId="2173"/>
    <cellStyle name="Standard 8 2 2 2" xfId="2174"/>
    <cellStyle name="Standard 8 3" xfId="2175"/>
    <cellStyle name="Standard 8 3 2" xfId="2176"/>
    <cellStyle name="Standard 8 3 3" xfId="2177"/>
    <cellStyle name="Standard 8 4" xfId="2178"/>
    <cellStyle name="Standard 8 4 2" xfId="2179"/>
    <cellStyle name="Standard 8 4 3" xfId="2180"/>
    <cellStyle name="Standard 8 5" xfId="2181"/>
    <cellStyle name="Standard 8 5 2" xfId="2182"/>
    <cellStyle name="Standard 8 6" xfId="2183"/>
    <cellStyle name="Standard 8 7" xfId="2184"/>
    <cellStyle name="Standard 8_SOFI Tab. H1.2-1A" xfId="2185"/>
    <cellStyle name="Standard 80" xfId="2186"/>
    <cellStyle name="Standard 80 2" xfId="2187"/>
    <cellStyle name="Standard 81" xfId="2188"/>
    <cellStyle name="Standard 81 2" xfId="2189"/>
    <cellStyle name="Standard 82" xfId="2190"/>
    <cellStyle name="Standard 82 2" xfId="2191"/>
    <cellStyle name="Standard 83" xfId="2192"/>
    <cellStyle name="Standard 83 2" xfId="2193"/>
    <cellStyle name="Standard 84" xfId="2194"/>
    <cellStyle name="Standard 84 2" xfId="2195"/>
    <cellStyle name="Standard 85" xfId="2196"/>
    <cellStyle name="Standard 85 2" xfId="2197"/>
    <cellStyle name="Standard 86" xfId="2198"/>
    <cellStyle name="Standard 86 2" xfId="2199"/>
    <cellStyle name="Standard 87" xfId="2200"/>
    <cellStyle name="Standard 87 2" xfId="2201"/>
    <cellStyle name="Standard 88" xfId="2202"/>
    <cellStyle name="Standard 88 2" xfId="2203"/>
    <cellStyle name="Standard 89" xfId="2204"/>
    <cellStyle name="Standard 89 2" xfId="2205"/>
    <cellStyle name="Standard 9" xfId="2206"/>
    <cellStyle name="Standard 9 2" xfId="2207"/>
    <cellStyle name="Standard 9 2 2" xfId="2208"/>
    <cellStyle name="Standard 9 2 2 2" xfId="2209"/>
    <cellStyle name="Standard 9 2 2 3" xfId="2210"/>
    <cellStyle name="Standard 9 2 3" xfId="2211"/>
    <cellStyle name="Standard 9 2 3 2" xfId="2212"/>
    <cellStyle name="Standard 9 2_SOFI Tab. H1.2-1A" xfId="2213"/>
    <cellStyle name="Standard 9 3" xfId="2214"/>
    <cellStyle name="Standard 9 3 2" xfId="2215"/>
    <cellStyle name="Standard 9 3 2 2" xfId="2216"/>
    <cellStyle name="Standard 9 3 2 2 2" xfId="2217"/>
    <cellStyle name="Standard 9 3 2 3" xfId="2218"/>
    <cellStyle name="Standard 9 3 3" xfId="2219"/>
    <cellStyle name="Standard 9 3 3 2" xfId="2220"/>
    <cellStyle name="Standard 9 3 4" xfId="2221"/>
    <cellStyle name="Standard 9 4" xfId="2222"/>
    <cellStyle name="Standard 9 4 2" xfId="2223"/>
    <cellStyle name="Standard 9 4 2 2" xfId="2224"/>
    <cellStyle name="Standard 9 4 3" xfId="2225"/>
    <cellStyle name="Standard 9_SOFI Tab. H1.2-1A" xfId="2226"/>
    <cellStyle name="Standard 90" xfId="2227"/>
    <cellStyle name="Standard 91" xfId="2228"/>
    <cellStyle name="Standard 92" xfId="2229"/>
    <cellStyle name="Standard 93" xfId="2230"/>
    <cellStyle name="Standard 94" xfId="2231"/>
    <cellStyle name="Standard 95" xfId="2232"/>
    <cellStyle name="Standard 96" xfId="2233"/>
    <cellStyle name="Standard 97" xfId="2234"/>
    <cellStyle name="Standard 98" xfId="2235"/>
    <cellStyle name="Standard 99" xfId="2236"/>
    <cellStyle name="style1385638635423" xfId="2237"/>
    <cellStyle name="style1385638635438" xfId="2238"/>
    <cellStyle name="style1385638635470" xfId="2239"/>
    <cellStyle name="style1409137545777" xfId="2240"/>
    <cellStyle name="style1409137545777 2" xfId="2241"/>
    <cellStyle name="style1409137546292" xfId="2242"/>
    <cellStyle name="style1409137546292 2" xfId="2243"/>
    <cellStyle name="style1410424099488" xfId="2244"/>
    <cellStyle name="style1410424099488 2" xfId="2245"/>
    <cellStyle name="style1432115046898" xfId="2246"/>
    <cellStyle name="style1432115046929" xfId="2247"/>
    <cellStyle name="style1432115046960" xfId="2248"/>
    <cellStyle name="style1432115047007" xfId="2249"/>
    <cellStyle name="style1432115047038" xfId="2250"/>
    <cellStyle name="style1432115047569" xfId="2251"/>
    <cellStyle name="style1432115047662" xfId="2252"/>
    <cellStyle name="style1432115047771" xfId="2253"/>
    <cellStyle name="style1432115047959" xfId="2254"/>
    <cellStyle name="style1432115047990" xfId="2255"/>
    <cellStyle name="style1432115048037" xfId="2256"/>
    <cellStyle name="style1432115048177" xfId="2257"/>
    <cellStyle name="style1432115048177 2" xfId="3657"/>
    <cellStyle name="style1432115048177 3" xfId="3677"/>
    <cellStyle name="style1432115048224" xfId="2258"/>
    <cellStyle name="style1432115048224 2" xfId="3658"/>
    <cellStyle name="style1432115048224 3" xfId="3675"/>
    <cellStyle name="style1432115048333" xfId="2259"/>
    <cellStyle name="style1432115048551" xfId="2260"/>
    <cellStyle name="style1432115048583" xfId="2261"/>
    <cellStyle name="style1432115048614" xfId="2262"/>
    <cellStyle name="style1432115048645" xfId="2263"/>
    <cellStyle name="style1432115048676" xfId="2264"/>
    <cellStyle name="style1432115048707" xfId="2265"/>
    <cellStyle name="style1432115048739" xfId="2266"/>
    <cellStyle name="style1432115048770" xfId="2267"/>
    <cellStyle name="style1432115048801" xfId="2268"/>
    <cellStyle name="style1432115048832" xfId="2269"/>
    <cellStyle name="style1432115048957" xfId="2270"/>
    <cellStyle name="style1432115049066" xfId="2271"/>
    <cellStyle name="style1432115049113" xfId="2272"/>
    <cellStyle name="style1432115049144" xfId="2273"/>
    <cellStyle name="style1432115049222" xfId="2274"/>
    <cellStyle name="style1432115049238" xfId="2275"/>
    <cellStyle name="style1432115049269" xfId="2276"/>
    <cellStyle name="style1432115049300" xfId="2277"/>
    <cellStyle name="style1432115049347" xfId="2278"/>
    <cellStyle name="style1432115049363" xfId="2279"/>
    <cellStyle name="style1432115049409" xfId="2280"/>
    <cellStyle name="style1432115049441" xfId="2281"/>
    <cellStyle name="style1434371616151" xfId="2282"/>
    <cellStyle name="style1434371616306" xfId="2283"/>
    <cellStyle name="style1434371616423" xfId="2284"/>
    <cellStyle name="style1434371634456" xfId="2285"/>
    <cellStyle name="style1434371634492" xfId="2286"/>
    <cellStyle name="style1434371634528" xfId="2287"/>
    <cellStyle name="style1434371634623" xfId="2288"/>
    <cellStyle name="style1434371634660" xfId="2289"/>
    <cellStyle name="style1434371634695" xfId="2290"/>
    <cellStyle name="style1434371635017" xfId="2291"/>
    <cellStyle name="style1434371635047" xfId="2292"/>
    <cellStyle name="style1434371635087" xfId="2293"/>
    <cellStyle name="style1434371635288" xfId="2294"/>
    <cellStyle name="style1434371635394" xfId="2295"/>
    <cellStyle name="style1434371635501" xfId="2296"/>
    <cellStyle name="style1436190653413" xfId="2297"/>
    <cellStyle name="style1436190653413 2" xfId="2298"/>
    <cellStyle name="style1436190653538" xfId="2299"/>
    <cellStyle name="style1436190653538 2" xfId="2300"/>
    <cellStyle name="style1436190653663" xfId="2301"/>
    <cellStyle name="style1436190653663 2" xfId="2302"/>
    <cellStyle name="style1436190653756" xfId="2303"/>
    <cellStyle name="style1436190653756 2" xfId="2304"/>
    <cellStyle name="style1436190653897" xfId="2305"/>
    <cellStyle name="style1436190653897 2" xfId="2306"/>
    <cellStyle name="style1436190654053" xfId="2307"/>
    <cellStyle name="style1436190654053 2" xfId="2308"/>
    <cellStyle name="style1436190654163" xfId="2309"/>
    <cellStyle name="style1436190654163 2" xfId="2310"/>
    <cellStyle name="style1436190654303" xfId="2311"/>
    <cellStyle name="style1436190654303 2" xfId="2312"/>
    <cellStyle name="style1436190654444" xfId="2313"/>
    <cellStyle name="style1436190654444 2" xfId="2314"/>
    <cellStyle name="style1436190654600" xfId="2315"/>
    <cellStyle name="style1436190654600 2" xfId="2316"/>
    <cellStyle name="style1436190654694" xfId="2317"/>
    <cellStyle name="style1436190654694 2" xfId="2318"/>
    <cellStyle name="style1436190654803" xfId="2319"/>
    <cellStyle name="style1436190654803 2" xfId="2320"/>
    <cellStyle name="style1436190654913" xfId="2321"/>
    <cellStyle name="style1436190654913 2" xfId="2322"/>
    <cellStyle name="style1436190655022" xfId="2323"/>
    <cellStyle name="style1436190655022 2" xfId="2324"/>
    <cellStyle name="style1436190655178" xfId="2325"/>
    <cellStyle name="style1436190655178 2" xfId="2326"/>
    <cellStyle name="style1436190655303" xfId="2327"/>
    <cellStyle name="style1436190655303 2" xfId="2328"/>
    <cellStyle name="style1436190655397" xfId="2329"/>
    <cellStyle name="style1436190655397 2" xfId="2330"/>
    <cellStyle name="style1436190655460" xfId="2331"/>
    <cellStyle name="style1436190655460 2" xfId="2332"/>
    <cellStyle name="style1436190655538" xfId="2333"/>
    <cellStyle name="style1436190655538 2" xfId="2334"/>
    <cellStyle name="style1436190655616" xfId="2335"/>
    <cellStyle name="style1436190655616 2" xfId="2336"/>
    <cellStyle name="style1436190655694" xfId="2337"/>
    <cellStyle name="style1436190655694 2" xfId="2338"/>
    <cellStyle name="style1436190655788" xfId="2339"/>
    <cellStyle name="style1436190655788 2" xfId="2340"/>
    <cellStyle name="style1436190655897" xfId="2341"/>
    <cellStyle name="style1436190655897 2" xfId="2342"/>
    <cellStyle name="style1436190655991" xfId="2343"/>
    <cellStyle name="style1436190655991 2" xfId="2344"/>
    <cellStyle name="style1436190656069" xfId="2345"/>
    <cellStyle name="style1436190656069 2" xfId="2346"/>
    <cellStyle name="style1436190656131" xfId="2347"/>
    <cellStyle name="style1436190656131 2" xfId="2348"/>
    <cellStyle name="style1436190656210" xfId="2349"/>
    <cellStyle name="style1436190656210 2" xfId="2350"/>
    <cellStyle name="style1436190656272" xfId="2351"/>
    <cellStyle name="style1436190656272 2" xfId="2352"/>
    <cellStyle name="style1436190656335" xfId="2353"/>
    <cellStyle name="style1436190656335 2" xfId="2354"/>
    <cellStyle name="style1436190656413" xfId="2355"/>
    <cellStyle name="style1436190656413 2" xfId="2356"/>
    <cellStyle name="style1436190656475" xfId="2357"/>
    <cellStyle name="style1436190656475 2" xfId="2358"/>
    <cellStyle name="style1436190656553" xfId="2359"/>
    <cellStyle name="style1436190656553 2" xfId="2360"/>
    <cellStyle name="style1436190656756" xfId="2361"/>
    <cellStyle name="style1436190656756 2" xfId="2362"/>
    <cellStyle name="style1436190656819" xfId="2363"/>
    <cellStyle name="style1436190656819 2" xfId="2364"/>
    <cellStyle name="style1436190656866" xfId="2365"/>
    <cellStyle name="style1436190656866 2" xfId="2366"/>
    <cellStyle name="style1436190656913" xfId="2367"/>
    <cellStyle name="style1436190656913 2" xfId="2368"/>
    <cellStyle name="style1436190656975" xfId="2369"/>
    <cellStyle name="style1436190656975 2" xfId="2370"/>
    <cellStyle name="style1436190657131" xfId="2371"/>
    <cellStyle name="style1436190657131 2" xfId="2372"/>
    <cellStyle name="style1436190657241" xfId="2373"/>
    <cellStyle name="style1436190657241 2" xfId="2374"/>
    <cellStyle name="style1436190657288" xfId="2375"/>
    <cellStyle name="style1436190657288 2" xfId="2376"/>
    <cellStyle name="style1436190657350" xfId="2377"/>
    <cellStyle name="style1436190657350 2" xfId="2378"/>
    <cellStyle name="style1436190657397" xfId="2379"/>
    <cellStyle name="style1436190657397 2" xfId="2380"/>
    <cellStyle name="style1436190657460" xfId="2381"/>
    <cellStyle name="style1436190657460 2" xfId="2382"/>
    <cellStyle name="style1436190657538" xfId="2383"/>
    <cellStyle name="style1436190657538 2" xfId="2384"/>
    <cellStyle name="style1436190657600" xfId="2385"/>
    <cellStyle name="style1436190657600 2" xfId="2386"/>
    <cellStyle name="style1436190657678" xfId="2387"/>
    <cellStyle name="style1436190657678 2" xfId="2388"/>
    <cellStyle name="style1436190657741" xfId="2389"/>
    <cellStyle name="style1436190657741 2" xfId="2390"/>
    <cellStyle name="style1436190657819" xfId="2391"/>
    <cellStyle name="style1436190657819 2" xfId="2392"/>
    <cellStyle name="style1436190657881" xfId="2393"/>
    <cellStyle name="style1436190657881 2" xfId="2394"/>
    <cellStyle name="style1436190657944" xfId="2395"/>
    <cellStyle name="style1436190657944 2" xfId="2396"/>
    <cellStyle name="style1436190658022" xfId="2397"/>
    <cellStyle name="style1436190658022 2" xfId="2398"/>
    <cellStyle name="style1436190658085" xfId="2399"/>
    <cellStyle name="style1436190658085 2" xfId="2400"/>
    <cellStyle name="style1436190658131" xfId="2401"/>
    <cellStyle name="style1436190658131 2" xfId="2402"/>
    <cellStyle name="style1436190658194" xfId="2403"/>
    <cellStyle name="style1436190658194 2" xfId="2404"/>
    <cellStyle name="style1436190658256" xfId="2405"/>
    <cellStyle name="style1436190658256 2" xfId="2406"/>
    <cellStyle name="style1436190658303" xfId="2407"/>
    <cellStyle name="style1436190658303 2" xfId="2408"/>
    <cellStyle name="style1436190658366" xfId="2409"/>
    <cellStyle name="style1436190658366 2" xfId="2410"/>
    <cellStyle name="style1436190658413" xfId="2411"/>
    <cellStyle name="style1436190658413 2" xfId="2412"/>
    <cellStyle name="style1436190658459" xfId="2413"/>
    <cellStyle name="style1436190658459 2" xfId="2414"/>
    <cellStyle name="style1436190658538" xfId="2415"/>
    <cellStyle name="style1436190658538 2" xfId="2416"/>
    <cellStyle name="style1436190658600" xfId="2417"/>
    <cellStyle name="style1436190658600 2" xfId="2418"/>
    <cellStyle name="style1436190658694" xfId="2419"/>
    <cellStyle name="style1436190658694 2" xfId="2420"/>
    <cellStyle name="style1436190658772" xfId="2421"/>
    <cellStyle name="style1436190658772 2" xfId="2422"/>
    <cellStyle name="style1436190658866" xfId="2423"/>
    <cellStyle name="style1436190658866 2" xfId="2424"/>
    <cellStyle name="style1436190658991" xfId="2425"/>
    <cellStyle name="style1436190658991 2" xfId="2426"/>
    <cellStyle name="style1436190659100" xfId="2427"/>
    <cellStyle name="style1436190659100 2" xfId="2428"/>
    <cellStyle name="style1436190659616" xfId="2429"/>
    <cellStyle name="style1436190659616 2" xfId="2430"/>
    <cellStyle name="style1436190659741" xfId="2431"/>
    <cellStyle name="style1436190659741 2" xfId="2432"/>
    <cellStyle name="style1436190659866" xfId="2433"/>
    <cellStyle name="style1436190659866 2" xfId="2434"/>
    <cellStyle name="style1436190660100" xfId="2435"/>
    <cellStyle name="style1436190660100 2" xfId="2436"/>
    <cellStyle name="style1436190660209" xfId="2437"/>
    <cellStyle name="style1436190660209 2" xfId="2438"/>
    <cellStyle name="style1436190732209" xfId="2439"/>
    <cellStyle name="style1436190732365" xfId="2440"/>
    <cellStyle name="style1436190732490" xfId="2441"/>
    <cellStyle name="style1436190732615" xfId="2442"/>
    <cellStyle name="style1436190732772" xfId="2443"/>
    <cellStyle name="style1436190732928" xfId="2444"/>
    <cellStyle name="style1436190733084" xfId="2445"/>
    <cellStyle name="style1436190733256" xfId="2446"/>
    <cellStyle name="style1436190733459" xfId="2447"/>
    <cellStyle name="style1436190733553" xfId="2448"/>
    <cellStyle name="style1436190733631" xfId="2449"/>
    <cellStyle name="style1436190733725" xfId="2450"/>
    <cellStyle name="style1436190733818" xfId="2451"/>
    <cellStyle name="style1436190733912" xfId="2452"/>
    <cellStyle name="style1436190734068" xfId="2453"/>
    <cellStyle name="style1436190734178" xfId="2454"/>
    <cellStyle name="style1436190734303" xfId="2455"/>
    <cellStyle name="style1436190734428" xfId="2456"/>
    <cellStyle name="style1436190734537" xfId="2457"/>
    <cellStyle name="style1436190734678" xfId="2458"/>
    <cellStyle name="style1436190734834" xfId="2459"/>
    <cellStyle name="style1436190734990" xfId="2460"/>
    <cellStyle name="style1436190735147" xfId="2461"/>
    <cellStyle name="style1436190735350" xfId="2462"/>
    <cellStyle name="style1436190735428" xfId="2463"/>
    <cellStyle name="style1436190735522" xfId="2464"/>
    <cellStyle name="style1436190735647" xfId="2465"/>
    <cellStyle name="style1436190735803" xfId="2466"/>
    <cellStyle name="style1436190735975" xfId="2467"/>
    <cellStyle name="style1436190736053" xfId="2468"/>
    <cellStyle name="style1436190736147" xfId="2469"/>
    <cellStyle name="style1436190736209" xfId="2470"/>
    <cellStyle name="style1436190736350" xfId="2471"/>
    <cellStyle name="style1436190736459" xfId="2472"/>
    <cellStyle name="style1436190736568" xfId="2473"/>
    <cellStyle name="style1436190736693" xfId="2474"/>
    <cellStyle name="style1436190736803" xfId="2475"/>
    <cellStyle name="style1436190736975" xfId="2476"/>
    <cellStyle name="style1436190737131" xfId="2477"/>
    <cellStyle name="style1436190737287" xfId="2478"/>
    <cellStyle name="style1436190737396" xfId="2479"/>
    <cellStyle name="style1436190737490" xfId="2480"/>
    <cellStyle name="style1436190737568" xfId="2481"/>
    <cellStyle name="style1436190737693" xfId="2482"/>
    <cellStyle name="style1436190737834" xfId="2483"/>
    <cellStyle name="style1436190737990" xfId="2484"/>
    <cellStyle name="style1436190738162" xfId="2485"/>
    <cellStyle name="style1436190738287" xfId="2486"/>
    <cellStyle name="style1436190738412" xfId="2487"/>
    <cellStyle name="style1436190738568" xfId="2488"/>
    <cellStyle name="style1436190738725" xfId="2489"/>
    <cellStyle name="style1436190738850" xfId="2490"/>
    <cellStyle name="style1436190738959" xfId="2491"/>
    <cellStyle name="style1436190739100" xfId="2492"/>
    <cellStyle name="style1436190739225" xfId="2493"/>
    <cellStyle name="style1436190739334" xfId="2494"/>
    <cellStyle name="style1436190739459" xfId="2495"/>
    <cellStyle name="style1436190739584" xfId="2496"/>
    <cellStyle name="style1436190739693" xfId="2497"/>
    <cellStyle name="style1436190740021" xfId="2498"/>
    <cellStyle name="style1436190740100" xfId="2499"/>
    <cellStyle name="style1436190740162" xfId="2500"/>
    <cellStyle name="style1436190740240" xfId="2501"/>
    <cellStyle name="style1436190740553" xfId="2502"/>
    <cellStyle name="style1436190740818" xfId="2503"/>
    <cellStyle name="style1436190740896" xfId="2504"/>
    <cellStyle name="style1436190741100" xfId="2505"/>
    <cellStyle name="style1436190741287" xfId="2506"/>
    <cellStyle name="style1436190741350" xfId="2507"/>
    <cellStyle name="style1450441815830" xfId="2771"/>
    <cellStyle name="style1450441820002" xfId="2770"/>
    <cellStyle name="style1450441822049" xfId="2769"/>
    <cellStyle name="style1450441824674" xfId="2768"/>
    <cellStyle name="style1450441824737" xfId="2767"/>
    <cellStyle name="style1450441824799" xfId="2766"/>
    <cellStyle name="style1450441824924" xfId="2765"/>
    <cellStyle name="style1450441825002" xfId="2764"/>
    <cellStyle name="style1450441825081" xfId="2763"/>
    <cellStyle name="style1454062517534" xfId="2508"/>
    <cellStyle name="style1454062517534 2" xfId="2509"/>
    <cellStyle name="style1454062517753" xfId="2510"/>
    <cellStyle name="style1454062517753 2" xfId="2511"/>
    <cellStyle name="style1454062517878" xfId="2512"/>
    <cellStyle name="style1454062517878 2" xfId="2513"/>
    <cellStyle name="style1454062518003" xfId="2514"/>
    <cellStyle name="style1454062518003 2" xfId="2515"/>
    <cellStyle name="style1454062518097" xfId="2516"/>
    <cellStyle name="style1454062518097 2" xfId="2517"/>
    <cellStyle name="style1454062518206" xfId="2518"/>
    <cellStyle name="style1454062518206 2" xfId="2519"/>
    <cellStyle name="style1454062518331" xfId="2520"/>
    <cellStyle name="style1454062518331 2" xfId="2521"/>
    <cellStyle name="style1454062518456" xfId="2522"/>
    <cellStyle name="style1454062518456 2" xfId="2523"/>
    <cellStyle name="style1454062518566" xfId="2524"/>
    <cellStyle name="style1454062518566 2" xfId="2525"/>
    <cellStyle name="style1454062518675" xfId="2526"/>
    <cellStyle name="style1454062518675 2" xfId="2527"/>
    <cellStyle name="style1454062518769" xfId="2528"/>
    <cellStyle name="style1454062518769 2" xfId="2529"/>
    <cellStyle name="style1454062518894" xfId="2530"/>
    <cellStyle name="style1454062518894 2" xfId="2531"/>
    <cellStyle name="style1454062519034" xfId="2532"/>
    <cellStyle name="style1454062519034 2" xfId="2533"/>
    <cellStyle name="style1454062519144" xfId="2534"/>
    <cellStyle name="style1454062519144 2" xfId="2535"/>
    <cellStyle name="style1454062519300" xfId="2536"/>
    <cellStyle name="style1454062519300 2" xfId="2537"/>
    <cellStyle name="style1454062519425" xfId="2538"/>
    <cellStyle name="style1454062519425 2" xfId="2539"/>
    <cellStyle name="style1454062519550" xfId="2540"/>
    <cellStyle name="style1454062519550 2" xfId="2541"/>
    <cellStyle name="style1454062519675" xfId="2542"/>
    <cellStyle name="style1454062519675 2" xfId="2543"/>
    <cellStyle name="style1454062519784" xfId="2544"/>
    <cellStyle name="style1454062519784 2" xfId="2545"/>
    <cellStyle name="style1454062519941" xfId="2546"/>
    <cellStyle name="style1454062519941 2" xfId="2547"/>
    <cellStyle name="style1454062520112" xfId="2548"/>
    <cellStyle name="style1454062520112 2" xfId="2549"/>
    <cellStyle name="style1454062520269" xfId="2550"/>
    <cellStyle name="style1454062520269 2" xfId="2551"/>
    <cellStyle name="style1454062520409" xfId="2552"/>
    <cellStyle name="style1454062520409 2" xfId="2553"/>
    <cellStyle name="style1454062520487" xfId="2554"/>
    <cellStyle name="style1454062520487 2" xfId="2555"/>
    <cellStyle name="style1454062520597" xfId="2556"/>
    <cellStyle name="style1454062520597 2" xfId="2557"/>
    <cellStyle name="style1454062520722" xfId="2558"/>
    <cellStyle name="style1454062520722 2" xfId="2559"/>
    <cellStyle name="style1454062520800" xfId="2560"/>
    <cellStyle name="style1454062520800 2" xfId="2561"/>
    <cellStyle name="style1454062520894" xfId="2562"/>
    <cellStyle name="style1454062520894 2" xfId="2563"/>
    <cellStyle name="style1454062520972" xfId="2564"/>
    <cellStyle name="style1454062520972 2" xfId="2565"/>
    <cellStyle name="style1454062521050" xfId="2566"/>
    <cellStyle name="style1454062521050 2" xfId="2567"/>
    <cellStyle name="style1454062521144" xfId="2568"/>
    <cellStyle name="style1454062521144 2" xfId="2569"/>
    <cellStyle name="style1454062521206" xfId="2570"/>
    <cellStyle name="style1454062521206 2" xfId="2571"/>
    <cellStyle name="style1454062521284" xfId="2572"/>
    <cellStyle name="style1454062521284 2" xfId="2573"/>
    <cellStyle name="style1454062521362" xfId="2574"/>
    <cellStyle name="style1454062521362 2" xfId="2575"/>
    <cellStyle name="style1454062521441" xfId="2576"/>
    <cellStyle name="style1454062521441 2" xfId="2577"/>
    <cellStyle name="style1454062521519" xfId="2578"/>
    <cellStyle name="style1454062521519 2" xfId="2579"/>
    <cellStyle name="style1454062521581" xfId="2580"/>
    <cellStyle name="style1454062521581 2" xfId="2581"/>
    <cellStyle name="style1454062521644" xfId="2582"/>
    <cellStyle name="style1454062521644 2" xfId="2583"/>
    <cellStyle name="style1454062521737" xfId="2584"/>
    <cellStyle name="style1454062521737 2" xfId="2585"/>
    <cellStyle name="style1454062521831" xfId="2586"/>
    <cellStyle name="style1454062521831 2" xfId="2587"/>
    <cellStyle name="style1454062521925" xfId="2588"/>
    <cellStyle name="style1454062521925 2" xfId="2589"/>
    <cellStyle name="style1454062522003" xfId="2590"/>
    <cellStyle name="style1454062522003 2" xfId="2591"/>
    <cellStyle name="style1454062522081" xfId="2592"/>
    <cellStyle name="style1454062522081 2" xfId="2593"/>
    <cellStyle name="style1454062522175" xfId="2594"/>
    <cellStyle name="style1454062522175 2" xfId="2595"/>
    <cellStyle name="style1454062522253" xfId="2596"/>
    <cellStyle name="style1454062522253 2" xfId="2597"/>
    <cellStyle name="style1454062522347" xfId="2598"/>
    <cellStyle name="style1454062522347 2" xfId="2599"/>
    <cellStyle name="style1454062522456" xfId="2600"/>
    <cellStyle name="style1454062522456 2" xfId="2601"/>
    <cellStyle name="style1454062522566" xfId="2602"/>
    <cellStyle name="style1454062522566 2" xfId="2603"/>
    <cellStyle name="style1454062522628" xfId="2604"/>
    <cellStyle name="style1454062522628 2" xfId="2605"/>
    <cellStyle name="style1454062522800" xfId="2606"/>
    <cellStyle name="style1454062522800 2" xfId="2607"/>
    <cellStyle name="style1454062522863" xfId="2608"/>
    <cellStyle name="style1454062522863 2" xfId="2609"/>
    <cellStyle name="style1454062778770" xfId="2610"/>
    <cellStyle name="style1454062778895" xfId="2611"/>
    <cellStyle name="style1454062779004" xfId="2612"/>
    <cellStyle name="style1454062779114" xfId="2613"/>
    <cellStyle name="style1454062779270" xfId="2614"/>
    <cellStyle name="style1454062779426" xfId="2615"/>
    <cellStyle name="style1454062779582" xfId="2616"/>
    <cellStyle name="style1454062779739" xfId="2617"/>
    <cellStyle name="style1454062779832" xfId="2618"/>
    <cellStyle name="style1454062779926" xfId="2619"/>
    <cellStyle name="style1454062780035" xfId="2620"/>
    <cellStyle name="style1454062780192" xfId="2621"/>
    <cellStyle name="style1454062780285" xfId="2622"/>
    <cellStyle name="style1454062780348" xfId="2623"/>
    <cellStyle name="style1454062780442" xfId="2624"/>
    <cellStyle name="style1454062780504" xfId="2625"/>
    <cellStyle name="style1454062780582" xfId="2626"/>
    <cellStyle name="style1454062780660" xfId="2627"/>
    <cellStyle name="style1454062780754" xfId="2628"/>
    <cellStyle name="style1454062780895" xfId="2629"/>
    <cellStyle name="style1454062781051" xfId="2630"/>
    <cellStyle name="style1454062781207" xfId="2631"/>
    <cellStyle name="style1454062781301" xfId="2632"/>
    <cellStyle name="style1454062781426" xfId="2633"/>
    <cellStyle name="style1454062781520" xfId="2634"/>
    <cellStyle name="style1454062781629" xfId="2635"/>
    <cellStyle name="style1454062781754" xfId="2636"/>
    <cellStyle name="style1454062781879" xfId="2637"/>
    <cellStyle name="style1454062781973" xfId="2638"/>
    <cellStyle name="style1454062782067" xfId="2639"/>
    <cellStyle name="style1454062782160" xfId="2640"/>
    <cellStyle name="style1454062782317" xfId="2641"/>
    <cellStyle name="style1454062782473" xfId="2642"/>
    <cellStyle name="style1454062782645" xfId="2643"/>
    <cellStyle name="style1454062782707" xfId="2644"/>
    <cellStyle name="style1454062782770" xfId="2645"/>
    <cellStyle name="style1454062782848" xfId="2646"/>
    <cellStyle name="style1454062782942" xfId="2647"/>
    <cellStyle name="style1454062783098" xfId="2648"/>
    <cellStyle name="style1454062783254" xfId="2649"/>
    <cellStyle name="style1454062783411" xfId="2650"/>
    <cellStyle name="style1454062783567" xfId="2651"/>
    <cellStyle name="style1454062783723" xfId="2652"/>
    <cellStyle name="style1454062783879" xfId="2653"/>
    <cellStyle name="style1454062784036" xfId="2654"/>
    <cellStyle name="style1454062784161" xfId="2655"/>
    <cellStyle name="style1454062784286" xfId="2656"/>
    <cellStyle name="style1454062784395" xfId="2657"/>
    <cellStyle name="style1454062784520" xfId="2658"/>
    <cellStyle name="style1454062784629" xfId="2659"/>
    <cellStyle name="style1454062784692" xfId="2660"/>
    <cellStyle name="style1454062784754" xfId="2661"/>
    <cellStyle name="style1454062784817" xfId="2662"/>
    <cellStyle name="style1454062784879" xfId="2663"/>
    <cellStyle name="style1454062784942" xfId="2664"/>
    <cellStyle name="style1454062785004" xfId="2665"/>
    <cellStyle name="style1454062785067" xfId="2666"/>
    <cellStyle name="style1454062785129" xfId="2667"/>
    <cellStyle name="style1454062785207" xfId="2668"/>
    <cellStyle name="style1454062785286" xfId="2669"/>
    <cellStyle name="style1460365280386" xfId="2670"/>
    <cellStyle name="style1460365283668" xfId="2671"/>
    <cellStyle name="style1460365283777" xfId="2672"/>
    <cellStyle name="style1460365283871" xfId="2673"/>
    <cellStyle name="style1460365284011" xfId="2674"/>
    <cellStyle name="style1460365284136" xfId="2675"/>
    <cellStyle name="style1460365284246" xfId="2676"/>
    <cellStyle name="style1460365284418" xfId="2677"/>
    <cellStyle name="style1460365284527" xfId="2678"/>
    <cellStyle name="style1460365284668" xfId="2679"/>
    <cellStyle name="style1460365284824" xfId="2680"/>
    <cellStyle name="style1460365284933" xfId="2681"/>
    <cellStyle name="style1460365285027" xfId="2682"/>
    <cellStyle name="style1460365285105" xfId="2683"/>
    <cellStyle name="style1460365285215" xfId="2684"/>
    <cellStyle name="style1460365285308" xfId="2685"/>
    <cellStyle name="style1460365285402" xfId="2686"/>
    <cellStyle name="style1460365285496" xfId="2687"/>
    <cellStyle name="style1460365285574" xfId="2688"/>
    <cellStyle name="style1460365285683" xfId="2689"/>
    <cellStyle name="style1460365285793" xfId="2690"/>
    <cellStyle name="style1460365285902" xfId="2691"/>
    <cellStyle name="style1460365286011" xfId="2692"/>
    <cellStyle name="style1460365286121" xfId="2693"/>
    <cellStyle name="style1460365286230" xfId="2694"/>
    <cellStyle name="style1460365286340" xfId="2695"/>
    <cellStyle name="style1460365286449" xfId="2696"/>
    <cellStyle name="style1460365286558" xfId="2697"/>
    <cellStyle name="style1460365286668" xfId="2698"/>
    <cellStyle name="style1460365286762" xfId="2699"/>
    <cellStyle name="style1460365286871" xfId="2700"/>
    <cellStyle name="style1460365286949" xfId="2701"/>
    <cellStyle name="style1460365287074" xfId="2702"/>
    <cellStyle name="style1460365287183" xfId="2703"/>
    <cellStyle name="style1460365287277" xfId="2704"/>
    <cellStyle name="style1460365287371" xfId="2705"/>
    <cellStyle name="style1460365287449" xfId="2706"/>
    <cellStyle name="style1460365287543" xfId="2707"/>
    <cellStyle name="style1460365287652" xfId="2708"/>
    <cellStyle name="style1460365287777" xfId="2709"/>
    <cellStyle name="style1460365287871" xfId="2710"/>
    <cellStyle name="style1460365287965" xfId="2711"/>
    <cellStyle name="style1460365288105" xfId="2712"/>
    <cellStyle name="style1460365288199" xfId="2713"/>
    <cellStyle name="style1460365288293" xfId="2714"/>
    <cellStyle name="style1460365288402" xfId="2715"/>
    <cellStyle name="style1460365288543" xfId="2716"/>
    <cellStyle name="style1460365288621" xfId="2717"/>
    <cellStyle name="style1460365288699" xfId="2718"/>
    <cellStyle name="style1460365288808" xfId="2719"/>
    <cellStyle name="style1460365288918" xfId="2720"/>
    <cellStyle name="style1460365288980" xfId="2721"/>
    <cellStyle name="style1460365289058" xfId="2722"/>
    <cellStyle name="style1460365289137" xfId="2723"/>
    <cellStyle name="style1460365289215" xfId="2724"/>
    <cellStyle name="style1460365289293" xfId="2725"/>
    <cellStyle name="style1460365289371" xfId="2726"/>
    <cellStyle name="style1460365289449" xfId="2727"/>
    <cellStyle name="style1460365289527" xfId="2728"/>
    <cellStyle name="style1460365290168" xfId="2729"/>
    <cellStyle name="style1460365290277" xfId="2730"/>
    <cellStyle name="style1460365290371" xfId="2731"/>
    <cellStyle name="style1460365290449" xfId="2732"/>
    <cellStyle name="style1460365291246" xfId="2733"/>
    <cellStyle name="style1460365291871" xfId="2734"/>
    <cellStyle name="style1460365291934" xfId="2735"/>
    <cellStyle name="style1507628871282" xfId="18"/>
    <cellStyle name="style1507628871282 2" xfId="19"/>
    <cellStyle name="style1507628873688" xfId="20"/>
    <cellStyle name="style1507628873688 2" xfId="21"/>
    <cellStyle name="style1507628875438" xfId="22"/>
    <cellStyle name="style1507628875438 2" xfId="23"/>
    <cellStyle name="style1507628875727" xfId="24"/>
    <cellStyle name="style1507628875727 2" xfId="25"/>
    <cellStyle name="style1507628875872" xfId="26"/>
    <cellStyle name="style1507628875872 2" xfId="27"/>
    <cellStyle name="style1507628875977" xfId="28"/>
    <cellStyle name="style1507628875977 2" xfId="29"/>
    <cellStyle name="style1507628876114" xfId="30"/>
    <cellStyle name="style1507628876114 2" xfId="31"/>
    <cellStyle name="style1507628876302" xfId="32"/>
    <cellStyle name="style1507628876302 2" xfId="33"/>
    <cellStyle name="style1507628876462" xfId="34"/>
    <cellStyle name="style1507628876462 2" xfId="35"/>
    <cellStyle name="style1507628876567" xfId="36"/>
    <cellStyle name="style1507628876567 2" xfId="37"/>
    <cellStyle name="style1507628876700" xfId="38"/>
    <cellStyle name="style1507628876700 2" xfId="39"/>
    <cellStyle name="style1507628876837" xfId="40"/>
    <cellStyle name="style1507628876837 2" xfId="41"/>
    <cellStyle name="style1507628876977" xfId="42"/>
    <cellStyle name="style1507628876977 2" xfId="43"/>
    <cellStyle name="style1507628877091" xfId="44"/>
    <cellStyle name="style1507628877091 2" xfId="45"/>
    <cellStyle name="style1507628877262" xfId="46"/>
    <cellStyle name="style1507628877262 2" xfId="47"/>
    <cellStyle name="style1507628877477" xfId="48"/>
    <cellStyle name="style1507628877477 2" xfId="49"/>
    <cellStyle name="style1515050498436" xfId="101"/>
    <cellStyle name="style1515050498627" xfId="102"/>
    <cellStyle name="style1515050498799" xfId="107"/>
    <cellStyle name="style1515050498959" xfId="108"/>
    <cellStyle name="style1515050500463" xfId="86"/>
    <cellStyle name="style1515050500611" xfId="88"/>
    <cellStyle name="style1515050501768" xfId="93"/>
    <cellStyle name="style1515050501908" xfId="92"/>
    <cellStyle name="style1515050502072" xfId="94"/>
    <cellStyle name="style1515050503588" xfId="83"/>
    <cellStyle name="style1515050503740" xfId="84"/>
    <cellStyle name="style1515050503881" xfId="89"/>
    <cellStyle name="style1515050504080" xfId="90"/>
    <cellStyle name="style1515050504318" xfId="85"/>
    <cellStyle name="style1515050504580" xfId="87"/>
    <cellStyle name="style1515050504721" xfId="91"/>
    <cellStyle name="style1515050504869" xfId="95"/>
    <cellStyle name="style1515050505006" xfId="96"/>
    <cellStyle name="style1515050505162" xfId="97"/>
    <cellStyle name="style1515050505279" xfId="98"/>
    <cellStyle name="style1515050505416" xfId="99"/>
    <cellStyle name="style1515050505557" xfId="100"/>
    <cellStyle name="style1515050505717" xfId="103"/>
    <cellStyle name="style1515050505834" xfId="104"/>
    <cellStyle name="style1515050505971" xfId="105"/>
    <cellStyle name="style1515050506107" xfId="106"/>
    <cellStyle name="style1515050506248" xfId="109"/>
    <cellStyle name="style1515050506365" xfId="110"/>
    <cellStyle name="style1515050506553" xfId="111"/>
    <cellStyle name="style1515050506799" xfId="112"/>
    <cellStyle name="style1533710832073" xfId="55"/>
    <cellStyle name="style1533710832206" xfId="56"/>
    <cellStyle name="style1533710832335" xfId="54"/>
    <cellStyle name="style1533710832698" xfId="73"/>
    <cellStyle name="style1533710832816" xfId="74"/>
    <cellStyle name="style1533710832945" xfId="78"/>
    <cellStyle name="style1533710833066" xfId="79"/>
    <cellStyle name="style1533710834195" xfId="61"/>
    <cellStyle name="style1533710834308" xfId="62"/>
    <cellStyle name="style1533710835198" xfId="66"/>
    <cellStyle name="style1533710835312" xfId="67"/>
    <cellStyle name="style1533710836124" xfId="57"/>
    <cellStyle name="style1533710836253" xfId="58"/>
    <cellStyle name="style1533710836359" xfId="59"/>
    <cellStyle name="style1533710836464" xfId="63"/>
    <cellStyle name="style1533710836605" xfId="64"/>
    <cellStyle name="style1533710836757" xfId="60"/>
    <cellStyle name="style1533710836898" xfId="65"/>
    <cellStyle name="style1533710837042" xfId="68"/>
    <cellStyle name="style1533710837281" xfId="69"/>
    <cellStyle name="style1533710837484" xfId="70"/>
    <cellStyle name="style1533710837585" xfId="71"/>
    <cellStyle name="style1533710837734" xfId="72"/>
    <cellStyle name="style1533710837878" xfId="75"/>
    <cellStyle name="style1533710837991" xfId="76"/>
    <cellStyle name="style1533710838136" xfId="77"/>
    <cellStyle name="style1533710838304" xfId="80"/>
    <cellStyle name="style1533710838433" xfId="81"/>
    <cellStyle name="style1533710838589" xfId="82"/>
    <cellStyle name="style1552031054404" xfId="2825"/>
    <cellStyle name="style1552031054700" xfId="2826"/>
    <cellStyle name="style1552031054868" xfId="2827"/>
    <cellStyle name="style1552031055083" xfId="2828"/>
    <cellStyle name="style1552031055271" xfId="2829"/>
    <cellStyle name="style1552031055458" xfId="2830"/>
    <cellStyle name="style1552031055622" xfId="2831"/>
    <cellStyle name="style1552031055818" xfId="2832"/>
    <cellStyle name="style1552031055986" xfId="2833"/>
    <cellStyle name="style1552031056169" xfId="2834"/>
    <cellStyle name="style1552031056372" xfId="2835"/>
    <cellStyle name="style1552031056532" xfId="2836"/>
    <cellStyle name="style1552031056689" xfId="2837"/>
    <cellStyle name="style1552031056841" xfId="2838"/>
    <cellStyle name="style1552031057005" xfId="2839"/>
    <cellStyle name="style1552031057146" xfId="2840"/>
    <cellStyle name="style1552031057267" xfId="2841"/>
    <cellStyle name="style1552031057443" xfId="2842"/>
    <cellStyle name="style1552031057611" xfId="2843"/>
    <cellStyle name="style1552031057728" xfId="2844"/>
    <cellStyle name="style1552031057853" xfId="2845"/>
    <cellStyle name="style1552031058032" xfId="2846"/>
    <cellStyle name="style1552031058197" xfId="2847"/>
    <cellStyle name="style1552031058353" xfId="2848"/>
    <cellStyle name="style1552031058536" xfId="2849"/>
    <cellStyle name="style1552031058720" xfId="2850"/>
    <cellStyle name="style1552031058888" xfId="2851"/>
    <cellStyle name="style1552031059064" xfId="2852"/>
    <cellStyle name="style1552031059224" xfId="2853"/>
    <cellStyle name="style1552031059388" xfId="2854"/>
    <cellStyle name="style1552031059583" xfId="2855"/>
    <cellStyle name="style1552031059822" xfId="2856"/>
    <cellStyle name="style1552031059966" xfId="2857"/>
    <cellStyle name="style1552031060134" xfId="2858"/>
    <cellStyle name="style1552031060310" xfId="2859"/>
    <cellStyle name="style1552031060517" xfId="2860"/>
    <cellStyle name="style1552031060779" xfId="2861"/>
    <cellStyle name="style1552031060923" xfId="2862"/>
    <cellStyle name="style1552031061064" xfId="2863"/>
    <cellStyle name="style1552031061212" xfId="2864"/>
    <cellStyle name="style1552031061357" xfId="2865"/>
    <cellStyle name="style1552031061533" xfId="2866"/>
    <cellStyle name="style1552031061728" xfId="2867"/>
    <cellStyle name="style1552031061915" xfId="2868"/>
    <cellStyle name="style1552031062052" xfId="2869"/>
    <cellStyle name="style1552031062169" xfId="2870"/>
    <cellStyle name="style1552031062310" xfId="2871"/>
    <cellStyle name="style1552031062447" xfId="2872"/>
    <cellStyle name="style1552031062599" xfId="2873"/>
    <cellStyle name="style1552031062740" xfId="2874"/>
    <cellStyle name="style1552031062939" xfId="2875"/>
    <cellStyle name="style1552031063146" xfId="2876"/>
    <cellStyle name="style1552031063267" xfId="2877"/>
    <cellStyle name="style1552031063376" xfId="2878"/>
    <cellStyle name="style1552031063490" xfId="2879"/>
    <cellStyle name="style1552031063622" xfId="2880"/>
    <cellStyle name="style1552031063732" xfId="2881"/>
    <cellStyle name="style1552031063857" xfId="2882"/>
    <cellStyle name="style1552031064076" xfId="2883"/>
    <cellStyle name="style1552031064263" xfId="2884"/>
    <cellStyle name="style1552031064435" xfId="2885"/>
    <cellStyle name="style1552031065169" xfId="2886"/>
    <cellStyle name="style1552031065279" xfId="2887"/>
    <cellStyle name="style1552031065380" xfId="2888"/>
    <cellStyle name="style1552031065521" xfId="2889"/>
    <cellStyle name="style1552031065665" xfId="2890"/>
    <cellStyle name="style1552031065802" xfId="2891"/>
    <cellStyle name="style1553257678945" xfId="2895"/>
    <cellStyle name="style1553257678945 2" xfId="2952"/>
    <cellStyle name="style1553257679636" xfId="2896"/>
    <cellStyle name="style1553257679636 2" xfId="2953"/>
    <cellStyle name="style1553257679820" xfId="2897"/>
    <cellStyle name="style1553257679820 2" xfId="2954"/>
    <cellStyle name="style1553257679988" xfId="2898"/>
    <cellStyle name="style1553257679988 2" xfId="2955"/>
    <cellStyle name="style1553257680160" xfId="2899"/>
    <cellStyle name="style1553257680160 2" xfId="2956"/>
    <cellStyle name="style1553257680160 3" xfId="3663"/>
    <cellStyle name="style1553257680312" xfId="2900"/>
    <cellStyle name="style1553257680312 2" xfId="2957"/>
    <cellStyle name="style1553257680531" xfId="2901"/>
    <cellStyle name="style1553257680531 2" xfId="2958"/>
    <cellStyle name="style1553257680793" xfId="2902"/>
    <cellStyle name="style1553257680793 2" xfId="2959"/>
    <cellStyle name="style1553257680953" xfId="2903"/>
    <cellStyle name="style1553257680953 2" xfId="2960"/>
    <cellStyle name="style1553257681203" xfId="2904"/>
    <cellStyle name="style1553257681203 2" xfId="2961"/>
    <cellStyle name="style1553257681359" xfId="2905"/>
    <cellStyle name="style1553257681359 2" xfId="2962"/>
    <cellStyle name="style1553257681519" xfId="2906"/>
    <cellStyle name="style1553257681519 2" xfId="2963"/>
    <cellStyle name="style1553257681675" xfId="2907"/>
    <cellStyle name="style1553257681675 2" xfId="2964"/>
    <cellStyle name="style1553257681840" xfId="2908"/>
    <cellStyle name="style1553257681840 2" xfId="2965"/>
    <cellStyle name="style1553257681996" xfId="2909"/>
    <cellStyle name="style1553257681996 2" xfId="2966"/>
    <cellStyle name="style1553257682183" xfId="2910"/>
    <cellStyle name="style1553257682183 2" xfId="2967"/>
    <cellStyle name="style1553257682406" xfId="2911"/>
    <cellStyle name="style1553257682406 2" xfId="2968"/>
    <cellStyle name="style1553257682523" xfId="2912"/>
    <cellStyle name="style1553257682523 2" xfId="2969"/>
    <cellStyle name="style1553257682683" xfId="2913"/>
    <cellStyle name="style1553257682683 2" xfId="2970"/>
    <cellStyle name="style1553257682863" xfId="2914"/>
    <cellStyle name="style1553257682863 2" xfId="2971"/>
    <cellStyle name="style1553257683027" xfId="2915"/>
    <cellStyle name="style1553257683027 2" xfId="2972"/>
    <cellStyle name="style1553257683199" xfId="2916"/>
    <cellStyle name="style1553257683199 2" xfId="2973"/>
    <cellStyle name="style1553257683355" xfId="2917"/>
    <cellStyle name="style1553257683355 2" xfId="2974"/>
    <cellStyle name="style1553257683508" xfId="2918"/>
    <cellStyle name="style1553257683508 2" xfId="2975"/>
    <cellStyle name="style1553257683726" xfId="2919"/>
    <cellStyle name="style1553257683726 2" xfId="2976"/>
    <cellStyle name="style1553257683886" xfId="2920"/>
    <cellStyle name="style1553257683886 2" xfId="2977"/>
    <cellStyle name="style1553257683886 3" xfId="3662"/>
    <cellStyle name="style1553257684058" xfId="2921"/>
    <cellStyle name="style1553257684058 2" xfId="2978"/>
    <cellStyle name="style1553257684058 3" xfId="3661"/>
    <cellStyle name="style1553257684234" xfId="2922"/>
    <cellStyle name="style1553257684234 2" xfId="2979"/>
    <cellStyle name="style1553257684476" xfId="2923"/>
    <cellStyle name="style1553257684476 2" xfId="2980"/>
    <cellStyle name="style1553257684664" xfId="2924"/>
    <cellStyle name="style1553257684664 2" xfId="2981"/>
    <cellStyle name="style1553257684871" xfId="2925"/>
    <cellStyle name="style1553257684871 2" xfId="2982"/>
    <cellStyle name="style1553257685023" xfId="2926"/>
    <cellStyle name="style1553257685023 2" xfId="2983"/>
    <cellStyle name="style1553257685222" xfId="2927"/>
    <cellStyle name="style1553257685222 2" xfId="2984"/>
    <cellStyle name="style1553257685500" xfId="2928"/>
    <cellStyle name="style1553257685500 2" xfId="2985"/>
    <cellStyle name="style1553257685711" xfId="2929"/>
    <cellStyle name="style1553257685711 2" xfId="2986"/>
    <cellStyle name="style1553257685871" xfId="2930"/>
    <cellStyle name="style1553257685871 2" xfId="2987"/>
    <cellStyle name="style1553257686011" xfId="2931"/>
    <cellStyle name="style1553257686011 2" xfId="2988"/>
    <cellStyle name="style1553257686160" xfId="2932"/>
    <cellStyle name="style1553257686160 2" xfId="2989"/>
    <cellStyle name="style1553257686304" xfId="2933"/>
    <cellStyle name="style1553257686304 2" xfId="2990"/>
    <cellStyle name="style1553257686453" xfId="2934"/>
    <cellStyle name="style1553257686453 2" xfId="2991"/>
    <cellStyle name="style1553257686574" xfId="2935"/>
    <cellStyle name="style1553257686574 2" xfId="2992"/>
    <cellStyle name="style1553257686972" xfId="2936"/>
    <cellStyle name="style1553257686972 2" xfId="2993"/>
    <cellStyle name="style1553257687133" xfId="2937"/>
    <cellStyle name="style1553257687133 2" xfId="2994"/>
    <cellStyle name="style1553257687281" xfId="2938"/>
    <cellStyle name="style1553257687281 2" xfId="2995"/>
    <cellStyle name="style1553257687394" xfId="2939"/>
    <cellStyle name="style1553257687394 2" xfId="2996"/>
    <cellStyle name="style1553257687539" xfId="2940"/>
    <cellStyle name="style1553257687539 2" xfId="2997"/>
    <cellStyle name="style1553257687679" xfId="2941"/>
    <cellStyle name="style1553257687679 2" xfId="2998"/>
    <cellStyle name="style1553257687679 2 2" xfId="3653"/>
    <cellStyle name="style1553257687875" xfId="2942"/>
    <cellStyle name="style1553257687875 2" xfId="2999"/>
    <cellStyle name="style1553257688066" xfId="2943"/>
    <cellStyle name="style1553257688066 2" xfId="3000"/>
    <cellStyle name="style1553257688066 2 2" xfId="3654"/>
    <cellStyle name="style1553257688211" xfId="2944"/>
    <cellStyle name="style1553257688211 2" xfId="3001"/>
    <cellStyle name="style1553257688422" xfId="2945"/>
    <cellStyle name="style1553257688422 2" xfId="3002"/>
    <cellStyle name="style1553257688570" xfId="2946"/>
    <cellStyle name="style1553257688570 2" xfId="3003"/>
    <cellStyle name="style1553257688676" xfId="2947"/>
    <cellStyle name="style1553257688676 2" xfId="3004"/>
    <cellStyle name="style1553257689035" xfId="2948"/>
    <cellStyle name="style1553257689035 2" xfId="3005"/>
    <cellStyle name="style1553257689187" xfId="2949"/>
    <cellStyle name="style1553257689187 2" xfId="3006"/>
    <cellStyle name="style1553257689683" xfId="2950"/>
    <cellStyle name="style1553257689683 2" xfId="3007"/>
    <cellStyle name="style1553850885307" xfId="3009"/>
    <cellStyle name="style1553850885307 2" xfId="3116"/>
    <cellStyle name="style1553850885307 3" xfId="3222"/>
    <cellStyle name="style1553850885783" xfId="3010"/>
    <cellStyle name="style1553850885783 2" xfId="3117"/>
    <cellStyle name="style1553850885783 3" xfId="3223"/>
    <cellStyle name="style1553850885932" xfId="3011"/>
    <cellStyle name="style1553850885932 2" xfId="3118"/>
    <cellStyle name="style1553850885932 3" xfId="3224"/>
    <cellStyle name="style1553850886158" xfId="3012"/>
    <cellStyle name="style1553850886158 2" xfId="3119"/>
    <cellStyle name="style1553850886158 3" xfId="3225"/>
    <cellStyle name="style1553850886334" xfId="3013"/>
    <cellStyle name="style1553850886334 2" xfId="3120"/>
    <cellStyle name="style1553850886334 3" xfId="3226"/>
    <cellStyle name="style1553850886529" xfId="3014"/>
    <cellStyle name="style1553850886529 2" xfId="3121"/>
    <cellStyle name="style1553850886529 3" xfId="3227"/>
    <cellStyle name="style1553850886674" xfId="3015"/>
    <cellStyle name="style1553850886674 2" xfId="3122"/>
    <cellStyle name="style1553850886674 3" xfId="3228"/>
    <cellStyle name="style1553850886877" xfId="3016"/>
    <cellStyle name="style1553850886877 2" xfId="3123"/>
    <cellStyle name="style1553850886877 3" xfId="3229"/>
    <cellStyle name="style1553850887049" xfId="3017"/>
    <cellStyle name="style1553850887049 2" xfId="3124"/>
    <cellStyle name="style1553850887049 3" xfId="3230"/>
    <cellStyle name="style1553850887248" xfId="3018"/>
    <cellStyle name="style1553850887248 2" xfId="3125"/>
    <cellStyle name="style1553850887248 3" xfId="3231"/>
    <cellStyle name="style1553850887435" xfId="3019"/>
    <cellStyle name="style1553850887435 2" xfId="3126"/>
    <cellStyle name="style1553850887435 3" xfId="3232"/>
    <cellStyle name="style1553850887596" xfId="3020"/>
    <cellStyle name="style1553850887596 2" xfId="3127"/>
    <cellStyle name="style1553850887596 3" xfId="3233"/>
    <cellStyle name="style1553850887760" xfId="3021"/>
    <cellStyle name="style1553850887760 2" xfId="3128"/>
    <cellStyle name="style1553850887760 3" xfId="3234"/>
    <cellStyle name="style1553850887924" xfId="3022"/>
    <cellStyle name="style1553850887924 2" xfId="3129"/>
    <cellStyle name="style1553850887924 3" xfId="3235"/>
    <cellStyle name="style1553850888084" xfId="3023"/>
    <cellStyle name="style1553850888084 2" xfId="3130"/>
    <cellStyle name="style1553850888084 3" xfId="3236"/>
    <cellStyle name="style1553850888201" xfId="3024"/>
    <cellStyle name="style1553850888201 2" xfId="3131"/>
    <cellStyle name="style1553850888201 3" xfId="3237"/>
    <cellStyle name="style1553850888314" xfId="3025"/>
    <cellStyle name="style1553850888314 2" xfId="3132"/>
    <cellStyle name="style1553850888314 3" xfId="3238"/>
    <cellStyle name="style1553850888486" xfId="3026"/>
    <cellStyle name="style1553850888486 2" xfId="3133"/>
    <cellStyle name="style1553850888486 3" xfId="3239"/>
    <cellStyle name="style1553850888646" xfId="3027"/>
    <cellStyle name="style1553850888646 2" xfId="3134"/>
    <cellStyle name="style1553850888646 3" xfId="3240"/>
    <cellStyle name="style1553850888764" xfId="3028"/>
    <cellStyle name="style1553850888764 2" xfId="3135"/>
    <cellStyle name="style1553850888764 3" xfId="3241"/>
    <cellStyle name="style1553850888881" xfId="3029"/>
    <cellStyle name="style1553850888881 2" xfId="3136"/>
    <cellStyle name="style1553850888881 3" xfId="3242"/>
    <cellStyle name="style1553850889033" xfId="3030"/>
    <cellStyle name="style1553850889033 2" xfId="3137"/>
    <cellStyle name="style1553850889033 3" xfId="3243"/>
    <cellStyle name="style1553850889182" xfId="3031"/>
    <cellStyle name="style1553850889182 2" xfId="3138"/>
    <cellStyle name="style1553850889182 3" xfId="3244"/>
    <cellStyle name="style1553850889373" xfId="3032"/>
    <cellStyle name="style1553850889373 2" xfId="3139"/>
    <cellStyle name="style1553850889373 3" xfId="3245"/>
    <cellStyle name="style1553850889588" xfId="3033"/>
    <cellStyle name="style1553850889588 2" xfId="3140"/>
    <cellStyle name="style1553850889588 3" xfId="3246"/>
    <cellStyle name="style1553850889748" xfId="3034"/>
    <cellStyle name="style1553850889748 2" xfId="3141"/>
    <cellStyle name="style1553850889748 3" xfId="3247"/>
    <cellStyle name="style1553850889920" xfId="3035"/>
    <cellStyle name="style1553850889920 2" xfId="3142"/>
    <cellStyle name="style1553850889920 3" xfId="3248"/>
    <cellStyle name="style1553850890107" xfId="3036"/>
    <cellStyle name="style1553850890107 2" xfId="3143"/>
    <cellStyle name="style1553850890107 3" xfId="3249"/>
    <cellStyle name="style1553850890283" xfId="3037"/>
    <cellStyle name="style1553850890283 2" xfId="3144"/>
    <cellStyle name="style1553850890283 3" xfId="3250"/>
    <cellStyle name="style1553850890443" xfId="3038"/>
    <cellStyle name="style1553850890443 2" xfId="3145"/>
    <cellStyle name="style1553850890443 3" xfId="3251"/>
    <cellStyle name="style1553850890596" xfId="3039"/>
    <cellStyle name="style1553850890596 2" xfId="3146"/>
    <cellStyle name="style1553850890596 3" xfId="3252"/>
    <cellStyle name="style1553850890744" xfId="3040"/>
    <cellStyle name="style1553850890744 2" xfId="3147"/>
    <cellStyle name="style1553850890744 3" xfId="3253"/>
    <cellStyle name="style1553850890893" xfId="3041"/>
    <cellStyle name="style1553850890893 2" xfId="3148"/>
    <cellStyle name="style1553850890893 3" xfId="3254"/>
    <cellStyle name="style1553850891037" xfId="3042"/>
    <cellStyle name="style1553850891037 2" xfId="3149"/>
    <cellStyle name="style1553850891037 3" xfId="3255"/>
    <cellStyle name="style1553850891185" xfId="3043"/>
    <cellStyle name="style1553850891185 2" xfId="3150"/>
    <cellStyle name="style1553850891185 3" xfId="3256"/>
    <cellStyle name="style1553850891373" xfId="3044"/>
    <cellStyle name="style1553850891373 2" xfId="3151"/>
    <cellStyle name="style1553850891373 3" xfId="3257"/>
    <cellStyle name="style1553850891689" xfId="3045"/>
    <cellStyle name="style1553850891689 2" xfId="3152"/>
    <cellStyle name="style1553850891689 3" xfId="3258"/>
    <cellStyle name="style1553850891865" xfId="3046"/>
    <cellStyle name="style1553850891865 2" xfId="3153"/>
    <cellStyle name="style1553850891865 3" xfId="3259"/>
    <cellStyle name="style1553850891990" xfId="3047"/>
    <cellStyle name="style1553850891990 2" xfId="3154"/>
    <cellStyle name="style1553850891990 3" xfId="3260"/>
    <cellStyle name="style1553850892100" xfId="3048"/>
    <cellStyle name="style1553850892100 2" xfId="3155"/>
    <cellStyle name="style1553850892100 3" xfId="3261"/>
    <cellStyle name="style1553850892279" xfId="3049"/>
    <cellStyle name="style1553850892279 2" xfId="3156"/>
    <cellStyle name="style1553850892279 3" xfId="3262"/>
    <cellStyle name="style1553850892428" xfId="3050"/>
    <cellStyle name="style1553850892428 2" xfId="3157"/>
    <cellStyle name="style1553850892428 3" xfId="3263"/>
    <cellStyle name="style1553850892576" xfId="3051"/>
    <cellStyle name="style1553850892576 2" xfId="3158"/>
    <cellStyle name="style1553850892576 3" xfId="3264"/>
    <cellStyle name="style1553850892721" xfId="3052"/>
    <cellStyle name="style1553850892721 2" xfId="3159"/>
    <cellStyle name="style1553850892721 3" xfId="3265"/>
    <cellStyle name="style1553850892869" xfId="3053"/>
    <cellStyle name="style1553850892869 2" xfId="3160"/>
    <cellStyle name="style1553850892869 3" xfId="3266"/>
    <cellStyle name="style1553850893018" xfId="3054"/>
    <cellStyle name="style1553850893018 2" xfId="3161"/>
    <cellStyle name="style1553850893018 3" xfId="3267"/>
    <cellStyle name="style1553850893162" xfId="3055"/>
    <cellStyle name="style1553850893162 2" xfId="3162"/>
    <cellStyle name="style1553850893162 3" xfId="3268"/>
    <cellStyle name="style1553850893311" xfId="3056"/>
    <cellStyle name="style1553850893311 2" xfId="3163"/>
    <cellStyle name="style1553850893311 3" xfId="3269"/>
    <cellStyle name="style1553850893447" xfId="3057"/>
    <cellStyle name="style1553850893447 2" xfId="3164"/>
    <cellStyle name="style1553850893447 3" xfId="3270"/>
    <cellStyle name="style1553850893588" xfId="3058"/>
    <cellStyle name="style1553850893588 2" xfId="3165"/>
    <cellStyle name="style1553850893588 3" xfId="3271"/>
    <cellStyle name="style1553850893732" xfId="3059"/>
    <cellStyle name="style1553850893732 2" xfId="3166"/>
    <cellStyle name="style1553850893732 3" xfId="3272"/>
    <cellStyle name="style1553850893877" xfId="3060"/>
    <cellStyle name="style1553850893877 2" xfId="3167"/>
    <cellStyle name="style1553850893877 3" xfId="3273"/>
    <cellStyle name="style1553850894096" xfId="3061"/>
    <cellStyle name="style1553850894096 2" xfId="3168"/>
    <cellStyle name="style1553850894096 3" xfId="3274"/>
    <cellStyle name="style1553850894338" xfId="3062"/>
    <cellStyle name="style1553850894338 2" xfId="3169"/>
    <cellStyle name="style1553850894338 3" xfId="3275"/>
    <cellStyle name="style1553850894482" xfId="3063"/>
    <cellStyle name="style1553850894482 2" xfId="3170"/>
    <cellStyle name="style1553850894482 3" xfId="3276"/>
    <cellStyle name="style1553850894631" xfId="3064"/>
    <cellStyle name="style1553850894631 2" xfId="3171"/>
    <cellStyle name="style1553850894631 3" xfId="3277"/>
    <cellStyle name="style1553850894795" xfId="3065"/>
    <cellStyle name="style1553850894795 2" xfId="3172"/>
    <cellStyle name="style1553850894795 3" xfId="3278"/>
    <cellStyle name="style1553850894982" xfId="3066"/>
    <cellStyle name="style1553850894982 2" xfId="3173"/>
    <cellStyle name="style1553850894982 3" xfId="3279"/>
    <cellStyle name="style1553850895428" xfId="3067"/>
    <cellStyle name="style1553850895428 2" xfId="3174"/>
    <cellStyle name="style1553850895428 3" xfId="3280"/>
    <cellStyle name="style1553850895572" xfId="3068"/>
    <cellStyle name="style1553850895572 2" xfId="3175"/>
    <cellStyle name="style1553850895572 3" xfId="3281"/>
    <cellStyle name="style1553850895760" xfId="3069"/>
    <cellStyle name="style1553850895760 2" xfId="3176"/>
    <cellStyle name="style1553850895760 3" xfId="3282"/>
    <cellStyle name="style1553850895939" xfId="3070"/>
    <cellStyle name="style1553850895939 2" xfId="3177"/>
    <cellStyle name="style1553850895939 3" xfId="3283"/>
    <cellStyle name="style1553850896119" xfId="3071"/>
    <cellStyle name="style1553850896119 2" xfId="3178"/>
    <cellStyle name="style1553850896119 3" xfId="3284"/>
    <cellStyle name="style1553850896272" xfId="3072"/>
    <cellStyle name="style1553850896272 2" xfId="3179"/>
    <cellStyle name="style1553850896272 3" xfId="3285"/>
    <cellStyle name="style1553850896412" xfId="3073"/>
    <cellStyle name="style1553850896412 2" xfId="3180"/>
    <cellStyle name="style1553850896412 3" xfId="3286"/>
    <cellStyle name="style1553850896557" xfId="3074"/>
    <cellStyle name="style1553850896557 2" xfId="3181"/>
    <cellStyle name="style1553850896557 3" xfId="3287"/>
    <cellStyle name="style1553850897486" xfId="3075"/>
    <cellStyle name="style1553850897486 2" xfId="3182"/>
    <cellStyle name="style1553850897486 3" xfId="3288"/>
    <cellStyle name="style1553850897955" xfId="3076"/>
    <cellStyle name="style1553850897955 2" xfId="3183"/>
    <cellStyle name="style1553850897955 3" xfId="3289"/>
    <cellStyle name="style1553850898072" xfId="3077"/>
    <cellStyle name="style1553850898072 2" xfId="3184"/>
    <cellStyle name="style1553850898072 3" xfId="3290"/>
    <cellStyle name="style1553850898182" xfId="3078"/>
    <cellStyle name="style1553850898182 2" xfId="3185"/>
    <cellStyle name="style1553850898182 3" xfId="3291"/>
    <cellStyle name="style1553850898318" xfId="3079"/>
    <cellStyle name="style1553850898318 2" xfId="3186"/>
    <cellStyle name="style1553850898318 3" xfId="3292"/>
    <cellStyle name="style1553850898424" xfId="3080"/>
    <cellStyle name="style1553850898424 2" xfId="3187"/>
    <cellStyle name="style1553850898424 3" xfId="3293"/>
    <cellStyle name="style1553850898533" xfId="3081"/>
    <cellStyle name="style1553850898533 2" xfId="3188"/>
    <cellStyle name="style1553850898533 3" xfId="3294"/>
    <cellStyle name="style1553850898682" xfId="3082"/>
    <cellStyle name="style1553850898682 2" xfId="3189"/>
    <cellStyle name="style1553850898682 3" xfId="3295"/>
    <cellStyle name="style1553850898787" xfId="3083"/>
    <cellStyle name="style1553850898787 2" xfId="3190"/>
    <cellStyle name="style1553850898787 3" xfId="3296"/>
    <cellStyle name="style1553850898897" xfId="3084"/>
    <cellStyle name="style1553850898897 2" xfId="3191"/>
    <cellStyle name="style1553850898897 3" xfId="3297"/>
    <cellStyle name="style1553850899002" xfId="3085"/>
    <cellStyle name="style1553850899002 2" xfId="3192"/>
    <cellStyle name="style1553850899002 3" xfId="3298"/>
    <cellStyle name="style1553850899147" xfId="3086"/>
    <cellStyle name="style1553850899147 2" xfId="3193"/>
    <cellStyle name="style1553850899147 3" xfId="3299"/>
    <cellStyle name="style1553850899260" xfId="3087"/>
    <cellStyle name="style1553850899260 2" xfId="3194"/>
    <cellStyle name="style1553850899260 3" xfId="3300"/>
    <cellStyle name="style1553850899361" xfId="3088"/>
    <cellStyle name="style1553850899361 2" xfId="3195"/>
    <cellStyle name="style1553850899361 3" xfId="3301"/>
    <cellStyle name="style1553850899479" xfId="3089"/>
    <cellStyle name="style1553850899479 2" xfId="3196"/>
    <cellStyle name="style1553850899479 3" xfId="3302"/>
    <cellStyle name="style1553850899643" xfId="3090"/>
    <cellStyle name="style1553850899643 2" xfId="3197"/>
    <cellStyle name="style1553850899643 3" xfId="3303"/>
    <cellStyle name="style1553850899897" xfId="3091"/>
    <cellStyle name="style1553850899897 2" xfId="3198"/>
    <cellStyle name="style1553850899897 3" xfId="3304"/>
    <cellStyle name="style1553850900029" xfId="3092"/>
    <cellStyle name="style1553850900029 2" xfId="3199"/>
    <cellStyle name="style1553850900029 3" xfId="3305"/>
    <cellStyle name="style1553850900143" xfId="3093"/>
    <cellStyle name="style1553850900143 2" xfId="3200"/>
    <cellStyle name="style1553850900143 3" xfId="3306"/>
    <cellStyle name="style1553850900244" xfId="3094"/>
    <cellStyle name="style1553850900244 2" xfId="3201"/>
    <cellStyle name="style1553850900244 3" xfId="3307"/>
    <cellStyle name="style1553850900365" xfId="3095"/>
    <cellStyle name="style1553850900365 2" xfId="3202"/>
    <cellStyle name="style1553850900365 3" xfId="3308"/>
    <cellStyle name="style1553850900467" xfId="3096"/>
    <cellStyle name="style1553850900467 2" xfId="3203"/>
    <cellStyle name="style1553850900467 3" xfId="3309"/>
    <cellStyle name="style1553850900565" xfId="3097"/>
    <cellStyle name="style1553850900565 2" xfId="3204"/>
    <cellStyle name="style1553850900565 3" xfId="3310"/>
    <cellStyle name="style1553850900666" xfId="3098"/>
    <cellStyle name="style1553850900666 2" xfId="3205"/>
    <cellStyle name="style1553850900666 3" xfId="3311"/>
    <cellStyle name="style1553850900772" xfId="3099"/>
    <cellStyle name="style1553850900772 2" xfId="3206"/>
    <cellStyle name="style1553850900772 3" xfId="3312"/>
    <cellStyle name="style1553850900943" xfId="3100"/>
    <cellStyle name="style1553850900943 2" xfId="3207"/>
    <cellStyle name="style1553850900943 3" xfId="3313"/>
    <cellStyle name="style1553850901049" xfId="3101"/>
    <cellStyle name="style1553850901049 2" xfId="3208"/>
    <cellStyle name="style1553850901049 3" xfId="3314"/>
    <cellStyle name="style1553850901158" xfId="3102"/>
    <cellStyle name="style1553850901158 2" xfId="3209"/>
    <cellStyle name="style1553850901158 3" xfId="3315"/>
    <cellStyle name="style1553850901693" xfId="3103"/>
    <cellStyle name="style1553850901693 2" xfId="3210"/>
    <cellStyle name="style1553850901693 3" xfId="3316"/>
    <cellStyle name="style1553850901826" xfId="3104"/>
    <cellStyle name="style1553850901826 2" xfId="3211"/>
    <cellStyle name="style1553850901826 3" xfId="3317"/>
    <cellStyle name="style1556192973656" xfId="3387"/>
    <cellStyle name="style1556192973968" xfId="3388"/>
    <cellStyle name="style1556192974125" xfId="3389"/>
    <cellStyle name="style1556192974312" xfId="3390"/>
    <cellStyle name="style1556192974554" xfId="3391"/>
    <cellStyle name="style1556192974726" xfId="3392"/>
    <cellStyle name="style1556192974859" xfId="3393"/>
    <cellStyle name="style1556192975093" xfId="3394"/>
    <cellStyle name="style1556192975281" xfId="3395"/>
    <cellStyle name="style1556192975441" xfId="3396"/>
    <cellStyle name="style1556192975617" xfId="3397"/>
    <cellStyle name="style1556192975773" xfId="3398"/>
    <cellStyle name="style1556192975941" xfId="3399"/>
    <cellStyle name="style1556192976129" xfId="3400"/>
    <cellStyle name="style1556192976340" xfId="3401"/>
    <cellStyle name="style1556192976496" xfId="3402"/>
    <cellStyle name="style1556192976636" xfId="3403"/>
    <cellStyle name="style1556192976879" xfId="3404"/>
    <cellStyle name="style1556192977043" xfId="3405"/>
    <cellStyle name="style1556192977156" xfId="3406"/>
    <cellStyle name="style1556192977277" xfId="3407"/>
    <cellStyle name="style1556192977429" xfId="3408"/>
    <cellStyle name="style1556192977640" xfId="3409"/>
    <cellStyle name="style1556192977828" xfId="3410"/>
    <cellStyle name="style1556192978031" xfId="3411"/>
    <cellStyle name="style1556192978218" xfId="3412"/>
    <cellStyle name="style1556192978429" xfId="3413"/>
    <cellStyle name="style1556192978582" xfId="3414"/>
    <cellStyle name="style1556192978754" xfId="3415"/>
    <cellStyle name="style1556192978906" xfId="3416"/>
    <cellStyle name="style1556192979054" xfId="3417"/>
    <cellStyle name="style1556192979222" xfId="3418"/>
    <cellStyle name="style1556192979465" xfId="3419"/>
    <cellStyle name="style1556192979726" xfId="3420"/>
    <cellStyle name="style1556192979933" xfId="3421"/>
    <cellStyle name="style1556192980090" xfId="3422"/>
    <cellStyle name="style1556192980496" xfId="3423"/>
    <cellStyle name="style1556192980636" xfId="3424"/>
    <cellStyle name="style1556192980777" xfId="3425"/>
    <cellStyle name="style1556192980922" xfId="3426"/>
    <cellStyle name="style1556192981097" xfId="3427"/>
    <cellStyle name="style1556192981355" xfId="3428"/>
    <cellStyle name="style1556192981500" xfId="3429"/>
    <cellStyle name="style1556192981640" xfId="3430"/>
    <cellStyle name="style1556192981789" xfId="3431"/>
    <cellStyle name="style1556192981941" xfId="3432"/>
    <cellStyle name="style1556192982082" xfId="3433"/>
    <cellStyle name="style1556192982254" xfId="3434"/>
    <cellStyle name="style1556192982406" xfId="3435"/>
    <cellStyle name="style1556192982554" xfId="3436"/>
    <cellStyle name="style1556192982676" xfId="3437"/>
    <cellStyle name="style1556192982804" xfId="3438"/>
    <cellStyle name="style1556192982961" xfId="3439"/>
    <cellStyle name="style1556192983082" xfId="3440"/>
    <cellStyle name="style1556192983203" xfId="3441"/>
    <cellStyle name="style1556192983344" xfId="3442"/>
    <cellStyle name="style1556192983511" xfId="3443"/>
    <cellStyle name="style1556192983867" xfId="3444"/>
    <cellStyle name="style1556192983969" xfId="3445"/>
    <cellStyle name="style1556192984090" xfId="3446"/>
    <cellStyle name="style1556192984898" xfId="3447"/>
    <cellStyle name="style1556192985008" xfId="3448"/>
    <cellStyle name="style1556192985121" xfId="3449"/>
    <cellStyle name="style1556192985269" xfId="3450"/>
    <cellStyle name="style1556192985414" xfId="3451"/>
    <cellStyle name="style1556192985554" xfId="3452"/>
    <cellStyle name="style1556193024414" xfId="3320"/>
    <cellStyle name="style1556193024598" xfId="3321"/>
    <cellStyle name="style1556193024746" xfId="3322"/>
    <cellStyle name="style1556193024938" xfId="3323"/>
    <cellStyle name="style1556193025071" xfId="3324"/>
    <cellStyle name="style1556193025211" xfId="3325"/>
    <cellStyle name="style1556193025321" xfId="3326"/>
    <cellStyle name="style1556193025504" xfId="3327"/>
    <cellStyle name="style1556193025719" xfId="3328"/>
    <cellStyle name="style1556193025879" xfId="3329"/>
    <cellStyle name="style1556193026016" xfId="3330"/>
    <cellStyle name="style1556193026215" xfId="3331"/>
    <cellStyle name="style1556193026352" xfId="3332"/>
    <cellStyle name="style1556193026492" xfId="3333"/>
    <cellStyle name="style1556193026649" xfId="3334"/>
    <cellStyle name="style1556193026778" xfId="3335"/>
    <cellStyle name="style1556193026875" xfId="3336"/>
    <cellStyle name="style1556193027004" xfId="3337"/>
    <cellStyle name="style1556193027137" xfId="3338"/>
    <cellStyle name="style1556193027246" xfId="3339"/>
    <cellStyle name="style1556193027348" xfId="3340"/>
    <cellStyle name="style1556193027485" xfId="3341"/>
    <cellStyle name="style1556193027625" xfId="3342"/>
    <cellStyle name="style1556193027801" xfId="3343"/>
    <cellStyle name="style1556193027942" xfId="3344"/>
    <cellStyle name="style1556193028078" xfId="3345"/>
    <cellStyle name="style1556193028239" xfId="3346"/>
    <cellStyle name="style1556193028438" xfId="3347"/>
    <cellStyle name="style1556193028598" xfId="3348"/>
    <cellStyle name="style1556193028762" xfId="3349"/>
    <cellStyle name="style1556193028907" xfId="3350"/>
    <cellStyle name="style1556193029137" xfId="3351"/>
    <cellStyle name="style1556193029383" xfId="3352"/>
    <cellStyle name="style1556193029563" xfId="3353"/>
    <cellStyle name="style1556193029703" xfId="3354"/>
    <cellStyle name="style1556193029844" xfId="3355"/>
    <cellStyle name="style1556193030063" xfId="3356"/>
    <cellStyle name="style1556193030203" xfId="3357"/>
    <cellStyle name="style1556193030332" xfId="3358"/>
    <cellStyle name="style1556193030457" xfId="3359"/>
    <cellStyle name="style1556193030594" xfId="3360"/>
    <cellStyle name="style1556193030735" xfId="3361"/>
    <cellStyle name="style1556193030914" xfId="3362"/>
    <cellStyle name="style1556193031075" xfId="3363"/>
    <cellStyle name="style1556193031211" xfId="3364"/>
    <cellStyle name="style1556193031344" xfId="3365"/>
    <cellStyle name="style1556193031477" xfId="3366"/>
    <cellStyle name="style1556193031614" xfId="3367"/>
    <cellStyle name="style1556193031746" xfId="3368"/>
    <cellStyle name="style1556193031883" xfId="3369"/>
    <cellStyle name="style1556193031989" xfId="3370"/>
    <cellStyle name="style1556193032098" xfId="3371"/>
    <cellStyle name="style1556193032200" xfId="3372"/>
    <cellStyle name="style1556193032301" xfId="3373"/>
    <cellStyle name="style1556193032399" xfId="3374"/>
    <cellStyle name="style1556193032508" xfId="3375"/>
    <cellStyle name="style1556193032621" xfId="3376"/>
    <cellStyle name="style1556193032743" xfId="3377"/>
    <cellStyle name="style1556193032836" xfId="3378"/>
    <cellStyle name="style1556193032930" xfId="3379"/>
    <cellStyle name="style1556193033219" xfId="3380"/>
    <cellStyle name="style1556193033321" xfId="3381"/>
    <cellStyle name="style1556193033426" xfId="3382"/>
    <cellStyle name="style1556193033571" xfId="3383"/>
    <cellStyle name="style1556193033707" xfId="3384"/>
    <cellStyle name="style1556193033844" xfId="3385"/>
    <cellStyle name="style1559133912097" xfId="3458"/>
    <cellStyle name="style1559133912379" xfId="3459"/>
    <cellStyle name="style1559133912512" xfId="3460"/>
    <cellStyle name="style1559133912648" xfId="3461"/>
    <cellStyle name="style1559133912801" xfId="3462"/>
    <cellStyle name="style1559133912894" xfId="3463"/>
    <cellStyle name="style1559133913043" xfId="3464"/>
    <cellStyle name="style1559133913199" xfId="3465"/>
    <cellStyle name="style1559133913351" xfId="3466"/>
    <cellStyle name="style1559133913480" xfId="3467"/>
    <cellStyle name="style1559133913613" xfId="3468"/>
    <cellStyle name="style1559133913742" xfId="3469"/>
    <cellStyle name="style1559133913863" xfId="3470"/>
    <cellStyle name="style1559133913984" xfId="3471"/>
    <cellStyle name="style1559133914070" xfId="3472"/>
    <cellStyle name="style1559133914160" xfId="3473"/>
    <cellStyle name="style1559133914289" xfId="3474"/>
    <cellStyle name="style1559133914402" xfId="3475"/>
    <cellStyle name="style1559133914519" xfId="3476"/>
    <cellStyle name="style1559133914715" xfId="3477"/>
    <cellStyle name="style1559133914957" xfId="3478"/>
    <cellStyle name="style1559133915105" xfId="3479"/>
    <cellStyle name="style1559133915234" xfId="3480"/>
    <cellStyle name="style1559133915383" xfId="3481"/>
    <cellStyle name="style1559133915566" xfId="3482"/>
    <cellStyle name="style1559133915762" xfId="3483"/>
    <cellStyle name="style1559133915898" xfId="3484"/>
    <cellStyle name="style1559133916054" xfId="3485"/>
    <cellStyle name="style1559133916195" xfId="3486"/>
    <cellStyle name="style1559133916324" xfId="3487"/>
    <cellStyle name="style1559133916461" xfId="3488"/>
    <cellStyle name="style1559133916656" xfId="3489"/>
    <cellStyle name="style1559133916886" xfId="3490"/>
    <cellStyle name="style1559133917152" xfId="3491"/>
    <cellStyle name="style1559133917312" xfId="3492"/>
    <cellStyle name="style1559133917461" xfId="3493"/>
    <cellStyle name="style1559133917566" xfId="3494"/>
    <cellStyle name="style1559133917707" xfId="3495"/>
    <cellStyle name="style1559133917836" xfId="3496"/>
    <cellStyle name="style1559133917969" xfId="3497"/>
    <cellStyle name="style1559133918070" xfId="3498"/>
    <cellStyle name="style1559133918304" xfId="3499"/>
    <cellStyle name="style1559133918437" xfId="3500"/>
    <cellStyle name="style1559133918570" xfId="3501"/>
    <cellStyle name="style1559133918668" xfId="3502"/>
    <cellStyle name="style1559133918847" xfId="3503"/>
    <cellStyle name="style1559133919078" xfId="3504"/>
    <cellStyle name="style1559133919316" xfId="3505"/>
    <cellStyle name="style1559133919547" xfId="3506"/>
    <cellStyle name="style1559133919715" xfId="3507"/>
    <cellStyle name="style1559133919843" xfId="3508"/>
    <cellStyle name="style1559133919961" xfId="3509"/>
    <cellStyle name="style1559133920054" xfId="3510"/>
    <cellStyle name="style1559133920277" xfId="3511"/>
    <cellStyle name="style1559133920461" xfId="3512"/>
    <cellStyle name="style1559133921027" xfId="3513"/>
    <cellStyle name="style1585237607953" xfId="3623"/>
    <cellStyle name="style1585237608188" xfId="3627"/>
    <cellStyle name="style1585237608398" xfId="3631"/>
    <cellStyle name="style1585237610699" xfId="3636"/>
    <cellStyle name="style1585237610746" xfId="3622"/>
    <cellStyle name="style1585237610746 2" xfId="3659"/>
    <cellStyle name="style1585237610746 3" xfId="3678"/>
    <cellStyle name="style1585237610793" xfId="3637"/>
    <cellStyle name="style1585237610934" xfId="3634"/>
    <cellStyle name="style1585237611039" xfId="3626"/>
    <cellStyle name="style1585237611039 2" xfId="3655"/>
    <cellStyle name="style1585237611039 3" xfId="3676"/>
    <cellStyle name="style1585237611133" xfId="3635"/>
    <cellStyle name="style1585237611281" xfId="3638"/>
    <cellStyle name="style1585237611340" xfId="3630"/>
    <cellStyle name="style1585237611340 2" xfId="3656"/>
    <cellStyle name="style1585237611340 3" xfId="3679"/>
    <cellStyle name="style1585237611391" xfId="3639"/>
    <cellStyle name="style1585237611762" xfId="3624"/>
    <cellStyle name="style1585237611820" xfId="3625"/>
    <cellStyle name="style1585237611938" xfId="3628"/>
    <cellStyle name="style1585237611992" xfId="3629"/>
    <cellStyle name="style1585237612133" xfId="3632"/>
    <cellStyle name="style1585237612192" xfId="3633"/>
    <cellStyle name="style1585237663692" xfId="3515"/>
    <cellStyle name="style1585237663802" xfId="3516"/>
    <cellStyle name="style1585237663891" xfId="3517"/>
    <cellStyle name="style1585237663989" xfId="3518"/>
    <cellStyle name="style1585237664087" xfId="3519"/>
    <cellStyle name="style1585237664216" xfId="3520"/>
    <cellStyle name="style1585237664274" xfId="3521"/>
    <cellStyle name="style1585237664372" xfId="3522"/>
    <cellStyle name="style1585237664430" xfId="3523"/>
    <cellStyle name="style1585237664509" xfId="3524"/>
    <cellStyle name="style1585237664567" xfId="3525"/>
    <cellStyle name="style1585237664630" xfId="3526"/>
    <cellStyle name="style1585237664688" xfId="3527"/>
    <cellStyle name="style1585237664751" xfId="3528"/>
    <cellStyle name="style1585237664837" xfId="3529"/>
    <cellStyle name="style1585237664884" xfId="3530"/>
    <cellStyle name="style1585237664938" xfId="3531"/>
    <cellStyle name="style1585237665005" xfId="3532"/>
    <cellStyle name="style1585237665063" xfId="3533"/>
    <cellStyle name="style1585237665114" xfId="3534"/>
    <cellStyle name="style1585237665165" xfId="3535"/>
    <cellStyle name="style1585237665227" xfId="3536"/>
    <cellStyle name="style1585237665298" xfId="3537"/>
    <cellStyle name="style1585237665364" xfId="3538"/>
    <cellStyle name="style1585237665430" xfId="3539"/>
    <cellStyle name="style1585237665485" xfId="3540"/>
    <cellStyle name="style1585237665552" xfId="3541"/>
    <cellStyle name="style1585237665610" xfId="3542"/>
    <cellStyle name="style1585237665673" xfId="3543"/>
    <cellStyle name="style1585237665739" xfId="3544"/>
    <cellStyle name="style1585237665884" xfId="3545"/>
    <cellStyle name="style1585237665966" xfId="3546"/>
    <cellStyle name="style1585237666048" xfId="3547"/>
    <cellStyle name="style1585237666200" xfId="3548"/>
    <cellStyle name="style1585237666263" xfId="3549"/>
    <cellStyle name="style1585237666321" xfId="3550"/>
    <cellStyle name="style1585237666462" xfId="3551"/>
    <cellStyle name="style1585237666552" xfId="3552"/>
    <cellStyle name="style1585237666618" xfId="3553"/>
    <cellStyle name="style1585237666684" xfId="3554"/>
    <cellStyle name="style1585237666751" xfId="3555"/>
    <cellStyle name="style1585237666809" xfId="3556"/>
    <cellStyle name="style1585237666868" xfId="3557"/>
    <cellStyle name="style1585237666931" xfId="3558"/>
    <cellStyle name="style1585237666989" xfId="3559"/>
    <cellStyle name="style1585237667048" xfId="3560"/>
    <cellStyle name="style1585237667106" xfId="3561"/>
    <cellStyle name="style1585237667165" xfId="3562"/>
    <cellStyle name="style1585237667231" xfId="3563"/>
    <cellStyle name="style1585237667290" xfId="3564"/>
    <cellStyle name="style1585237667352" xfId="3565"/>
    <cellStyle name="style1585237667415" xfId="3566"/>
    <cellStyle name="style1585237667477" xfId="3567"/>
    <cellStyle name="style1585237667540" xfId="3568"/>
    <cellStyle name="style1585237667598" xfId="3569"/>
    <cellStyle name="style1585237667661" xfId="3570"/>
    <cellStyle name="style1585237667731" xfId="3571"/>
    <cellStyle name="style1585237667790" xfId="3572"/>
    <cellStyle name="style1585237667837" xfId="3573"/>
    <cellStyle name="style1585237667903" xfId="3574"/>
    <cellStyle name="style1585237667973" xfId="3575"/>
    <cellStyle name="style1585237668052" xfId="3576"/>
    <cellStyle name="style1585237668161" xfId="3577"/>
    <cellStyle name="style1585237668239" xfId="3578"/>
    <cellStyle name="style1585237668290" xfId="3579"/>
    <cellStyle name="style1585237668337" xfId="3580"/>
    <cellStyle name="style1585237668407" xfId="3581"/>
    <cellStyle name="style1585237668450" xfId="3582"/>
    <cellStyle name="style1585237668493" xfId="3583"/>
    <cellStyle name="style1585237668493 2" xfId="3673"/>
    <cellStyle name="style1585237668536" xfId="3584"/>
    <cellStyle name="style1585237668598" xfId="3585"/>
    <cellStyle name="style1585237668649" xfId="3586"/>
    <cellStyle name="style1585237668692" xfId="3587"/>
    <cellStyle name="style1585237668739" xfId="3588"/>
    <cellStyle name="style1585237668802" xfId="3589"/>
    <cellStyle name="style1585237668856" xfId="3590"/>
    <cellStyle name="style1585237668923" xfId="3591"/>
    <cellStyle name="style1585237668973" xfId="3592"/>
    <cellStyle name="style1585237669020" xfId="3593"/>
    <cellStyle name="style1585237669071" xfId="3594"/>
    <cellStyle name="style1585237669114" xfId="3595"/>
    <cellStyle name="style1585237669161" xfId="3596"/>
    <cellStyle name="style1585237669204" xfId="3597"/>
    <cellStyle name="style1585237669204 2" xfId="3674"/>
    <cellStyle name="style1585237669247" xfId="3598"/>
    <cellStyle name="style1585237669309" xfId="3599"/>
    <cellStyle name="style1585237669356" xfId="3600"/>
    <cellStyle name="style1585237669399" xfId="3601"/>
    <cellStyle name="style1585237669516" xfId="3602"/>
    <cellStyle name="style1585237669579" xfId="3603"/>
    <cellStyle name="style1585237728720" xfId="3640"/>
    <cellStyle name="style1585237728791" xfId="3641"/>
    <cellStyle name="style1585237728955" xfId="3642"/>
    <cellStyle name="style1585237729017" xfId="3643"/>
    <cellStyle name="style1585237729244" xfId="3644"/>
    <cellStyle name="style1585237729306" xfId="3645"/>
    <cellStyle name="style1585237765822" xfId="3648"/>
    <cellStyle name="style1585237765881" xfId="3649"/>
    <cellStyle name="style1585237766049" xfId="3646"/>
    <cellStyle name="style1585237766104" xfId="3647"/>
    <cellStyle name="style1585237766338" xfId="3650"/>
    <cellStyle name="style1585237766397" xfId="3651"/>
    <cellStyle name="style1613575835750" xfId="3668"/>
    <cellStyle name="style1613575835976" xfId="3665"/>
    <cellStyle name="style1613575836624" xfId="3667"/>
    <cellStyle name="style1613575836843" xfId="3664"/>
    <cellStyle name="style1613575837249" xfId="3669"/>
    <cellStyle name="style1613575837432" xfId="3670"/>
    <cellStyle name="style1613575837614" xfId="3666"/>
    <cellStyle name="style1647951976766" xfId="3682"/>
    <cellStyle name="style1647951977416" xfId="3683"/>
    <cellStyle name="style1662466259826" xfId="3684"/>
    <cellStyle name="style1662466259951" xfId="3685"/>
    <cellStyle name="title1" xfId="2736"/>
    <cellStyle name="Überschrift 1 2" xfId="2737"/>
    <cellStyle name="Überschrift 1 2 2" xfId="2816"/>
    <cellStyle name="Überschrift 1 3" xfId="2738"/>
    <cellStyle name="Überschrift 2 2" xfId="2739"/>
    <cellStyle name="Überschrift 2 2 2" xfId="2817"/>
    <cellStyle name="Überschrift 2 3" xfId="2740"/>
    <cellStyle name="Überschrift 3 2" xfId="2741"/>
    <cellStyle name="Überschrift 3 2 2" xfId="2818"/>
    <cellStyle name="Überschrift 3 3" xfId="2742"/>
    <cellStyle name="Überschrift 4 2" xfId="2743"/>
    <cellStyle name="Überschrift 4 2 2" xfId="2819"/>
    <cellStyle name="Überschrift 4 3" xfId="2744"/>
    <cellStyle name="Überschrift 5" xfId="2745"/>
    <cellStyle name="Überschrift 5 2" xfId="2820"/>
    <cellStyle name="Überschrift 6" xfId="2746"/>
    <cellStyle name="Verknüpfte Zelle 2" xfId="2747"/>
    <cellStyle name="Verknüpfte Zelle 2 2" xfId="2748"/>
    <cellStyle name="Verknüpfte Zelle 2 3" xfId="2821"/>
    <cellStyle name="Verknüpfte Zelle 3" xfId="2749"/>
    <cellStyle name="Vorspalte" xfId="2750"/>
    <cellStyle name="Warnender Text 2" xfId="2751"/>
    <cellStyle name="Warnender Text 2 2" xfId="2752"/>
    <cellStyle name="Warnender Text 2 3" xfId="2822"/>
    <cellStyle name="Warnender Text 3" xfId="2753"/>
    <cellStyle name="XLConnect.Boolean" xfId="2754"/>
    <cellStyle name="XLConnect.DateTime" xfId="2755"/>
    <cellStyle name="XLConnect.Header" xfId="2756"/>
    <cellStyle name="XLConnect.Numeric" xfId="2757"/>
    <cellStyle name="XLConnect.String" xfId="2758"/>
    <cellStyle name="Zelle überprüfen 2" xfId="2759"/>
    <cellStyle name="Zelle überprüfen 2 2" xfId="2760"/>
    <cellStyle name="Zelle überprüfen 2 3" xfId="2823"/>
    <cellStyle name="Zelle überprüfen 3" xfId="2761"/>
  </cellStyles>
  <dxfs count="1">
    <dxf>
      <fill>
        <patternFill>
          <bgColor theme="0" tint="-0.14996795556505021"/>
        </patternFill>
      </fill>
    </dxf>
  </dxfs>
  <tableStyles count="0" defaultTableStyle="TableStyleMedium2" defaultPivotStyle="PivotStyleLight16"/>
  <colors>
    <mruColors>
      <color rgb="FFEB9128"/>
      <color rgb="FFA59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1556015</xdr:colOff>
      <xdr:row>4</xdr:row>
      <xdr:rowOff>148290</xdr:rowOff>
    </xdr:to>
    <xdr:pic>
      <xdr:nvPicPr>
        <xdr:cNvPr id="2" name="Grafik 1">
          <a:extLst>
            <a:ext uri="{FF2B5EF4-FFF2-40B4-BE49-F238E27FC236}">
              <a16:creationId xmlns:a16="http://schemas.microsoft.com/office/drawing/2014/main" id="{0CDE75A4-0B09-4693-9F12-4EBB2CAD833D}"/>
            </a:ext>
          </a:extLst>
        </xdr:cNvPr>
        <xdr:cNvPicPr>
          <a:picLocks noChangeAspect="1"/>
        </xdr:cNvPicPr>
      </xdr:nvPicPr>
      <xdr:blipFill>
        <a:blip xmlns:r="http://schemas.openxmlformats.org/officeDocument/2006/relationships" r:embed="rId1"/>
        <a:stretch>
          <a:fillRect/>
        </a:stretch>
      </xdr:blipFill>
      <xdr:spPr>
        <a:xfrm>
          <a:off x="0" y="0"/>
          <a:ext cx="2022740" cy="938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C72"/>
  <sheetViews>
    <sheetView showGridLines="0" tabSelected="1" zoomScale="80" zoomScaleNormal="80" workbookViewId="0">
      <selection activeCell="A8" sqref="A8"/>
    </sheetView>
  </sheetViews>
  <sheetFormatPr baseColWidth="10" defaultColWidth="11" defaultRowHeight="14"/>
  <cols>
    <col min="1" max="1" width="6.08203125" style="3" customWidth="1"/>
    <col min="2" max="2" width="20.58203125" style="3" customWidth="1"/>
    <col min="3" max="3" width="11" style="3"/>
    <col min="4" max="4" width="30.5" style="3" customWidth="1"/>
    <col min="5" max="5" width="26.08203125" style="3" customWidth="1"/>
    <col min="6" max="8" width="11" style="3" customWidth="1"/>
    <col min="9" max="9" width="14.83203125" style="3" customWidth="1"/>
    <col min="10" max="16384" width="11" style="3"/>
  </cols>
  <sheetData>
    <row r="1" spans="1:29">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45" customHeight="1">
      <c r="A7" s="509" t="s">
        <v>239</v>
      </c>
      <c r="B7" s="395"/>
      <c r="C7" s="395"/>
      <c r="D7" s="395"/>
      <c r="E7" s="395"/>
      <c r="F7" s="395"/>
      <c r="G7" s="395"/>
      <c r="H7" s="395"/>
      <c r="I7" s="395"/>
      <c r="J7" s="395"/>
      <c r="K7" s="395"/>
      <c r="L7" s="395"/>
      <c r="M7" s="388"/>
      <c r="N7" s="388"/>
      <c r="O7" s="388"/>
      <c r="P7" s="388"/>
      <c r="Q7" s="388"/>
      <c r="R7" s="388"/>
      <c r="S7" s="388"/>
      <c r="T7" s="388"/>
      <c r="U7" s="388"/>
      <c r="V7" s="388"/>
      <c r="W7" s="388"/>
      <c r="X7" s="388"/>
      <c r="Y7" s="388"/>
      <c r="Z7" s="1"/>
      <c r="AA7" s="1"/>
      <c r="AB7" s="1"/>
      <c r="AC7" s="1"/>
    </row>
    <row r="8" spans="1:29">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ht="14.5">
      <c r="A9" s="393" t="s">
        <v>205</v>
      </c>
      <c r="B9" s="393"/>
      <c r="C9" s="393"/>
      <c r="D9" s="393"/>
      <c r="E9" s="393"/>
      <c r="F9" s="393"/>
      <c r="G9" s="393"/>
      <c r="H9" s="393"/>
      <c r="I9" s="393"/>
      <c r="J9" s="393"/>
      <c r="K9" s="393"/>
      <c r="L9" s="393"/>
      <c r="M9" s="1"/>
      <c r="N9" s="1"/>
      <c r="O9" s="1"/>
      <c r="P9" s="1"/>
      <c r="Q9" s="1"/>
      <c r="R9" s="1"/>
      <c r="S9" s="1"/>
      <c r="T9" s="1"/>
      <c r="U9" s="1"/>
      <c r="V9" s="1"/>
      <c r="W9" s="1"/>
      <c r="X9" s="1"/>
      <c r="Y9" s="1"/>
      <c r="Z9" s="1"/>
      <c r="AA9" s="1"/>
      <c r="AB9" s="1"/>
      <c r="AC9" s="1"/>
    </row>
    <row r="10" spans="1:29">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14.5">
      <c r="A11" s="122" t="s">
        <v>206</v>
      </c>
      <c r="B11" s="383"/>
      <c r="C11" s="383"/>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14.5">
      <c r="A12" s="389"/>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row>
    <row r="13" spans="1:29" ht="14.5">
      <c r="A13" s="389" t="s">
        <v>207</v>
      </c>
      <c r="B13" s="389"/>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row>
    <row r="14" spans="1:29" ht="14.5">
      <c r="A14" s="384"/>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row>
    <row r="15" spans="1:29" ht="16.5">
      <c r="A15" s="394" t="s">
        <v>215</v>
      </c>
      <c r="B15" s="394"/>
      <c r="C15" s="394"/>
      <c r="D15" s="394"/>
      <c r="E15" s="394"/>
      <c r="F15" s="394"/>
      <c r="G15" s="394"/>
      <c r="H15" s="394"/>
      <c r="I15" s="394"/>
      <c r="J15" s="394"/>
      <c r="K15" s="394"/>
      <c r="L15" s="394"/>
      <c r="M15" s="384"/>
      <c r="N15" s="384"/>
      <c r="O15" s="384"/>
      <c r="P15" s="384"/>
      <c r="Q15" s="384"/>
      <c r="R15" s="384"/>
      <c r="S15" s="384"/>
      <c r="T15" s="384"/>
      <c r="U15" s="384"/>
      <c r="V15" s="384"/>
      <c r="W15" s="384"/>
      <c r="X15" s="384"/>
      <c r="Y15" s="384"/>
      <c r="Z15" s="384"/>
      <c r="AA15" s="384"/>
      <c r="AB15" s="384"/>
      <c r="AC15" s="384"/>
    </row>
    <row r="16" spans="1:29" ht="16.5">
      <c r="A16" s="394" t="s">
        <v>216</v>
      </c>
      <c r="B16" s="394"/>
      <c r="C16" s="394"/>
      <c r="D16" s="394"/>
      <c r="E16" s="394"/>
      <c r="F16" s="394"/>
      <c r="G16" s="394"/>
      <c r="H16" s="394"/>
      <c r="I16" s="394"/>
      <c r="J16" s="394"/>
      <c r="K16" s="394"/>
      <c r="L16" s="394"/>
      <c r="M16" s="384"/>
      <c r="N16" s="384"/>
      <c r="O16" s="384"/>
      <c r="P16" s="384"/>
      <c r="Q16" s="384"/>
      <c r="R16" s="384"/>
      <c r="S16" s="384"/>
      <c r="T16" s="384"/>
      <c r="U16" s="384"/>
      <c r="V16" s="384"/>
      <c r="W16" s="384"/>
      <c r="X16" s="384"/>
      <c r="Y16" s="384"/>
      <c r="Z16" s="384"/>
      <c r="AA16" s="384"/>
      <c r="AB16" s="384"/>
      <c r="AC16" s="384"/>
    </row>
    <row r="17" spans="1:29" ht="16.5">
      <c r="A17" s="394" t="s">
        <v>217</v>
      </c>
      <c r="B17" s="394"/>
      <c r="C17" s="394"/>
      <c r="D17" s="394"/>
      <c r="E17" s="394"/>
      <c r="F17" s="394"/>
      <c r="G17" s="394"/>
      <c r="H17" s="394"/>
      <c r="I17" s="394"/>
      <c r="J17" s="394"/>
      <c r="K17" s="394"/>
      <c r="L17" s="394"/>
      <c r="M17" s="384"/>
      <c r="N17" s="384"/>
      <c r="O17" s="384"/>
      <c r="P17" s="384"/>
      <c r="Q17" s="384"/>
      <c r="R17" s="384"/>
      <c r="S17" s="384"/>
      <c r="T17" s="384"/>
      <c r="U17" s="384"/>
      <c r="V17" s="384"/>
      <c r="W17" s="384"/>
      <c r="X17" s="384"/>
      <c r="Y17" s="384"/>
      <c r="Z17" s="384"/>
      <c r="AA17" s="384"/>
      <c r="AB17" s="384"/>
      <c r="AC17" s="384"/>
    </row>
    <row r="18" spans="1:29" ht="16.5">
      <c r="A18" s="394" t="s">
        <v>218</v>
      </c>
      <c r="B18" s="394"/>
      <c r="C18" s="394"/>
      <c r="D18" s="394"/>
      <c r="E18" s="394"/>
      <c r="F18" s="394"/>
      <c r="G18" s="394"/>
      <c r="H18" s="394"/>
      <c r="I18" s="394"/>
      <c r="J18" s="394"/>
      <c r="K18" s="394"/>
      <c r="L18" s="394"/>
      <c r="M18" s="384"/>
      <c r="N18" s="384"/>
      <c r="O18" s="384"/>
      <c r="P18" s="384"/>
      <c r="Q18" s="384"/>
      <c r="R18" s="384"/>
      <c r="S18" s="384"/>
      <c r="T18" s="384"/>
      <c r="U18" s="384"/>
      <c r="V18" s="384"/>
      <c r="W18" s="384"/>
      <c r="X18" s="384"/>
      <c r="Y18" s="384"/>
      <c r="Z18" s="384"/>
      <c r="AA18" s="384"/>
      <c r="AB18" s="384"/>
      <c r="AC18" s="384"/>
    </row>
    <row r="19" spans="1:29" ht="16.5">
      <c r="A19" s="396" t="s">
        <v>219</v>
      </c>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row>
    <row r="20" spans="1:29" ht="16.5">
      <c r="A20" s="396" t="s">
        <v>220</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row>
    <row r="21" spans="1:29" ht="16.5">
      <c r="A21" s="396" t="s">
        <v>221</v>
      </c>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row>
    <row r="22" spans="1:29" ht="14.5">
      <c r="A22" s="385" t="s">
        <v>172</v>
      </c>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row>
    <row r="23" spans="1:29" ht="14.5">
      <c r="A23" s="386" t="s">
        <v>173</v>
      </c>
      <c r="B23" s="384"/>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row>
    <row r="24" spans="1:29" ht="14.5">
      <c r="A24" s="386" t="s">
        <v>174</v>
      </c>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row>
    <row r="25" spans="1:29" ht="14.5">
      <c r="A25" s="386" t="s">
        <v>175</v>
      </c>
      <c r="B25" s="384"/>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row>
    <row r="26" spans="1:29" ht="14.5">
      <c r="A26" s="386" t="s">
        <v>208</v>
      </c>
      <c r="B26" s="387"/>
      <c r="C26" s="387"/>
      <c r="D26" s="387"/>
      <c r="E26" s="387"/>
      <c r="F26" s="387"/>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row>
    <row r="27" spans="1:29" ht="14.5">
      <c r="A27" s="386" t="s">
        <v>209</v>
      </c>
      <c r="B27" s="387"/>
      <c r="C27" s="387"/>
      <c r="D27" s="387"/>
      <c r="E27" s="387"/>
      <c r="F27" s="387"/>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row>
    <row r="28" spans="1:29" ht="14.5">
      <c r="A28" s="385" t="s">
        <v>210</v>
      </c>
      <c r="B28" s="387"/>
      <c r="C28" s="387"/>
      <c r="D28" s="387"/>
      <c r="E28" s="387"/>
      <c r="F28" s="387"/>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row>
    <row r="29" spans="1:29" ht="14.5">
      <c r="A29" s="386" t="s">
        <v>211</v>
      </c>
      <c r="B29" s="384"/>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row>
    <row r="30" spans="1:29" ht="14.5">
      <c r="A30" s="397" t="s">
        <v>222</v>
      </c>
      <c r="B30" s="397"/>
      <c r="C30" s="397"/>
      <c r="D30" s="397"/>
      <c r="E30" s="397"/>
      <c r="F30" s="397"/>
      <c r="G30" s="397"/>
      <c r="H30" s="397"/>
      <c r="I30" s="397"/>
      <c r="J30" s="397"/>
      <c r="K30" s="397"/>
      <c r="L30" s="397"/>
      <c r="M30" s="384"/>
      <c r="N30" s="384"/>
      <c r="O30" s="384"/>
      <c r="P30" s="384"/>
      <c r="Q30" s="384"/>
      <c r="R30" s="384"/>
      <c r="S30" s="384"/>
      <c r="T30" s="384"/>
      <c r="U30" s="384"/>
      <c r="V30" s="384"/>
      <c r="W30" s="384"/>
      <c r="X30" s="384"/>
      <c r="Y30" s="384"/>
      <c r="Z30" s="384"/>
      <c r="AA30" s="384"/>
      <c r="AB30" s="384"/>
      <c r="AC30" s="384"/>
    </row>
    <row r="31" spans="1:29" ht="14.5">
      <c r="A31" s="397" t="s">
        <v>223</v>
      </c>
      <c r="B31" s="397"/>
      <c r="C31" s="397"/>
      <c r="D31" s="397"/>
      <c r="E31" s="397"/>
      <c r="F31" s="397"/>
      <c r="G31" s="397"/>
      <c r="H31" s="397"/>
      <c r="I31" s="397"/>
      <c r="J31" s="397"/>
      <c r="K31" s="397"/>
      <c r="L31" s="397"/>
      <c r="M31" s="384"/>
      <c r="N31" s="384"/>
      <c r="O31" s="384"/>
      <c r="P31" s="384"/>
      <c r="Q31" s="384"/>
      <c r="R31" s="384"/>
      <c r="S31" s="384"/>
      <c r="T31" s="384"/>
      <c r="U31" s="384"/>
      <c r="V31" s="384"/>
      <c r="W31" s="384"/>
      <c r="X31" s="384"/>
      <c r="Y31" s="384"/>
      <c r="Z31" s="384"/>
      <c r="AA31" s="384"/>
      <c r="AB31" s="384"/>
      <c r="AC31" s="384"/>
    </row>
    <row r="32" spans="1:29" ht="14.5">
      <c r="A32" s="397" t="s">
        <v>224</v>
      </c>
      <c r="B32" s="397"/>
      <c r="C32" s="397"/>
      <c r="D32" s="397"/>
      <c r="E32" s="397"/>
      <c r="F32" s="397"/>
      <c r="G32" s="397"/>
      <c r="H32" s="397"/>
      <c r="I32" s="397"/>
      <c r="J32" s="397"/>
      <c r="K32" s="397"/>
      <c r="L32" s="397"/>
      <c r="M32" s="384"/>
      <c r="N32" s="384"/>
      <c r="O32" s="384"/>
      <c r="P32" s="384"/>
      <c r="Q32" s="384"/>
      <c r="R32" s="384"/>
      <c r="S32" s="384"/>
      <c r="T32" s="384"/>
      <c r="U32" s="384"/>
      <c r="V32" s="384"/>
      <c r="W32" s="384"/>
      <c r="X32" s="384"/>
      <c r="Y32" s="384"/>
      <c r="Z32" s="384"/>
      <c r="AA32" s="384"/>
      <c r="AB32" s="384"/>
      <c r="AC32" s="384"/>
    </row>
    <row r="33" spans="1:29" ht="14.5">
      <c r="A33" s="399" t="s">
        <v>225</v>
      </c>
      <c r="B33" s="399"/>
      <c r="C33" s="399"/>
      <c r="D33" s="399"/>
      <c r="E33" s="399"/>
      <c r="F33" s="399"/>
      <c r="G33" s="399"/>
      <c r="H33" s="399"/>
      <c r="I33" s="399"/>
      <c r="J33" s="399"/>
      <c r="K33" s="384"/>
      <c r="L33" s="384"/>
      <c r="M33" s="384"/>
      <c r="N33" s="384"/>
      <c r="O33" s="384"/>
      <c r="P33" s="384"/>
      <c r="Q33" s="384"/>
      <c r="R33" s="384"/>
      <c r="S33" s="384"/>
      <c r="T33" s="384"/>
      <c r="U33" s="384"/>
      <c r="V33" s="384"/>
      <c r="W33" s="384"/>
      <c r="X33" s="384"/>
      <c r="Y33" s="384"/>
      <c r="Z33" s="384"/>
      <c r="AA33" s="384"/>
      <c r="AB33" s="384"/>
      <c r="AC33" s="384"/>
    </row>
    <row r="34" spans="1:29" ht="14.5">
      <c r="A34" s="399" t="s">
        <v>226</v>
      </c>
      <c r="B34" s="399"/>
      <c r="C34" s="399"/>
      <c r="D34" s="399"/>
      <c r="E34" s="399"/>
      <c r="F34" s="399"/>
      <c r="G34" s="399"/>
      <c r="H34" s="399"/>
      <c r="I34" s="399"/>
      <c r="J34" s="399"/>
      <c r="K34" s="384"/>
      <c r="L34" s="384"/>
      <c r="M34" s="384"/>
      <c r="N34" s="384"/>
      <c r="O34" s="384"/>
      <c r="P34" s="384"/>
      <c r="Q34" s="384"/>
      <c r="R34" s="384"/>
      <c r="S34" s="384"/>
      <c r="T34" s="384"/>
      <c r="U34" s="384"/>
      <c r="V34" s="384"/>
      <c r="W34" s="384"/>
      <c r="X34" s="384"/>
      <c r="Y34" s="384"/>
      <c r="Z34" s="384"/>
      <c r="AA34" s="384"/>
      <c r="AB34" s="384"/>
      <c r="AC34" s="384"/>
    </row>
    <row r="35" spans="1:29" ht="14.5">
      <c r="A35" s="399" t="s">
        <v>227</v>
      </c>
      <c r="B35" s="399"/>
      <c r="C35" s="399"/>
      <c r="D35" s="399"/>
      <c r="E35" s="399"/>
      <c r="F35" s="399"/>
      <c r="G35" s="399"/>
      <c r="H35" s="399"/>
      <c r="I35" s="399"/>
      <c r="J35" s="399"/>
      <c r="K35" s="384"/>
      <c r="L35" s="384"/>
      <c r="M35" s="384"/>
      <c r="N35" s="384"/>
      <c r="O35" s="384"/>
      <c r="P35" s="384"/>
      <c r="Q35" s="384"/>
      <c r="R35" s="384"/>
      <c r="S35" s="384"/>
      <c r="T35" s="384"/>
      <c r="U35" s="384"/>
      <c r="V35" s="384"/>
      <c r="W35" s="384"/>
      <c r="X35" s="384"/>
      <c r="Y35" s="384"/>
      <c r="Z35" s="384"/>
      <c r="AA35" s="384"/>
      <c r="AB35" s="384"/>
      <c r="AC35" s="384"/>
    </row>
    <row r="36" spans="1:29" ht="14.5">
      <c r="A36" s="398" t="s">
        <v>144</v>
      </c>
      <c r="B36" s="398"/>
      <c r="C36" s="398"/>
      <c r="D36" s="398"/>
      <c r="E36" s="398"/>
      <c r="F36" s="398"/>
      <c r="G36" s="398"/>
      <c r="H36" s="384"/>
      <c r="I36" s="384"/>
      <c r="J36" s="384"/>
      <c r="K36" s="384"/>
      <c r="L36" s="384"/>
      <c r="M36" s="384"/>
      <c r="N36" s="384"/>
      <c r="O36" s="384"/>
      <c r="P36" s="384"/>
      <c r="Q36" s="384"/>
      <c r="R36" s="384"/>
      <c r="S36" s="384"/>
      <c r="T36" s="384"/>
      <c r="U36" s="384"/>
      <c r="V36" s="384"/>
      <c r="W36" s="384"/>
      <c r="X36" s="384"/>
      <c r="Y36" s="384"/>
      <c r="Z36" s="384"/>
      <c r="AA36" s="384"/>
      <c r="AB36" s="384"/>
      <c r="AC36" s="384"/>
    </row>
    <row r="37" spans="1:29" ht="14.5">
      <c r="A37" s="398" t="s">
        <v>176</v>
      </c>
      <c r="B37" s="398"/>
      <c r="C37" s="398"/>
      <c r="D37" s="398"/>
      <c r="E37" s="398"/>
      <c r="F37" s="398"/>
      <c r="G37" s="398"/>
      <c r="H37" s="398"/>
      <c r="I37" s="398"/>
      <c r="J37" s="398"/>
      <c r="K37" s="398"/>
      <c r="L37" s="398"/>
      <c r="M37" s="398"/>
      <c r="N37" s="398"/>
      <c r="O37" s="398"/>
      <c r="P37" s="384"/>
      <c r="Q37" s="384"/>
      <c r="R37" s="384"/>
      <c r="S37" s="384"/>
      <c r="T37" s="384"/>
      <c r="U37" s="384"/>
      <c r="V37" s="384"/>
      <c r="W37" s="384"/>
      <c r="X37" s="384"/>
      <c r="Y37" s="384"/>
      <c r="Z37" s="384"/>
      <c r="AA37" s="384"/>
      <c r="AB37" s="384"/>
      <c r="AC37" s="384"/>
    </row>
    <row r="38" spans="1:29" ht="16.5">
      <c r="A38" s="385" t="s">
        <v>228</v>
      </c>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row>
    <row r="39" spans="1:29" ht="16.5">
      <c r="A39" s="385" t="s">
        <v>229</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row>
    <row r="40" spans="1:29" ht="16.5">
      <c r="A40" s="385" t="s">
        <v>230</v>
      </c>
      <c r="B40" s="384"/>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row>
    <row r="41" spans="1:29" ht="16.5">
      <c r="A41" s="385" t="s">
        <v>231</v>
      </c>
      <c r="B41" s="384"/>
      <c r="C41" s="384"/>
      <c r="D41" s="384"/>
      <c r="E41" s="384"/>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row>
    <row r="42" spans="1:29" ht="14.5">
      <c r="A42" s="389"/>
      <c r="B42" s="389"/>
      <c r="C42" s="389"/>
      <c r="D42" s="389"/>
      <c r="E42" s="389"/>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row>
    <row r="43" spans="1:29" ht="14.5">
      <c r="A43" s="389"/>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row>
    <row r="44" spans="1:29" ht="14.5">
      <c r="A44" s="391" t="s">
        <v>233</v>
      </c>
      <c r="B44" s="391"/>
      <c r="C44" s="391"/>
      <c r="D44" s="391"/>
      <c r="E44" s="391"/>
      <c r="F44" s="391"/>
      <c r="G44" s="391"/>
      <c r="H44" s="391"/>
      <c r="I44" s="391"/>
      <c r="J44" s="391"/>
      <c r="K44" s="389"/>
      <c r="L44" s="389"/>
      <c r="M44" s="389"/>
      <c r="N44" s="389"/>
      <c r="O44" s="389"/>
      <c r="P44" s="389"/>
      <c r="Q44" s="389"/>
      <c r="R44" s="389"/>
      <c r="S44" s="389"/>
      <c r="T44" s="389"/>
      <c r="U44" s="389"/>
      <c r="V44" s="389"/>
      <c r="W44" s="389"/>
      <c r="X44" s="389"/>
      <c r="Y44" s="389"/>
      <c r="Z44" s="389"/>
      <c r="AA44" s="389"/>
      <c r="AB44" s="389"/>
      <c r="AC44" s="389"/>
    </row>
    <row r="45" spans="1:29" ht="14.5">
      <c r="A45" s="391"/>
      <c r="B45" s="391"/>
      <c r="C45" s="391"/>
      <c r="D45" s="391"/>
      <c r="E45" s="391"/>
      <c r="F45" s="391"/>
      <c r="G45" s="391"/>
      <c r="H45" s="391"/>
      <c r="I45" s="391"/>
      <c r="J45" s="391"/>
      <c r="K45" s="389"/>
      <c r="L45" s="389"/>
      <c r="M45" s="389"/>
      <c r="N45" s="389"/>
      <c r="O45" s="389"/>
      <c r="P45" s="389"/>
      <c r="Q45" s="389"/>
      <c r="R45" s="389"/>
      <c r="S45" s="389"/>
      <c r="T45" s="389"/>
      <c r="U45" s="389"/>
      <c r="V45" s="389"/>
      <c r="W45" s="389"/>
      <c r="X45" s="389"/>
      <c r="Y45" s="389"/>
      <c r="Z45" s="389"/>
      <c r="AA45" s="389"/>
      <c r="AB45" s="389"/>
      <c r="AC45" s="389"/>
    </row>
    <row r="46" spans="1:29" ht="14.5">
      <c r="A46" s="385" t="s">
        <v>234</v>
      </c>
      <c r="B46" s="391"/>
      <c r="C46" s="391"/>
      <c r="D46" s="391"/>
      <c r="E46" s="391"/>
      <c r="F46" s="391"/>
      <c r="G46" s="391"/>
      <c r="H46" s="391"/>
      <c r="I46" s="391"/>
      <c r="J46" s="391"/>
      <c r="K46" s="389"/>
      <c r="L46" s="389"/>
      <c r="M46" s="389"/>
      <c r="N46" s="389"/>
      <c r="O46" s="389"/>
      <c r="P46" s="389"/>
      <c r="Q46" s="389"/>
      <c r="R46" s="389"/>
      <c r="S46" s="389"/>
      <c r="T46" s="389"/>
      <c r="U46" s="389"/>
      <c r="V46" s="389"/>
      <c r="W46" s="389"/>
      <c r="X46" s="389"/>
      <c r="Y46" s="389"/>
      <c r="Z46" s="389"/>
      <c r="AA46" s="389"/>
      <c r="AB46" s="389"/>
      <c r="AC46" s="389"/>
    </row>
    <row r="47" spans="1:29" ht="14.5">
      <c r="A47" s="391"/>
      <c r="B47" s="391"/>
      <c r="C47" s="391"/>
      <c r="D47" s="391"/>
      <c r="E47" s="391"/>
      <c r="F47" s="391"/>
      <c r="G47" s="391"/>
      <c r="H47" s="391"/>
      <c r="I47" s="391"/>
      <c r="J47" s="391"/>
      <c r="K47" s="1"/>
      <c r="L47" s="1"/>
      <c r="M47" s="1"/>
      <c r="N47" s="1"/>
      <c r="O47" s="1"/>
      <c r="P47" s="1"/>
      <c r="Q47" s="1"/>
      <c r="R47" s="1"/>
      <c r="S47" s="1"/>
      <c r="T47" s="1"/>
      <c r="U47" s="1"/>
      <c r="V47" s="1"/>
      <c r="W47" s="1"/>
      <c r="X47" s="1"/>
      <c r="Y47" s="1"/>
      <c r="Z47" s="1"/>
      <c r="AA47" s="1"/>
      <c r="AB47" s="1"/>
      <c r="AC47" s="1"/>
    </row>
    <row r="48" spans="1:29" ht="14.5">
      <c r="A48" s="391"/>
      <c r="B48" s="391"/>
      <c r="C48" s="391"/>
      <c r="D48" s="391"/>
      <c r="E48" s="391"/>
      <c r="F48" s="391"/>
      <c r="G48" s="391"/>
      <c r="H48" s="391"/>
      <c r="I48" s="391"/>
      <c r="J48" s="391"/>
    </row>
    <row r="49" spans="1:10" ht="14.5">
      <c r="A49" s="391" t="s">
        <v>238</v>
      </c>
      <c r="B49" s="391"/>
      <c r="C49" s="391"/>
      <c r="D49" s="391"/>
      <c r="E49" s="391"/>
      <c r="F49" s="391"/>
      <c r="G49" s="391"/>
      <c r="H49" s="391"/>
      <c r="I49" s="391"/>
      <c r="J49" s="391"/>
    </row>
    <row r="50" spans="1:10" ht="14.5">
      <c r="A50" s="391"/>
      <c r="B50" s="391"/>
      <c r="C50" s="391"/>
      <c r="D50" s="391"/>
      <c r="E50" s="391"/>
      <c r="F50" s="391"/>
      <c r="G50" s="391"/>
      <c r="H50" s="391"/>
      <c r="I50" s="391"/>
      <c r="J50" s="391"/>
    </row>
    <row r="51" spans="1:10" ht="14.5">
      <c r="A51" s="385" t="s">
        <v>235</v>
      </c>
      <c r="B51" s="391"/>
      <c r="C51" s="391"/>
      <c r="D51" s="391"/>
      <c r="E51" s="391"/>
      <c r="F51" s="391"/>
      <c r="G51" s="391"/>
      <c r="H51" s="391"/>
      <c r="I51" s="391"/>
      <c r="J51" s="391"/>
    </row>
    <row r="52" spans="1:10" ht="14.5">
      <c r="A52" s="391"/>
      <c r="B52" s="391"/>
      <c r="C52" s="391"/>
      <c r="D52" s="391"/>
      <c r="E52" s="391"/>
      <c r="F52" s="391"/>
      <c r="G52" s="391"/>
      <c r="H52" s="391"/>
      <c r="I52" s="391"/>
      <c r="J52" s="391"/>
    </row>
    <row r="53" spans="1:10" ht="14.5">
      <c r="A53" s="391"/>
      <c r="B53" s="391"/>
      <c r="C53" s="391"/>
      <c r="D53" s="391"/>
      <c r="E53" s="391"/>
      <c r="F53" s="391"/>
      <c r="G53" s="391"/>
      <c r="H53" s="391"/>
      <c r="I53" s="391"/>
      <c r="J53" s="391"/>
    </row>
    <row r="54" spans="1:10" ht="14.5">
      <c r="A54" s="391" t="s">
        <v>236</v>
      </c>
      <c r="B54" s="391"/>
      <c r="C54" s="391"/>
      <c r="D54" s="391"/>
      <c r="E54" s="391"/>
      <c r="F54" s="391"/>
      <c r="G54" s="391"/>
      <c r="H54" s="391"/>
      <c r="I54" s="391"/>
      <c r="J54" s="391"/>
    </row>
    <row r="55" spans="1:10" ht="14.5">
      <c r="A55" s="391"/>
      <c r="B55" s="391"/>
      <c r="C55" s="391"/>
      <c r="D55" s="391"/>
      <c r="E55" s="391"/>
      <c r="F55" s="391"/>
      <c r="G55" s="391"/>
      <c r="H55" s="391"/>
      <c r="I55" s="391"/>
      <c r="J55" s="391"/>
    </row>
    <row r="56" spans="1:10" ht="14.5">
      <c r="A56" s="385" t="s">
        <v>144</v>
      </c>
      <c r="B56" s="391"/>
      <c r="C56" s="391"/>
      <c r="D56" s="391"/>
      <c r="E56" s="391"/>
      <c r="F56" s="391"/>
      <c r="G56" s="391"/>
      <c r="H56" s="391"/>
      <c r="I56" s="391"/>
      <c r="J56" s="391"/>
    </row>
    <row r="57" spans="1:10" ht="14.5">
      <c r="A57" s="391"/>
      <c r="B57" s="391"/>
      <c r="C57" s="391"/>
      <c r="D57" s="391"/>
      <c r="E57" s="391"/>
      <c r="F57" s="391"/>
      <c r="G57" s="391"/>
      <c r="H57" s="391"/>
      <c r="I57" s="391"/>
      <c r="J57" s="391"/>
    </row>
    <row r="58" spans="1:10" ht="14.5">
      <c r="A58" s="391"/>
      <c r="B58" s="391"/>
      <c r="C58" s="391"/>
      <c r="D58" s="391"/>
      <c r="E58" s="391"/>
      <c r="F58" s="391"/>
      <c r="G58" s="391"/>
      <c r="H58" s="391"/>
      <c r="I58" s="391"/>
      <c r="J58" s="391"/>
    </row>
    <row r="59" spans="1:10" ht="14.5">
      <c r="A59" s="391" t="s">
        <v>237</v>
      </c>
      <c r="B59" s="391"/>
      <c r="C59" s="391"/>
      <c r="D59" s="391"/>
      <c r="E59" s="391"/>
      <c r="F59" s="391"/>
      <c r="G59" s="391"/>
      <c r="H59" s="391"/>
      <c r="I59" s="391"/>
      <c r="J59" s="391"/>
    </row>
    <row r="60" spans="1:10" ht="14.5">
      <c r="A60" s="391"/>
      <c r="B60" s="391"/>
      <c r="C60" s="391"/>
      <c r="D60" s="391"/>
      <c r="E60" s="391"/>
      <c r="F60" s="391"/>
      <c r="G60" s="391"/>
      <c r="H60" s="391"/>
      <c r="I60" s="391"/>
      <c r="J60" s="391"/>
    </row>
    <row r="61" spans="1:10" ht="14.5">
      <c r="A61" s="385" t="s">
        <v>176</v>
      </c>
      <c r="B61" s="391"/>
      <c r="C61" s="391"/>
      <c r="D61" s="391"/>
      <c r="E61" s="391"/>
      <c r="F61" s="391"/>
      <c r="G61" s="391"/>
      <c r="H61" s="391"/>
      <c r="I61" s="391"/>
      <c r="J61" s="391"/>
    </row>
    <row r="62" spans="1:10" ht="14.5">
      <c r="A62" s="391"/>
      <c r="B62" s="391"/>
      <c r="C62" s="391"/>
      <c r="D62" s="391"/>
      <c r="E62" s="391"/>
      <c r="F62" s="391"/>
      <c r="G62" s="391"/>
      <c r="H62" s="391"/>
      <c r="I62" s="391"/>
      <c r="J62" s="391"/>
    </row>
    <row r="64" spans="1:10" ht="14.5">
      <c r="A64" s="389" t="s">
        <v>212</v>
      </c>
      <c r="B64" s="389"/>
      <c r="C64" s="389"/>
      <c r="D64" s="389"/>
    </row>
    <row r="65" spans="1:5" ht="14.5">
      <c r="A65" s="389"/>
      <c r="B65" s="389"/>
      <c r="C65" s="389"/>
      <c r="D65" s="389"/>
    </row>
    <row r="66" spans="1:5" ht="14.5">
      <c r="A66" s="389" t="s">
        <v>213</v>
      </c>
      <c r="B66" s="389"/>
      <c r="C66" s="389"/>
      <c r="D66" s="389"/>
    </row>
    <row r="70" spans="1:5" ht="14.5">
      <c r="E70" s="389"/>
    </row>
    <row r="71" spans="1:5" ht="14.5">
      <c r="E71" s="389"/>
    </row>
    <row r="72" spans="1:5" ht="14.5">
      <c r="E72" s="389"/>
    </row>
  </sheetData>
  <mergeCells count="17">
    <mergeCell ref="A36:G36"/>
    <mergeCell ref="A37:O37"/>
    <mergeCell ref="A31:L31"/>
    <mergeCell ref="A32:L32"/>
    <mergeCell ref="A33:J33"/>
    <mergeCell ref="A34:J34"/>
    <mergeCell ref="A35:J35"/>
    <mergeCell ref="A18:L18"/>
    <mergeCell ref="A19:AC19"/>
    <mergeCell ref="A20:AC20"/>
    <mergeCell ref="A21:AC21"/>
    <mergeCell ref="A30:L30"/>
    <mergeCell ref="A9:L9"/>
    <mergeCell ref="A15:L15"/>
    <mergeCell ref="A16:L16"/>
    <mergeCell ref="A17:L17"/>
    <mergeCell ref="A7:L7"/>
  </mergeCells>
  <hyperlinks>
    <hyperlink ref="A15:L15" location="'HF-04.1.1'!A1" display="Tab. HF-04.1.1-1 Kindertageseinrichtungen1) 2021 nach Art der Leitung der Kindertageseinrichtung und Ländern "/>
    <hyperlink ref="A16:L16" location="'HF-04.1.1'!A1" display="Tab. HF-04.1.1-2 Kindertageseinrichtungen1) 2020 nach Art der Leitung der Kindertageseinrichtung und Ländern "/>
    <hyperlink ref="A17:L17" location="'HF-04.1.1'!A1" display="Tab. HF-04.1.1-3 Kindertageseinrichtungen1)  2019 nach Art der Leitung der Kindertageseinrichtung und Ländern"/>
    <hyperlink ref="A18:L18" location="'HF-04.1.1'!A1" display="Tab. HF-04.1.1-4 Kindertageseinrichtungen1) 2018 nach Art der Leitung der Kindertageseinrichtung und Ländern"/>
    <hyperlink ref="A19:AC19" location="'HF-04.1.2'!A1" display="Tab. HF-04.1.2-1 Kindertageseinrichtungen1) nach Art der Leitung der Kindertageseinrichtung, Größe der Einrichtung und Ländern 2021"/>
    <hyperlink ref="A20:AC20" location="'HF-04.1.2'!A1" display="Tab. HF-04.1.2-2 Kindertageseinrichtungen1) nach Art der Leitung der Kindertageseinrichtung, Größe der Einrichtung und Ländern 2020"/>
    <hyperlink ref="A21:AC21" location="'HF-04.1.2'!A1" display="Tab. HF-04.1.2-3 Kindertageseinrichtungen1) nach Art der Leitung der Kindertageseinrichtung , Größe der Einrichtung und Ländern 2019"/>
    <hyperlink ref="A22" location="'Daten HF-04.1.3+Einrichtungsgr.'!A1" display="Tab. HF-04.1.3-1 Teams (Einrichtungen) 2021 nach Leitungsstunden* pro pädagogischen und leitenden Mitarbeiter nach Einrichtungsgröße und Ländern"/>
    <hyperlink ref="A23" location="'Daten HF-04.1.3+Einrichtungsgr.'!A1" display="Tab. HF-04.1.3-2 Teams (Einrichtungen) 2020 nach Leitungsstunden* pro pädagogischen und leitenden Mitarbeiter nach Einrichtungsgröße und Ländern"/>
    <hyperlink ref="A24" location="'Daten HF-04.1.3+Einrichtungsgr.'!A1" display="Tab. HF-04.1.3-3 Teams (Einrichtungen) 2019 nach Leitungsstunden* pro pädagogischen und leitenden Mitarbeiter nach Einrichtungsgröße und Ländern"/>
    <hyperlink ref="A25" location="'Daten HF-04.1.3+Einrichtungsgr.'!A1" display="Tab. HF-04.1.3-4 Teams (Einrichtungen) 2018 nach Leitungsstunden* pro pädagogischen und leitenden Mitarbeiter nach Einrichtungsgröße und Ländern"/>
    <hyperlink ref="A26" location="'HF -04.1.3'!A1" display="Tab. HF-04.1.3-5 Teams (Einrichtungen) 2021 nach Leitungsstunden* pro pädagogischen und leitenden Mitarbeiter nach Ländern"/>
    <hyperlink ref="A27" location="'HF -04.1.3'!A1" display="Tab. HF-04.1.3-6 Teams (Einrichtungen) 2020 nach Leitungsstunden* pro pädagogischen und leitenden Mitarbeiter nach Ländern"/>
    <hyperlink ref="A29" location="'HF -04.1.3'!A1" display="Tab. HF-04.1.3-8 Teams (Einrichtungen) 2018 nach Leitungsstunden* pro pädagogischen und leitenden Mitarbeiter nach Ländern"/>
    <hyperlink ref="A28" location="'HF -04.1.3'!A1" display="Tab. HF-04.1.3-7 Teams (Einrichtungen) 2019 nach Leitungsstunden* pro pädagogischen und leitenden Mitarbeiter nach Ländern"/>
    <hyperlink ref="A31:F31" location="'HF-04.2.1-1,-2,-3'!A1" display="Tab. HF-04.2.1-2 Personen1), die für Leitungsaufgaben angestellt sind*, 2020 nach Befristung und Ländern"/>
    <hyperlink ref="A32:F32" location="'HF-04.2.1-1,-2,-3'!A1" display="Tab. HF-04.2.1-3 Personen1), die für Leitungsaufgaben angestellt sind*, 2019 nach Befristung und Ländern"/>
    <hyperlink ref="A33:J33" location="'HF-04.2.1-4,-5,-6'!A1" display="Tab. HF-04.2.1-4 Personen1), die für Leitungsaufgaben angestellt sind, 2021 nach Umfang der Beschäftigung und Ländern "/>
    <hyperlink ref="A30:F30" location="'HF-04.2.1-1,-2,-3'!A1" display="Tab. HF-04.2.1-1 Personen1), die für Leitungsaufgaben angestellt sind*, 2021 nach Befristung und Ländern"/>
    <hyperlink ref="A34:J34" location="'HF-04.2.1-4,-5,-6'!A1" display="Tab. HF-04.2.1-5 Personen1), die für Leitungsaufgaben angestellt sind, 2020 nach Umfang der Beschäftigung und Ländern "/>
    <hyperlink ref="A35:J35" location="'HF-04.2.1-4,-5,-6'!A1" display="Tab. HF-04.2.1-6 Personen1), die für Leitungsaufgaben angestellt sind, 2019 nach Umfang der Beschäftigung und Ländern "/>
    <hyperlink ref="A36:G36" location="'HF-04.2.2'!A1" display="Tab. HF-04.2.2-1 Leitungen, die die vertraglich festgelegten Leitungswochenstunden 2020 überschreiten nach Zuständigkeit und Ländern (in %)"/>
    <hyperlink ref="A37:O37" location="'HF-04.2.2'!A1" display="Tab. HF-04.2.2-2 Regression zur Wahrscheinlichkeit (k)einer Überschreitung der vertraglich festgelegten Leitungswochenstunden in Kindertageseinrichtungen 2020 (in Prozentpunkten)"/>
    <hyperlink ref="A38" location="'HF-04.3.1'!A1" display="Tab. HF-04.3.1-1 Personen1), die für Leitungsaufgaben angestellt sind, 2021 nach höchstem Berufsausbildungsabschluss und Ländern"/>
    <hyperlink ref="A39" location="'HF-04.3.1'!A1" display="Tab. HF-04.3.1-2 Personen1), die für Leitungsaufgaben angestellt sind, 2020 nach höchstem Berufsausbildungsabschluss und Ländern"/>
    <hyperlink ref="A40" location="'HF-04.3.1'!A1" display="Tab. HF-04.3.1-3 Personen1), die für Leitungsaufgaben angestellt sind, 2019 nach höchstem Berufsausbildungsabschluss und Ländern"/>
    <hyperlink ref="A41" location="'HF-04.3.1'!A1" display="Tab. HF-04.3.1-4 Personen1), die für Leitungsaufgaben angestellt sind, 2018 nach höchstem Berufsausbildungsabschluss und Ländern"/>
    <hyperlink ref="A46" location="'HF-04.1.1'!A1" display="Tab. HF-04.1.1-1 Kindertageseinrichtungen1) 2021 nach Art der Leitung der Kindertageseinrichtung und Ländern "/>
    <hyperlink ref="A51" location="'HF-04.3.1'!A1" display="Tab. HF-04.3.1-1 Personen1), die für Leitungsaufgaben angestellt sind, 2021 nach höchstem Berufsausbildungsabschluss und Ländern"/>
    <hyperlink ref="A56" location="'HF-04.2.2'!A1" display="Tab. HF-04.2.2-1 Leitungen, die die vertraglich festgelegten Leitungswochenstunden 2020 überschreiten nach Zuständigkeit und Ländern (in %)"/>
    <hyperlink ref="A61" location="'HF-04.2.2'!A1" display="Tab. HF-04.2.2-2 Regression zur Wahrscheinlichkeit (k)einer Überschreitung der vertraglich festgelegten Leitungswochenstunden in Kindertageseinrichtungen 2020 (in Prozentpunkten)"/>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4"/>
  <sheetViews>
    <sheetView zoomScale="80" zoomScaleNormal="80" workbookViewId="0">
      <selection activeCell="A2" sqref="A2"/>
    </sheetView>
  </sheetViews>
  <sheetFormatPr baseColWidth="10" defaultColWidth="11" defaultRowHeight="14"/>
  <cols>
    <col min="1" max="1" width="20.83203125" style="3" customWidth="1"/>
    <col min="2" max="3" width="11" style="3"/>
    <col min="4" max="4" width="11.08203125" style="3" bestFit="1" customWidth="1"/>
    <col min="5" max="9" width="11" style="3"/>
    <col min="10" max="10" width="11.58203125" style="3" customWidth="1"/>
    <col min="11" max="11" width="11" style="3"/>
    <col min="12" max="12" width="12.08203125" style="3" bestFit="1" customWidth="1"/>
    <col min="13" max="16384" width="11" style="3"/>
  </cols>
  <sheetData>
    <row r="1" spans="1:14" ht="23.5">
      <c r="A1" s="401">
        <v>2021</v>
      </c>
      <c r="B1" s="401"/>
      <c r="C1" s="401"/>
      <c r="D1" s="401"/>
      <c r="E1" s="401"/>
      <c r="F1" s="401"/>
      <c r="G1" s="401"/>
      <c r="H1" s="401"/>
      <c r="I1" s="401"/>
      <c r="J1" s="401"/>
      <c r="K1" s="401"/>
      <c r="L1" s="401"/>
    </row>
    <row r="2" spans="1:14" ht="14.5" customHeight="1">
      <c r="A2" s="392" t="s">
        <v>171</v>
      </c>
      <c r="B2" s="10"/>
      <c r="C2" s="10"/>
      <c r="D2" s="10"/>
      <c r="E2" s="10"/>
      <c r="F2" s="10"/>
      <c r="G2" s="10"/>
      <c r="H2" s="10"/>
      <c r="I2" s="10"/>
      <c r="J2" s="10"/>
      <c r="K2" s="10"/>
      <c r="L2" s="10"/>
    </row>
    <row r="3" spans="1:14" ht="14.5" customHeight="1">
      <c r="A3" s="390"/>
      <c r="B3" s="10"/>
      <c r="C3" s="10"/>
      <c r="D3" s="10"/>
      <c r="E3" s="10"/>
      <c r="F3" s="10"/>
      <c r="G3" s="10"/>
      <c r="H3" s="10"/>
      <c r="I3" s="10"/>
      <c r="J3" s="10"/>
      <c r="K3" s="10"/>
      <c r="L3" s="10"/>
    </row>
    <row r="4" spans="1:14" ht="16.5">
      <c r="A4" s="402" t="s">
        <v>131</v>
      </c>
      <c r="B4" s="402"/>
      <c r="C4" s="402"/>
      <c r="D4" s="402"/>
      <c r="E4" s="402"/>
      <c r="F4" s="402"/>
      <c r="G4" s="402"/>
      <c r="H4" s="402"/>
      <c r="I4" s="402"/>
      <c r="J4" s="402"/>
      <c r="K4" s="402"/>
      <c r="L4" s="402"/>
    </row>
    <row r="5" spans="1:14" ht="14.15" customHeight="1">
      <c r="A5" s="403" t="s">
        <v>2</v>
      </c>
      <c r="B5" s="405" t="s">
        <v>36</v>
      </c>
      <c r="C5" s="406"/>
      <c r="D5" s="406"/>
      <c r="E5" s="406"/>
      <c r="F5" s="406"/>
      <c r="G5" s="406"/>
      <c r="H5" s="406"/>
      <c r="I5" s="406"/>
      <c r="J5" s="406"/>
      <c r="K5" s="406"/>
      <c r="L5" s="406"/>
    </row>
    <row r="6" spans="1:14" ht="14.5">
      <c r="A6" s="403"/>
      <c r="B6" s="407" t="s">
        <v>4</v>
      </c>
      <c r="C6" s="405" t="s">
        <v>43</v>
      </c>
      <c r="D6" s="406"/>
      <c r="E6" s="406"/>
      <c r="F6" s="406"/>
      <c r="G6" s="406"/>
      <c r="H6" s="406"/>
      <c r="I6" s="406"/>
      <c r="J6" s="406"/>
      <c r="K6" s="406"/>
      <c r="L6" s="406"/>
    </row>
    <row r="7" spans="1:14" ht="15" customHeight="1">
      <c r="A7" s="403"/>
      <c r="B7" s="407"/>
      <c r="C7" s="405" t="s">
        <v>38</v>
      </c>
      <c r="D7" s="408"/>
      <c r="E7" s="405" t="s">
        <v>37</v>
      </c>
      <c r="F7" s="408"/>
      <c r="G7" s="409" t="s">
        <v>43</v>
      </c>
      <c r="H7" s="410"/>
      <c r="I7" s="410"/>
      <c r="J7" s="410"/>
      <c r="K7" s="410"/>
      <c r="L7" s="410"/>
    </row>
    <row r="8" spans="1:14" ht="14.25" customHeight="1">
      <c r="A8" s="403"/>
      <c r="B8" s="407"/>
      <c r="C8" s="405"/>
      <c r="D8" s="408"/>
      <c r="E8" s="405"/>
      <c r="F8" s="408"/>
      <c r="G8" s="409" t="s">
        <v>5</v>
      </c>
      <c r="H8" s="403"/>
      <c r="I8" s="411" t="s">
        <v>33</v>
      </c>
      <c r="J8" s="412"/>
      <c r="K8" s="412"/>
      <c r="L8" s="412"/>
    </row>
    <row r="9" spans="1:14" ht="30.75" customHeight="1">
      <c r="A9" s="403"/>
      <c r="B9" s="407"/>
      <c r="C9" s="405"/>
      <c r="D9" s="408"/>
      <c r="E9" s="405"/>
      <c r="F9" s="408"/>
      <c r="G9" s="409"/>
      <c r="H9" s="403"/>
      <c r="I9" s="405" t="s">
        <v>35</v>
      </c>
      <c r="J9" s="408"/>
      <c r="K9" s="409" t="s">
        <v>34</v>
      </c>
      <c r="L9" s="410"/>
    </row>
    <row r="10" spans="1:14" ht="15" thickBot="1">
      <c r="A10" s="404"/>
      <c r="B10" s="45" t="s">
        <v>0</v>
      </c>
      <c r="C10" s="44" t="s">
        <v>0</v>
      </c>
      <c r="D10" s="52" t="s">
        <v>1</v>
      </c>
      <c r="E10" s="44" t="s">
        <v>0</v>
      </c>
      <c r="F10" s="52" t="s">
        <v>1</v>
      </c>
      <c r="G10" s="44" t="s">
        <v>0</v>
      </c>
      <c r="H10" s="52" t="s">
        <v>1</v>
      </c>
      <c r="I10" s="44" t="s">
        <v>0</v>
      </c>
      <c r="J10" s="52" t="s">
        <v>1</v>
      </c>
      <c r="K10" s="44" t="s">
        <v>0</v>
      </c>
      <c r="L10" s="52" t="s">
        <v>1</v>
      </c>
    </row>
    <row r="11" spans="1:14">
      <c r="A11" s="11" t="s">
        <v>9</v>
      </c>
      <c r="B11" s="46">
        <v>9081</v>
      </c>
      <c r="C11" s="18">
        <v>493</v>
      </c>
      <c r="D11" s="19">
        <f>C11/$B11*100</f>
        <v>5.4289175200969053</v>
      </c>
      <c r="E11" s="18">
        <f>G11+I11+K11</f>
        <v>8588</v>
      </c>
      <c r="F11" s="19">
        <f>E11/B11*100</f>
        <v>94.571082479903083</v>
      </c>
      <c r="G11" s="18">
        <v>764</v>
      </c>
      <c r="H11" s="19">
        <f>G11/$B11*100</f>
        <v>8.4131703556876989</v>
      </c>
      <c r="I11" s="18">
        <v>5801</v>
      </c>
      <c r="J11" s="19">
        <f>I11/$B11*100</f>
        <v>63.880629886576365</v>
      </c>
      <c r="K11" s="18">
        <v>2023</v>
      </c>
      <c r="L11" s="17">
        <f>K11/$B11*100</f>
        <v>22.277282237639024</v>
      </c>
      <c r="M11" s="232"/>
      <c r="N11" s="232"/>
    </row>
    <row r="12" spans="1:14">
      <c r="A12" s="12" t="s">
        <v>10</v>
      </c>
      <c r="B12" s="47">
        <v>8960</v>
      </c>
      <c r="C12" s="15">
        <v>413</v>
      </c>
      <c r="D12" s="16">
        <f>C12/$B12*100</f>
        <v>4.609375</v>
      </c>
      <c r="E12" s="15">
        <f>G12+I12+K12</f>
        <v>8547</v>
      </c>
      <c r="F12" s="16">
        <f t="shared" ref="F12:F26" si="0">E12/B12*100</f>
        <v>95.390625</v>
      </c>
      <c r="G12" s="15">
        <v>838</v>
      </c>
      <c r="H12" s="16">
        <f t="shared" ref="H12:H28" si="1">G12/$B12*100</f>
        <v>9.3526785714285712</v>
      </c>
      <c r="I12" s="15">
        <v>6188</v>
      </c>
      <c r="J12" s="16">
        <f t="shared" ref="J12:J28" si="2">I12/$B12*100</f>
        <v>69.0625</v>
      </c>
      <c r="K12" s="15">
        <v>1521</v>
      </c>
      <c r="L12" s="14">
        <f t="shared" ref="L12:L28" si="3">K12/$B12*100</f>
        <v>16.975446428571427</v>
      </c>
      <c r="M12" s="232"/>
      <c r="N12" s="232"/>
    </row>
    <row r="13" spans="1:14">
      <c r="A13" s="11" t="s">
        <v>11</v>
      </c>
      <c r="B13" s="46">
        <v>2718</v>
      </c>
      <c r="C13" s="18">
        <v>550</v>
      </c>
      <c r="D13" s="19">
        <f>C13/$B13*100</f>
        <v>20.235467255334804</v>
      </c>
      <c r="E13" s="18">
        <f t="shared" ref="E13:E24" si="4">G13+I13+K13</f>
        <v>2168</v>
      </c>
      <c r="F13" s="19">
        <f t="shared" si="0"/>
        <v>79.764532744665189</v>
      </c>
      <c r="G13" s="18">
        <v>424</v>
      </c>
      <c r="H13" s="19">
        <f t="shared" si="1"/>
        <v>15.599705665930832</v>
      </c>
      <c r="I13" s="18">
        <v>712</v>
      </c>
      <c r="J13" s="19">
        <f t="shared" si="2"/>
        <v>26.19573215599706</v>
      </c>
      <c r="K13" s="18">
        <v>1032</v>
      </c>
      <c r="L13" s="17">
        <f t="shared" si="3"/>
        <v>37.969094922737305</v>
      </c>
    </row>
    <row r="14" spans="1:14">
      <c r="A14" s="12" t="s">
        <v>12</v>
      </c>
      <c r="B14" s="47">
        <v>1578</v>
      </c>
      <c r="C14" s="15">
        <v>74</v>
      </c>
      <c r="D14" s="16">
        <f>C14/$B14*100</f>
        <v>4.6894803548795947</v>
      </c>
      <c r="E14" s="15">
        <f t="shared" si="4"/>
        <v>1504</v>
      </c>
      <c r="F14" s="16">
        <f t="shared" si="0"/>
        <v>95.310519645120408</v>
      </c>
      <c r="G14" s="15">
        <v>161</v>
      </c>
      <c r="H14" s="16">
        <f t="shared" si="1"/>
        <v>10.202788339670468</v>
      </c>
      <c r="I14" s="15">
        <v>806</v>
      </c>
      <c r="J14" s="16">
        <f t="shared" si="2"/>
        <v>51.077313054499363</v>
      </c>
      <c r="K14" s="15">
        <v>537</v>
      </c>
      <c r="L14" s="14">
        <f t="shared" si="3"/>
        <v>34.030418250950575</v>
      </c>
    </row>
    <row r="15" spans="1:14">
      <c r="A15" s="11" t="s">
        <v>13</v>
      </c>
      <c r="B15" s="46">
        <v>448</v>
      </c>
      <c r="C15" s="18">
        <v>111</v>
      </c>
      <c r="D15" s="19">
        <f>C15/B15*100</f>
        <v>24.776785714285715</v>
      </c>
      <c r="E15" s="18">
        <v>337</v>
      </c>
      <c r="F15" s="19">
        <f>E15/B15*100</f>
        <v>75.223214285714292</v>
      </c>
      <c r="G15" s="18">
        <v>125</v>
      </c>
      <c r="H15" s="19">
        <f>G15/B15*100</f>
        <v>27.901785714285715</v>
      </c>
      <c r="I15" s="18">
        <v>72</v>
      </c>
      <c r="J15" s="19">
        <f>I15/B15*100</f>
        <v>16.071428571428573</v>
      </c>
      <c r="K15" s="18">
        <v>140</v>
      </c>
      <c r="L15" s="17">
        <f>K15/B15*100</f>
        <v>31.25</v>
      </c>
    </row>
    <row r="16" spans="1:14">
      <c r="A16" s="12" t="s">
        <v>14</v>
      </c>
      <c r="B16" s="47">
        <v>1143</v>
      </c>
      <c r="C16" s="15">
        <v>110</v>
      </c>
      <c r="D16" s="16">
        <f>C16/B16*100</f>
        <v>9.6237970253718288</v>
      </c>
      <c r="E16" s="15">
        <v>1033</v>
      </c>
      <c r="F16" s="16">
        <f>E16/B16*100</f>
        <v>90.376202974628171</v>
      </c>
      <c r="G16" s="15">
        <v>423</v>
      </c>
      <c r="H16" s="16">
        <f>G16/B16*100</f>
        <v>37.00787401574803</v>
      </c>
      <c r="I16" s="15">
        <v>167</v>
      </c>
      <c r="J16" s="16">
        <f>I16/B16*100</f>
        <v>14.610673665791776</v>
      </c>
      <c r="K16" s="15">
        <v>443</v>
      </c>
      <c r="L16" s="14">
        <f>K16/B16*100</f>
        <v>38.757655293088369</v>
      </c>
      <c r="M16" s="232"/>
    </row>
    <row r="17" spans="1:13">
      <c r="A17" s="11" t="s">
        <v>15</v>
      </c>
      <c r="B17" s="46">
        <v>4210</v>
      </c>
      <c r="C17" s="18">
        <v>580</v>
      </c>
      <c r="D17" s="19">
        <f>C17/$B17*100</f>
        <v>13.776722090261281</v>
      </c>
      <c r="E17" s="18">
        <f t="shared" si="4"/>
        <v>3630</v>
      </c>
      <c r="F17" s="19">
        <f t="shared" si="0"/>
        <v>86.223277909738712</v>
      </c>
      <c r="G17" s="18">
        <v>796</v>
      </c>
      <c r="H17" s="19">
        <f t="shared" si="1"/>
        <v>18.907363420427554</v>
      </c>
      <c r="I17" s="18">
        <v>1131</v>
      </c>
      <c r="J17" s="19">
        <f t="shared" si="2"/>
        <v>26.8646080760095</v>
      </c>
      <c r="K17" s="18">
        <v>1703</v>
      </c>
      <c r="L17" s="17">
        <f t="shared" si="3"/>
        <v>40.451306413301666</v>
      </c>
    </row>
    <row r="18" spans="1:13">
      <c r="A18" s="12" t="s">
        <v>16</v>
      </c>
      <c r="B18" s="47">
        <v>956</v>
      </c>
      <c r="C18" s="15">
        <v>38</v>
      </c>
      <c r="D18" s="16">
        <f>C18/$B18*100</f>
        <v>3.9748953974895396</v>
      </c>
      <c r="E18" s="15">
        <f t="shared" si="4"/>
        <v>918</v>
      </c>
      <c r="F18" s="16">
        <f t="shared" si="0"/>
        <v>96.025104602510453</v>
      </c>
      <c r="G18" s="15">
        <v>173</v>
      </c>
      <c r="H18" s="16">
        <f t="shared" si="1"/>
        <v>18.09623430962343</v>
      </c>
      <c r="I18" s="15">
        <v>577</v>
      </c>
      <c r="J18" s="16">
        <f t="shared" si="2"/>
        <v>60.355648535564853</v>
      </c>
      <c r="K18" s="15">
        <v>168</v>
      </c>
      <c r="L18" s="14">
        <f t="shared" si="3"/>
        <v>17.573221757322173</v>
      </c>
    </row>
    <row r="19" spans="1:13">
      <c r="A19" s="11" t="s">
        <v>17</v>
      </c>
      <c r="B19" s="46">
        <v>5139</v>
      </c>
      <c r="C19" s="18">
        <v>515</v>
      </c>
      <c r="D19" s="19">
        <f>C19/B19*100</f>
        <v>10.021404942595835</v>
      </c>
      <c r="E19" s="18">
        <v>4624</v>
      </c>
      <c r="F19" s="19">
        <f>E19/B19*100</f>
        <v>89.978595057404164</v>
      </c>
      <c r="G19" s="18">
        <v>1120</v>
      </c>
      <c r="H19" s="19">
        <f>G19/B19*100</f>
        <v>21.794123370305506</v>
      </c>
      <c r="I19" s="18">
        <v>1878</v>
      </c>
      <c r="J19" s="19">
        <f>I19/B19*100</f>
        <v>36.5440747227087</v>
      </c>
      <c r="K19" s="18">
        <v>1626</v>
      </c>
      <c r="L19" s="17">
        <f>K19/B19*100</f>
        <v>31.640396964389961</v>
      </c>
    </row>
    <row r="20" spans="1:13">
      <c r="A20" s="12" t="s">
        <v>44</v>
      </c>
      <c r="B20" s="47">
        <v>10538</v>
      </c>
      <c r="C20" s="15">
        <v>708</v>
      </c>
      <c r="D20" s="16">
        <f>C20/B20*100</f>
        <v>6.7185424179161135</v>
      </c>
      <c r="E20" s="15">
        <v>9830</v>
      </c>
      <c r="F20" s="16">
        <f>E20/B20*100</f>
        <v>93.281457582083888</v>
      </c>
      <c r="G20" s="15">
        <v>1199</v>
      </c>
      <c r="H20" s="16">
        <f>G20/B20*100</f>
        <v>11.377870563674323</v>
      </c>
      <c r="I20" s="15">
        <v>3220</v>
      </c>
      <c r="J20" s="16">
        <f>I20/B20*100</f>
        <v>30.556082748149553</v>
      </c>
      <c r="K20" s="15">
        <v>5411</v>
      </c>
      <c r="L20" s="14">
        <f>K20/B20*100</f>
        <v>51.347504270260011</v>
      </c>
    </row>
    <row r="21" spans="1:13">
      <c r="A21" s="11" t="s">
        <v>18</v>
      </c>
      <c r="B21" s="46">
        <v>2492</v>
      </c>
      <c r="C21" s="18">
        <v>174</v>
      </c>
      <c r="D21" s="19">
        <f>C21/$B21*100</f>
        <v>6.9823434991974311</v>
      </c>
      <c r="E21" s="18">
        <f t="shared" si="4"/>
        <v>2318</v>
      </c>
      <c r="F21" s="19">
        <f t="shared" si="0"/>
        <v>93.017656500802573</v>
      </c>
      <c r="G21" s="18">
        <v>159</v>
      </c>
      <c r="H21" s="19">
        <f t="shared" si="1"/>
        <v>6.3804173354735152</v>
      </c>
      <c r="I21" s="18">
        <v>1124</v>
      </c>
      <c r="J21" s="19">
        <f t="shared" si="2"/>
        <v>45.104333868378809</v>
      </c>
      <c r="K21" s="18">
        <v>1035</v>
      </c>
      <c r="L21" s="17">
        <f t="shared" si="3"/>
        <v>41.53290529695024</v>
      </c>
      <c r="M21" s="4"/>
    </row>
    <row r="22" spans="1:13">
      <c r="A22" s="12" t="s">
        <v>19</v>
      </c>
      <c r="B22" s="47">
        <v>471</v>
      </c>
      <c r="C22" s="15">
        <v>16</v>
      </c>
      <c r="D22" s="16">
        <f>C22/$B22*100</f>
        <v>3.397027600849257</v>
      </c>
      <c r="E22" s="15">
        <f t="shared" si="4"/>
        <v>455</v>
      </c>
      <c r="F22" s="16">
        <f t="shared" si="0"/>
        <v>96.602972399150744</v>
      </c>
      <c r="G22" s="15">
        <v>54</v>
      </c>
      <c r="H22" s="16">
        <f t="shared" si="1"/>
        <v>11.464968152866243</v>
      </c>
      <c r="I22" s="15">
        <v>119</v>
      </c>
      <c r="J22" s="16">
        <f t="shared" si="2"/>
        <v>25.265392781316347</v>
      </c>
      <c r="K22" s="15">
        <v>282</v>
      </c>
      <c r="L22" s="14">
        <f t="shared" si="3"/>
        <v>59.872611464968152</v>
      </c>
      <c r="M22" s="4"/>
    </row>
    <row r="23" spans="1:13">
      <c r="A23" s="11" t="s">
        <v>20</v>
      </c>
      <c r="B23" s="46">
        <v>2358</v>
      </c>
      <c r="C23" s="18">
        <v>91</v>
      </c>
      <c r="D23" s="19">
        <f>C23/$B23*100</f>
        <v>3.859202714164546</v>
      </c>
      <c r="E23" s="18">
        <f t="shared" si="4"/>
        <v>2267</v>
      </c>
      <c r="F23" s="19">
        <f t="shared" si="0"/>
        <v>96.140797285835461</v>
      </c>
      <c r="G23" s="18">
        <v>627</v>
      </c>
      <c r="H23" s="19">
        <f t="shared" si="1"/>
        <v>26.590330788804074</v>
      </c>
      <c r="I23" s="18">
        <v>632</v>
      </c>
      <c r="J23" s="19">
        <f t="shared" si="2"/>
        <v>26.802374893977948</v>
      </c>
      <c r="K23" s="18">
        <v>1008</v>
      </c>
      <c r="L23" s="17">
        <f t="shared" si="3"/>
        <v>42.748091603053432</v>
      </c>
      <c r="M23" s="4"/>
    </row>
    <row r="24" spans="1:13">
      <c r="A24" s="12" t="s">
        <v>21</v>
      </c>
      <c r="B24" s="47">
        <v>1411</v>
      </c>
      <c r="C24" s="15">
        <v>38</v>
      </c>
      <c r="D24" s="16">
        <f>C24/$B24*100</f>
        <v>2.6931254429482636</v>
      </c>
      <c r="E24" s="15">
        <f t="shared" si="4"/>
        <v>1373</v>
      </c>
      <c r="F24" s="16">
        <f t="shared" si="0"/>
        <v>97.306874557051742</v>
      </c>
      <c r="G24" s="15">
        <v>177</v>
      </c>
      <c r="H24" s="16">
        <f t="shared" si="1"/>
        <v>12.544294826364281</v>
      </c>
      <c r="I24" s="15">
        <v>857</v>
      </c>
      <c r="J24" s="16">
        <f t="shared" si="2"/>
        <v>60.737065910701624</v>
      </c>
      <c r="K24" s="15">
        <v>339</v>
      </c>
      <c r="L24" s="14">
        <f t="shared" si="3"/>
        <v>24.025513819985825</v>
      </c>
      <c r="M24" s="4"/>
    </row>
    <row r="25" spans="1:13">
      <c r="A25" s="20" t="s">
        <v>22</v>
      </c>
      <c r="B25" s="48">
        <v>1789</v>
      </c>
      <c r="C25" s="22">
        <v>132</v>
      </c>
      <c r="D25" s="23">
        <f>C25/B25*100</f>
        <v>7.3784237003912807</v>
      </c>
      <c r="E25" s="22">
        <v>1657</v>
      </c>
      <c r="F25" s="23">
        <f>E25/B25*100</f>
        <v>92.621576299608719</v>
      </c>
      <c r="G25" s="22">
        <v>397</v>
      </c>
      <c r="H25" s="23">
        <f>G25/B25*100</f>
        <v>22.191168250419231</v>
      </c>
      <c r="I25" s="22">
        <v>530</v>
      </c>
      <c r="J25" s="23">
        <f>I25/B25*100</f>
        <v>29.625489100055898</v>
      </c>
      <c r="K25" s="22">
        <v>730</v>
      </c>
      <c r="L25" s="21">
        <f>K25/B25*100</f>
        <v>40.804918949133594</v>
      </c>
      <c r="M25" s="4"/>
    </row>
    <row r="26" spans="1:13" ht="14.5" thickBot="1">
      <c r="A26" s="12" t="s">
        <v>23</v>
      </c>
      <c r="B26" s="47">
        <v>1335</v>
      </c>
      <c r="C26" s="15">
        <v>16</v>
      </c>
      <c r="D26" s="16">
        <f>C26/B26*100</f>
        <v>1.1985018726591761</v>
      </c>
      <c r="E26" s="15">
        <f>G26+I26+K26</f>
        <v>1319</v>
      </c>
      <c r="F26" s="16">
        <f t="shared" si="0"/>
        <v>98.801498127340821</v>
      </c>
      <c r="G26" s="24">
        <v>254</v>
      </c>
      <c r="H26" s="26">
        <f t="shared" si="1"/>
        <v>19.026217228464422</v>
      </c>
      <c r="I26" s="24">
        <v>767</v>
      </c>
      <c r="J26" s="26">
        <f t="shared" si="2"/>
        <v>57.453183520599246</v>
      </c>
      <c r="K26" s="24">
        <v>298</v>
      </c>
      <c r="L26" s="25">
        <f t="shared" si="3"/>
        <v>22.322097378277153</v>
      </c>
    </row>
    <row r="27" spans="1:13">
      <c r="A27" s="27" t="s">
        <v>7</v>
      </c>
      <c r="B27" s="49">
        <v>44271</v>
      </c>
      <c r="C27" s="29">
        <v>3252</v>
      </c>
      <c r="D27" s="30">
        <f>C27/$B27*100</f>
        <v>7.3456664633733144</v>
      </c>
      <c r="E27" s="29">
        <f>G27+I27+K27</f>
        <v>41019</v>
      </c>
      <c r="F27" s="30">
        <f t="shared" ref="F27" si="5">E27/B27*100</f>
        <v>92.654333536626694</v>
      </c>
      <c r="G27" s="29">
        <v>5875</v>
      </c>
      <c r="H27" s="30">
        <f t="shared" si="1"/>
        <v>13.270538275620607</v>
      </c>
      <c r="I27" s="29">
        <v>20230</v>
      </c>
      <c r="J27" s="30">
        <f t="shared" si="2"/>
        <v>45.695827968647649</v>
      </c>
      <c r="K27" s="29">
        <v>14914</v>
      </c>
      <c r="L27" s="28">
        <f t="shared" si="3"/>
        <v>33.687967292358429</v>
      </c>
    </row>
    <row r="28" spans="1:13">
      <c r="A28" s="31" t="s">
        <v>8</v>
      </c>
      <c r="B28" s="50">
        <v>10356</v>
      </c>
      <c r="C28" s="33">
        <v>807</v>
      </c>
      <c r="D28" s="34">
        <f>C28/$B28*100</f>
        <v>7.792584009269989</v>
      </c>
      <c r="E28" s="33">
        <f t="shared" ref="E28" si="6">E13+E14+E18+E23+E24+E26</f>
        <v>9549</v>
      </c>
      <c r="F28" s="34">
        <f t="shared" ref="F28:F29" si="7">E28/B28*100</f>
        <v>92.207415990730013</v>
      </c>
      <c r="G28" s="33">
        <v>1816</v>
      </c>
      <c r="H28" s="34">
        <f t="shared" si="1"/>
        <v>17.535728080339901</v>
      </c>
      <c r="I28" s="33">
        <v>4351</v>
      </c>
      <c r="J28" s="34">
        <f t="shared" si="2"/>
        <v>42.01429123213596</v>
      </c>
      <c r="K28" s="33">
        <v>3382</v>
      </c>
      <c r="L28" s="32">
        <f t="shared" si="3"/>
        <v>32.657396678254152</v>
      </c>
    </row>
    <row r="29" spans="1:13" ht="14.5" thickBot="1">
      <c r="A29" s="35" t="s">
        <v>6</v>
      </c>
      <c r="B29" s="51">
        <v>54627</v>
      </c>
      <c r="C29" s="37">
        <v>4059</v>
      </c>
      <c r="D29" s="38">
        <f>C29/$B29*100</f>
        <v>7.4303915646109067</v>
      </c>
      <c r="E29" s="37">
        <f t="shared" ref="E29" si="8">G29+I29+K29</f>
        <v>50568</v>
      </c>
      <c r="F29" s="38">
        <f t="shared" si="7"/>
        <v>92.5696084353891</v>
      </c>
      <c r="G29" s="37">
        <v>7691</v>
      </c>
      <c r="H29" s="38">
        <f>G29/$B29*100</f>
        <v>14.07911838468157</v>
      </c>
      <c r="I29" s="37">
        <v>24581</v>
      </c>
      <c r="J29" s="38">
        <f>I29/$B29*100</f>
        <v>44.997894813919856</v>
      </c>
      <c r="K29" s="37">
        <v>18296</v>
      </c>
      <c r="L29" s="36">
        <f>K29/$B29*100</f>
        <v>33.492595236787672</v>
      </c>
    </row>
    <row r="30" spans="1:13">
      <c r="A30" s="414" t="s">
        <v>56</v>
      </c>
      <c r="B30" s="414"/>
      <c r="C30" s="414"/>
      <c r="D30" s="414"/>
      <c r="E30" s="414"/>
      <c r="F30" s="414"/>
      <c r="G30" s="414"/>
      <c r="H30" s="414"/>
      <c r="I30" s="414"/>
      <c r="J30" s="414"/>
      <c r="K30" s="414"/>
      <c r="L30" s="414"/>
    </row>
    <row r="31" spans="1:13" ht="26.25" customHeight="1">
      <c r="A31" s="400" t="s">
        <v>204</v>
      </c>
      <c r="B31" s="400"/>
      <c r="C31" s="400"/>
      <c r="D31" s="400"/>
      <c r="E31" s="400"/>
      <c r="F31" s="400"/>
      <c r="G31" s="400"/>
      <c r="H31" s="400"/>
      <c r="I31" s="400"/>
      <c r="J31" s="400"/>
      <c r="K31" s="400"/>
      <c r="L31" s="400"/>
    </row>
    <row r="32" spans="1:13" ht="11.25" hidden="1" customHeight="1">
      <c r="A32" s="400"/>
      <c r="B32" s="400"/>
      <c r="C32" s="400"/>
      <c r="D32" s="400"/>
      <c r="E32" s="400"/>
      <c r="F32" s="400"/>
      <c r="G32" s="400"/>
      <c r="H32" s="400"/>
      <c r="I32" s="400"/>
      <c r="J32" s="400"/>
      <c r="K32" s="400"/>
      <c r="L32" s="400"/>
    </row>
    <row r="33" spans="1:12" ht="14.5">
      <c r="A33" s="10"/>
      <c r="B33" s="39"/>
      <c r="C33" s="39"/>
      <c r="D33" s="10"/>
      <c r="E33" s="39"/>
      <c r="F33" s="10"/>
      <c r="G33" s="10"/>
      <c r="H33" s="10"/>
      <c r="I33" s="10"/>
      <c r="J33" s="10"/>
      <c r="K33" s="10"/>
      <c r="L33" s="10"/>
    </row>
    <row r="34" spans="1:12" ht="23.5">
      <c r="A34" s="401">
        <v>2020</v>
      </c>
      <c r="B34" s="401"/>
      <c r="C34" s="401"/>
      <c r="D34" s="401"/>
      <c r="E34" s="401"/>
      <c r="F34" s="401"/>
      <c r="G34" s="401"/>
      <c r="H34" s="401"/>
      <c r="I34" s="401"/>
      <c r="J34" s="401"/>
      <c r="K34" s="401"/>
      <c r="L34" s="401"/>
    </row>
    <row r="35" spans="1:12" ht="14.5">
      <c r="A35" s="9"/>
      <c r="B35" s="10"/>
      <c r="C35" s="10"/>
      <c r="D35" s="10"/>
      <c r="E35" s="10"/>
      <c r="F35" s="10"/>
      <c r="G35" s="10"/>
      <c r="H35" s="10"/>
      <c r="I35" s="10"/>
      <c r="J35" s="10"/>
      <c r="K35" s="10"/>
      <c r="L35" s="10"/>
    </row>
    <row r="36" spans="1:12" ht="16.5">
      <c r="A36" s="402" t="s">
        <v>132</v>
      </c>
      <c r="B36" s="402"/>
      <c r="C36" s="402"/>
      <c r="D36" s="402"/>
      <c r="E36" s="402"/>
      <c r="F36" s="402"/>
      <c r="G36" s="402"/>
      <c r="H36" s="402"/>
      <c r="I36" s="402"/>
      <c r="J36" s="402"/>
      <c r="K36" s="402"/>
      <c r="L36" s="402"/>
    </row>
    <row r="37" spans="1:12" ht="14.25" customHeight="1">
      <c r="A37" s="403" t="s">
        <v>2</v>
      </c>
      <c r="B37" s="405" t="s">
        <v>36</v>
      </c>
      <c r="C37" s="406"/>
      <c r="D37" s="406"/>
      <c r="E37" s="406"/>
      <c r="F37" s="406"/>
      <c r="G37" s="406"/>
      <c r="H37" s="406"/>
      <c r="I37" s="406"/>
      <c r="J37" s="406"/>
      <c r="K37" s="406"/>
      <c r="L37" s="406"/>
    </row>
    <row r="38" spans="1:12" ht="14.25" customHeight="1">
      <c r="A38" s="403"/>
      <c r="B38" s="407" t="s">
        <v>4</v>
      </c>
      <c r="C38" s="405" t="s">
        <v>43</v>
      </c>
      <c r="D38" s="406"/>
      <c r="E38" s="406"/>
      <c r="F38" s="406"/>
      <c r="G38" s="406"/>
      <c r="H38" s="406"/>
      <c r="I38" s="406"/>
      <c r="J38" s="406"/>
      <c r="K38" s="406"/>
      <c r="L38" s="406"/>
    </row>
    <row r="39" spans="1:12" ht="13.5" customHeight="1">
      <c r="A39" s="403"/>
      <c r="B39" s="407"/>
      <c r="C39" s="405" t="s">
        <v>38</v>
      </c>
      <c r="D39" s="408"/>
      <c r="E39" s="405" t="s">
        <v>37</v>
      </c>
      <c r="F39" s="408"/>
      <c r="G39" s="409" t="s">
        <v>43</v>
      </c>
      <c r="H39" s="410"/>
      <c r="I39" s="410"/>
      <c r="J39" s="410"/>
      <c r="K39" s="410"/>
      <c r="L39" s="410"/>
    </row>
    <row r="40" spans="1:12" ht="14.5">
      <c r="A40" s="403"/>
      <c r="B40" s="407"/>
      <c r="C40" s="405"/>
      <c r="D40" s="408"/>
      <c r="E40" s="405"/>
      <c r="F40" s="408"/>
      <c r="G40" s="409" t="s">
        <v>5</v>
      </c>
      <c r="H40" s="403"/>
      <c r="I40" s="411" t="s">
        <v>33</v>
      </c>
      <c r="J40" s="412"/>
      <c r="K40" s="412"/>
      <c r="L40" s="412"/>
    </row>
    <row r="41" spans="1:12" ht="32.25" customHeight="1">
      <c r="A41" s="403"/>
      <c r="B41" s="407"/>
      <c r="C41" s="405"/>
      <c r="D41" s="408"/>
      <c r="E41" s="405"/>
      <c r="F41" s="408"/>
      <c r="G41" s="409"/>
      <c r="H41" s="403"/>
      <c r="I41" s="405" t="s">
        <v>35</v>
      </c>
      <c r="J41" s="408"/>
      <c r="K41" s="409" t="s">
        <v>34</v>
      </c>
      <c r="L41" s="410"/>
    </row>
    <row r="42" spans="1:12" ht="15" thickBot="1">
      <c r="A42" s="404"/>
      <c r="B42" s="45" t="s">
        <v>0</v>
      </c>
      <c r="C42" s="44" t="s">
        <v>0</v>
      </c>
      <c r="D42" s="52" t="s">
        <v>1</v>
      </c>
      <c r="E42" s="44" t="s">
        <v>0</v>
      </c>
      <c r="F42" s="52" t="s">
        <v>1</v>
      </c>
      <c r="G42" s="44" t="s">
        <v>0</v>
      </c>
      <c r="H42" s="52" t="s">
        <v>1</v>
      </c>
      <c r="I42" s="44" t="s">
        <v>0</v>
      </c>
      <c r="J42" s="52" t="s">
        <v>1</v>
      </c>
      <c r="K42" s="44" t="s">
        <v>0</v>
      </c>
      <c r="L42" s="52" t="s">
        <v>1</v>
      </c>
    </row>
    <row r="43" spans="1:12">
      <c r="A43" s="11" t="s">
        <v>9</v>
      </c>
      <c r="B43" s="46">
        <v>8878</v>
      </c>
      <c r="C43" s="18">
        <v>718</v>
      </c>
      <c r="D43" s="19">
        <v>8.0874070736652399</v>
      </c>
      <c r="E43" s="18">
        <f>G43+I43+K43</f>
        <v>8160</v>
      </c>
      <c r="F43" s="19">
        <f>E43/B43*100</f>
        <v>91.912592926334753</v>
      </c>
      <c r="G43" s="18">
        <v>681</v>
      </c>
      <c r="H43" s="19">
        <v>7.6706465420139676</v>
      </c>
      <c r="I43" s="18">
        <v>5614</v>
      </c>
      <c r="J43" s="19">
        <v>63.234962829466099</v>
      </c>
      <c r="K43" s="18">
        <v>1865</v>
      </c>
      <c r="L43" s="17">
        <v>21.006983554854695</v>
      </c>
    </row>
    <row r="44" spans="1:12">
      <c r="A44" s="12" t="s">
        <v>10</v>
      </c>
      <c r="B44" s="47">
        <v>8766</v>
      </c>
      <c r="C44" s="15">
        <v>417</v>
      </c>
      <c r="D44" s="16">
        <v>4.7570157426420261</v>
      </c>
      <c r="E44" s="15">
        <f>G44+I44+K44</f>
        <v>8349</v>
      </c>
      <c r="F44" s="16">
        <f t="shared" ref="F44:F58" si="9">E44/B44*100</f>
        <v>95.242984257357975</v>
      </c>
      <c r="G44" s="15">
        <v>824</v>
      </c>
      <c r="H44" s="16">
        <v>9.3999543691535479</v>
      </c>
      <c r="I44" s="15">
        <v>6107</v>
      </c>
      <c r="J44" s="16">
        <v>69.666894820898932</v>
      </c>
      <c r="K44" s="15">
        <v>1418</v>
      </c>
      <c r="L44" s="14">
        <v>16.176135067305498</v>
      </c>
    </row>
    <row r="45" spans="1:12">
      <c r="A45" s="11" t="s">
        <v>11</v>
      </c>
      <c r="B45" s="46">
        <v>2663</v>
      </c>
      <c r="C45" s="18">
        <v>573</v>
      </c>
      <c r="D45" s="19">
        <v>21.517085993240705</v>
      </c>
      <c r="E45" s="18">
        <f t="shared" ref="E45:E61" si="10">G45+I45+K45</f>
        <v>2090</v>
      </c>
      <c r="F45" s="19">
        <f t="shared" si="9"/>
        <v>78.482914006759302</v>
      </c>
      <c r="G45" s="18">
        <v>403</v>
      </c>
      <c r="H45" s="19">
        <v>15.133308298911002</v>
      </c>
      <c r="I45" s="18">
        <v>715</v>
      </c>
      <c r="J45" s="19">
        <v>26.849417949680809</v>
      </c>
      <c r="K45" s="18">
        <v>972</v>
      </c>
      <c r="L45" s="17">
        <v>36.500187758167478</v>
      </c>
    </row>
    <row r="46" spans="1:12">
      <c r="A46" s="12" t="s">
        <v>12</v>
      </c>
      <c r="B46" s="47">
        <v>1565</v>
      </c>
      <c r="C46" s="15">
        <v>77</v>
      </c>
      <c r="D46" s="16">
        <v>4.9201277955271561</v>
      </c>
      <c r="E46" s="15">
        <f t="shared" si="10"/>
        <v>1488</v>
      </c>
      <c r="F46" s="16">
        <f t="shared" si="9"/>
        <v>95.079872204472849</v>
      </c>
      <c r="G46" s="15">
        <v>147</v>
      </c>
      <c r="H46" s="16">
        <v>9.3929712460063897</v>
      </c>
      <c r="I46" s="15">
        <v>797</v>
      </c>
      <c r="J46" s="16">
        <v>50.926517571884986</v>
      </c>
      <c r="K46" s="15">
        <v>544</v>
      </c>
      <c r="L46" s="14">
        <v>34.760383386581466</v>
      </c>
    </row>
    <row r="47" spans="1:12">
      <c r="A47" s="11" t="s">
        <v>13</v>
      </c>
      <c r="B47" s="46">
        <v>437</v>
      </c>
      <c r="C47" s="18">
        <v>107</v>
      </c>
      <c r="D47" s="19">
        <v>24.485125858123567</v>
      </c>
      <c r="E47" s="18">
        <f t="shared" si="10"/>
        <v>330</v>
      </c>
      <c r="F47" s="19">
        <f t="shared" si="9"/>
        <v>75.514874141876433</v>
      </c>
      <c r="G47" s="18">
        <v>135</v>
      </c>
      <c r="H47" s="19">
        <v>30.892448512585812</v>
      </c>
      <c r="I47" s="18">
        <v>75</v>
      </c>
      <c r="J47" s="19">
        <v>17.162471395881006</v>
      </c>
      <c r="K47" s="18">
        <v>120</v>
      </c>
      <c r="L47" s="17">
        <v>27.459954233409611</v>
      </c>
    </row>
    <row r="48" spans="1:12">
      <c r="A48" s="12" t="s">
        <v>14</v>
      </c>
      <c r="B48" s="47">
        <v>1126</v>
      </c>
      <c r="C48" s="15">
        <v>118</v>
      </c>
      <c r="D48" s="16">
        <v>10.479573712255773</v>
      </c>
      <c r="E48" s="15">
        <f t="shared" si="10"/>
        <v>1008</v>
      </c>
      <c r="F48" s="16">
        <f t="shared" si="9"/>
        <v>89.520426287744229</v>
      </c>
      <c r="G48" s="15">
        <v>390</v>
      </c>
      <c r="H48" s="16">
        <v>34.635879218472468</v>
      </c>
      <c r="I48" s="15">
        <v>152</v>
      </c>
      <c r="J48" s="16">
        <v>13.49911190053286</v>
      </c>
      <c r="K48" s="15">
        <v>466</v>
      </c>
      <c r="L48" s="14">
        <v>41.385435168738901</v>
      </c>
    </row>
    <row r="49" spans="1:12">
      <c r="A49" s="11" t="s">
        <v>15</v>
      </c>
      <c r="B49" s="46">
        <v>4157</v>
      </c>
      <c r="C49" s="18">
        <v>536</v>
      </c>
      <c r="D49" s="19">
        <v>12.893913880202067</v>
      </c>
      <c r="E49" s="18">
        <f t="shared" si="10"/>
        <v>3621</v>
      </c>
      <c r="F49" s="19">
        <f t="shared" si="9"/>
        <v>87.106086119797936</v>
      </c>
      <c r="G49" s="18">
        <v>653</v>
      </c>
      <c r="H49" s="19">
        <v>15.708443589126775</v>
      </c>
      <c r="I49" s="18">
        <v>1304</v>
      </c>
      <c r="J49" s="19">
        <v>31.368775559297568</v>
      </c>
      <c r="K49" s="18">
        <v>1664</v>
      </c>
      <c r="L49" s="17">
        <v>40.028866971373589</v>
      </c>
    </row>
    <row r="50" spans="1:12">
      <c r="A50" s="12" t="s">
        <v>16</v>
      </c>
      <c r="B50" s="47">
        <v>952</v>
      </c>
      <c r="C50" s="15">
        <v>23</v>
      </c>
      <c r="D50" s="16">
        <v>2.4159663865546221</v>
      </c>
      <c r="E50" s="15">
        <f t="shared" si="10"/>
        <v>929</v>
      </c>
      <c r="F50" s="16">
        <f t="shared" si="9"/>
        <v>97.584033613445371</v>
      </c>
      <c r="G50" s="15">
        <v>177</v>
      </c>
      <c r="H50" s="16">
        <v>18.592436974789916</v>
      </c>
      <c r="I50" s="15">
        <v>580</v>
      </c>
      <c r="J50" s="16">
        <v>60.924369747899156</v>
      </c>
      <c r="K50" s="15">
        <v>172</v>
      </c>
      <c r="L50" s="14">
        <v>18.067226890756302</v>
      </c>
    </row>
    <row r="51" spans="1:12">
      <c r="A51" s="11" t="s">
        <v>17</v>
      </c>
      <c r="B51" s="46">
        <v>5045</v>
      </c>
      <c r="C51" s="18">
        <v>543</v>
      </c>
      <c r="D51" s="19">
        <v>10.763131813676907</v>
      </c>
      <c r="E51" s="18">
        <f t="shared" si="10"/>
        <v>4502</v>
      </c>
      <c r="F51" s="19">
        <f t="shared" si="9"/>
        <v>89.236868186323093</v>
      </c>
      <c r="G51" s="18">
        <v>1052</v>
      </c>
      <c r="H51" s="19">
        <v>20.852329038652133</v>
      </c>
      <c r="I51" s="18">
        <v>1871</v>
      </c>
      <c r="J51" s="19">
        <v>37.086223984142713</v>
      </c>
      <c r="K51" s="18">
        <v>1579</v>
      </c>
      <c r="L51" s="17">
        <v>31.298315163528244</v>
      </c>
    </row>
    <row r="52" spans="1:12">
      <c r="A52" s="12" t="s">
        <v>44</v>
      </c>
      <c r="B52" s="47">
        <v>10347</v>
      </c>
      <c r="C52" s="15">
        <v>736</v>
      </c>
      <c r="D52" s="16">
        <v>7.1131729003575925</v>
      </c>
      <c r="E52" s="15">
        <f t="shared" si="10"/>
        <v>9611</v>
      </c>
      <c r="F52" s="16">
        <f t="shared" si="9"/>
        <v>92.886827099642417</v>
      </c>
      <c r="G52" s="15">
        <v>939</v>
      </c>
      <c r="H52" s="16">
        <v>9.075094230211656</v>
      </c>
      <c r="I52" s="15">
        <v>3295</v>
      </c>
      <c r="J52" s="16">
        <v>31.84497922103025</v>
      </c>
      <c r="K52" s="15">
        <v>5377</v>
      </c>
      <c r="L52" s="14">
        <v>51.966753648400498</v>
      </c>
    </row>
    <row r="53" spans="1:12">
      <c r="A53" s="11" t="s">
        <v>18</v>
      </c>
      <c r="B53" s="46">
        <v>2470</v>
      </c>
      <c r="C53" s="18">
        <v>144</v>
      </c>
      <c r="D53" s="19">
        <v>5.8299595141700404</v>
      </c>
      <c r="E53" s="18">
        <f t="shared" si="10"/>
        <v>2326</v>
      </c>
      <c r="F53" s="19">
        <f t="shared" si="9"/>
        <v>94.170040485829958</v>
      </c>
      <c r="G53" s="18">
        <v>152</v>
      </c>
      <c r="H53" s="19">
        <v>6.1538461538461542</v>
      </c>
      <c r="I53" s="18">
        <v>1148</v>
      </c>
      <c r="J53" s="19">
        <v>46.477732793522271</v>
      </c>
      <c r="K53" s="18">
        <v>1026</v>
      </c>
      <c r="L53" s="17">
        <v>41.53846153846154</v>
      </c>
    </row>
    <row r="54" spans="1:12">
      <c r="A54" s="12" t="s">
        <v>19</v>
      </c>
      <c r="B54" s="47">
        <v>470</v>
      </c>
      <c r="C54" s="15">
        <v>33</v>
      </c>
      <c r="D54" s="16">
        <v>7.0212765957446814</v>
      </c>
      <c r="E54" s="15">
        <f t="shared" si="10"/>
        <v>437</v>
      </c>
      <c r="F54" s="16">
        <f t="shared" si="9"/>
        <v>92.978723404255319</v>
      </c>
      <c r="G54" s="15">
        <v>40</v>
      </c>
      <c r="H54" s="16">
        <v>8.5106382978723403</v>
      </c>
      <c r="I54" s="15">
        <v>109</v>
      </c>
      <c r="J54" s="16">
        <v>23.191489361702128</v>
      </c>
      <c r="K54" s="15">
        <v>288</v>
      </c>
      <c r="L54" s="14">
        <v>61.276595744680847</v>
      </c>
    </row>
    <row r="55" spans="1:12">
      <c r="A55" s="11" t="s">
        <v>20</v>
      </c>
      <c r="B55" s="46">
        <v>2348</v>
      </c>
      <c r="C55" s="18">
        <v>91</v>
      </c>
      <c r="D55" s="19">
        <v>3.8756388415672918</v>
      </c>
      <c r="E55" s="18">
        <f t="shared" si="10"/>
        <v>2257</v>
      </c>
      <c r="F55" s="19">
        <f t="shared" si="9"/>
        <v>96.12436115843272</v>
      </c>
      <c r="G55" s="18">
        <v>599</v>
      </c>
      <c r="H55" s="19">
        <v>25.51107325383305</v>
      </c>
      <c r="I55" s="18">
        <v>670</v>
      </c>
      <c r="J55" s="19">
        <v>28.534923339011925</v>
      </c>
      <c r="K55" s="18">
        <v>988</v>
      </c>
      <c r="L55" s="17">
        <v>42.078364565587734</v>
      </c>
    </row>
    <row r="56" spans="1:12">
      <c r="A56" s="12" t="s">
        <v>21</v>
      </c>
      <c r="B56" s="47">
        <v>1414</v>
      </c>
      <c r="C56" s="15">
        <v>41</v>
      </c>
      <c r="D56" s="16">
        <v>2.8995756718528995</v>
      </c>
      <c r="E56" s="15">
        <f t="shared" si="10"/>
        <v>1373</v>
      </c>
      <c r="F56" s="16">
        <f t="shared" si="9"/>
        <v>97.100424328147099</v>
      </c>
      <c r="G56" s="15">
        <v>159</v>
      </c>
      <c r="H56" s="16">
        <v>11.244695898161245</v>
      </c>
      <c r="I56" s="15">
        <v>897</v>
      </c>
      <c r="J56" s="16">
        <v>63.437057991513434</v>
      </c>
      <c r="K56" s="15">
        <v>317</v>
      </c>
      <c r="L56" s="14">
        <v>22.418670438472418</v>
      </c>
    </row>
    <row r="57" spans="1:12">
      <c r="A57" s="20" t="s">
        <v>22</v>
      </c>
      <c r="B57" s="48">
        <v>1774</v>
      </c>
      <c r="C57" s="22">
        <v>161</v>
      </c>
      <c r="D57" s="23">
        <v>9.0755355129650503</v>
      </c>
      <c r="E57" s="22">
        <f t="shared" si="10"/>
        <v>1613</v>
      </c>
      <c r="F57" s="23">
        <f t="shared" si="9"/>
        <v>90.924464487034953</v>
      </c>
      <c r="G57" s="22">
        <v>333</v>
      </c>
      <c r="H57" s="23">
        <v>18.771138669673054</v>
      </c>
      <c r="I57" s="22">
        <v>502</v>
      </c>
      <c r="J57" s="23">
        <v>28.297632468996621</v>
      </c>
      <c r="K57" s="22">
        <v>778</v>
      </c>
      <c r="L57" s="21">
        <v>43.855693348365278</v>
      </c>
    </row>
    <row r="58" spans="1:12" ht="14.5" thickBot="1">
      <c r="A58" s="12" t="s">
        <v>23</v>
      </c>
      <c r="B58" s="47">
        <v>1330</v>
      </c>
      <c r="C58" s="15">
        <v>5</v>
      </c>
      <c r="D58" s="16">
        <v>0.37593984962406013</v>
      </c>
      <c r="E58" s="15">
        <f>G58+I58+K58</f>
        <v>1325</v>
      </c>
      <c r="F58" s="16">
        <f t="shared" si="9"/>
        <v>99.624060150375939</v>
      </c>
      <c r="G58" s="24">
        <v>245</v>
      </c>
      <c r="H58" s="26">
        <v>18.421052631578945</v>
      </c>
      <c r="I58" s="24">
        <v>815</v>
      </c>
      <c r="J58" s="26">
        <v>61.278195488721806</v>
      </c>
      <c r="K58" s="24">
        <v>265</v>
      </c>
      <c r="L58" s="25">
        <v>19.924812030075188</v>
      </c>
    </row>
    <row r="59" spans="1:12">
      <c r="A59" s="27" t="s">
        <v>7</v>
      </c>
      <c r="B59" s="49">
        <f>B52+B49+B53+B54+B43+B44+B47+B48+B51+B57</f>
        <v>43470</v>
      </c>
      <c r="C59" s="29">
        <f>C52+C49+C53+C54+C43+C44+C47+C48+C51+C57</f>
        <v>3513</v>
      </c>
      <c r="D59" s="30">
        <f>C59/B59*100</f>
        <v>8.0814354727398197</v>
      </c>
      <c r="E59" s="29">
        <f t="shared" ref="E59:K59" si="11">E52+E49+E53+E54+E43+E44+E47+E48+E51+E57</f>
        <v>39957</v>
      </c>
      <c r="F59" s="30">
        <f>E59/B59*100</f>
        <v>91.918564527260187</v>
      </c>
      <c r="G59" s="29">
        <f t="shared" si="11"/>
        <v>5199</v>
      </c>
      <c r="H59" s="30">
        <f>G59/B59*100</f>
        <v>11.959972394755003</v>
      </c>
      <c r="I59" s="29">
        <f t="shared" si="11"/>
        <v>20177</v>
      </c>
      <c r="J59" s="30">
        <f>I59/B59*100</f>
        <v>46.415919024614674</v>
      </c>
      <c r="K59" s="29">
        <f t="shared" si="11"/>
        <v>14581</v>
      </c>
      <c r="L59" s="28">
        <f>K59/B59*100</f>
        <v>33.542673107890494</v>
      </c>
    </row>
    <row r="60" spans="1:12">
      <c r="A60" s="31" t="s">
        <v>8</v>
      </c>
      <c r="B60" s="50">
        <f>B45+B46+B50+B55+B56+B58</f>
        <v>10272</v>
      </c>
      <c r="C60" s="33">
        <f t="shared" ref="C60:K60" si="12">C45+C46+C50+C55+C56+C58</f>
        <v>810</v>
      </c>
      <c r="D60" s="34">
        <f>C60/B60*100</f>
        <v>7.8855140186915893</v>
      </c>
      <c r="E60" s="33">
        <f t="shared" si="12"/>
        <v>9462</v>
      </c>
      <c r="F60" s="34">
        <f t="shared" ref="F60:F61" si="13">E60/B60*100</f>
        <v>92.11448598130842</v>
      </c>
      <c r="G60" s="33">
        <f t="shared" si="12"/>
        <v>1730</v>
      </c>
      <c r="H60" s="34">
        <f t="shared" ref="H60:H61" si="14">G60/B60*100</f>
        <v>16.84190031152648</v>
      </c>
      <c r="I60" s="33">
        <f t="shared" si="12"/>
        <v>4474</v>
      </c>
      <c r="J60" s="34">
        <f t="shared" ref="J60:J61" si="15">I60/B60*100</f>
        <v>43.555295950155767</v>
      </c>
      <c r="K60" s="33">
        <f t="shared" si="12"/>
        <v>3258</v>
      </c>
      <c r="L60" s="32">
        <f t="shared" ref="L60:L61" si="16">K60/B60*100</f>
        <v>31.717289719626169</v>
      </c>
    </row>
    <row r="61" spans="1:12" ht="14.5" thickBot="1">
      <c r="A61" s="35" t="s">
        <v>6</v>
      </c>
      <c r="B61" s="51">
        <v>53742</v>
      </c>
      <c r="C61" s="37">
        <v>4323</v>
      </c>
      <c r="D61" s="38">
        <v>8</v>
      </c>
      <c r="E61" s="37">
        <f t="shared" si="10"/>
        <v>49419</v>
      </c>
      <c r="F61" s="38">
        <f t="shared" si="13"/>
        <v>91.956012057608575</v>
      </c>
      <c r="G61" s="37">
        <v>6929</v>
      </c>
      <c r="H61" s="38">
        <f t="shared" si="14"/>
        <v>12.89308176100629</v>
      </c>
      <c r="I61" s="37">
        <v>24651</v>
      </c>
      <c r="J61" s="38">
        <f t="shared" si="15"/>
        <v>45.869152618064085</v>
      </c>
      <c r="K61" s="37">
        <v>17839</v>
      </c>
      <c r="L61" s="36">
        <f t="shared" si="16"/>
        <v>33.193777678538197</v>
      </c>
    </row>
    <row r="62" spans="1:12">
      <c r="A62" s="414" t="s">
        <v>56</v>
      </c>
      <c r="B62" s="414"/>
      <c r="C62" s="414"/>
      <c r="D62" s="414"/>
      <c r="E62" s="414"/>
      <c r="F62" s="414"/>
      <c r="G62" s="414"/>
      <c r="H62" s="414"/>
      <c r="I62" s="414"/>
      <c r="J62" s="414"/>
      <c r="K62" s="414"/>
      <c r="L62" s="414"/>
    </row>
    <row r="63" spans="1:12">
      <c r="A63" s="400" t="s">
        <v>178</v>
      </c>
      <c r="B63" s="400"/>
      <c r="C63" s="400"/>
      <c r="D63" s="400"/>
      <c r="E63" s="400"/>
      <c r="F63" s="400"/>
      <c r="G63" s="400"/>
      <c r="H63" s="400"/>
      <c r="I63" s="400"/>
      <c r="J63" s="400"/>
      <c r="K63" s="400"/>
      <c r="L63" s="400"/>
    </row>
    <row r="64" spans="1:12">
      <c r="A64" s="400"/>
      <c r="B64" s="400"/>
      <c r="C64" s="400"/>
      <c r="D64" s="400"/>
      <c r="E64" s="400"/>
      <c r="F64" s="400"/>
      <c r="G64" s="400"/>
      <c r="H64" s="400"/>
      <c r="I64" s="400"/>
      <c r="J64" s="400"/>
      <c r="K64" s="400"/>
      <c r="L64" s="400"/>
    </row>
    <row r="65" spans="1:12" ht="14.5">
      <c r="A65" s="10"/>
      <c r="B65" s="39"/>
      <c r="C65" s="39"/>
      <c r="D65" s="10"/>
      <c r="E65" s="39"/>
      <c r="F65" s="10"/>
      <c r="G65" s="10"/>
      <c r="H65" s="10"/>
      <c r="I65" s="10"/>
      <c r="J65" s="10"/>
      <c r="K65" s="10"/>
      <c r="L65" s="10"/>
    </row>
    <row r="66" spans="1:12" ht="23.5">
      <c r="A66" s="401">
        <v>2019</v>
      </c>
      <c r="B66" s="401"/>
      <c r="C66" s="401"/>
      <c r="D66" s="401"/>
      <c r="E66" s="401"/>
      <c r="F66" s="401"/>
      <c r="G66" s="401"/>
      <c r="H66" s="401"/>
      <c r="I66" s="401"/>
      <c r="J66" s="401"/>
      <c r="K66" s="401"/>
      <c r="L66" s="401"/>
    </row>
    <row r="67" spans="1:12" ht="14.5">
      <c r="A67" s="10"/>
      <c r="B67" s="10"/>
      <c r="C67" s="10"/>
      <c r="D67" s="10"/>
      <c r="E67" s="10"/>
      <c r="F67" s="10"/>
      <c r="G67" s="10"/>
      <c r="H67" s="10"/>
      <c r="I67" s="10"/>
      <c r="J67" s="10"/>
      <c r="K67" s="10"/>
      <c r="L67" s="10"/>
    </row>
    <row r="68" spans="1:12" ht="16.5">
      <c r="A68" s="402" t="s">
        <v>133</v>
      </c>
      <c r="B68" s="402"/>
      <c r="C68" s="402"/>
      <c r="D68" s="402"/>
      <c r="E68" s="402"/>
      <c r="F68" s="402"/>
      <c r="G68" s="402"/>
      <c r="H68" s="402"/>
      <c r="I68" s="402"/>
      <c r="J68" s="402"/>
      <c r="K68" s="402"/>
      <c r="L68" s="402"/>
    </row>
    <row r="69" spans="1:12" ht="14.5">
      <c r="A69" s="403" t="s">
        <v>2</v>
      </c>
      <c r="B69" s="405" t="s">
        <v>36</v>
      </c>
      <c r="C69" s="406"/>
      <c r="D69" s="406"/>
      <c r="E69" s="406"/>
      <c r="F69" s="406"/>
      <c r="G69" s="406"/>
      <c r="H69" s="406"/>
      <c r="I69" s="406"/>
      <c r="J69" s="406"/>
      <c r="K69" s="406"/>
      <c r="L69" s="406"/>
    </row>
    <row r="70" spans="1:12" ht="14.5">
      <c r="A70" s="403"/>
      <c r="B70" s="407" t="s">
        <v>4</v>
      </c>
      <c r="C70" s="405" t="s">
        <v>43</v>
      </c>
      <c r="D70" s="406"/>
      <c r="E70" s="406"/>
      <c r="F70" s="406"/>
      <c r="G70" s="406"/>
      <c r="H70" s="406"/>
      <c r="I70" s="406"/>
      <c r="J70" s="406"/>
      <c r="K70" s="406"/>
      <c r="L70" s="406"/>
    </row>
    <row r="71" spans="1:12" ht="14.5">
      <c r="A71" s="403"/>
      <c r="B71" s="407"/>
      <c r="C71" s="405" t="s">
        <v>38</v>
      </c>
      <c r="D71" s="408"/>
      <c r="E71" s="405" t="s">
        <v>37</v>
      </c>
      <c r="F71" s="408"/>
      <c r="G71" s="409" t="s">
        <v>43</v>
      </c>
      <c r="H71" s="410"/>
      <c r="I71" s="410"/>
      <c r="J71" s="410"/>
      <c r="K71" s="410"/>
      <c r="L71" s="410"/>
    </row>
    <row r="72" spans="1:12" ht="14.5">
      <c r="A72" s="403"/>
      <c r="B72" s="407"/>
      <c r="C72" s="405"/>
      <c r="D72" s="408"/>
      <c r="E72" s="405"/>
      <c r="F72" s="408"/>
      <c r="G72" s="409" t="s">
        <v>5</v>
      </c>
      <c r="H72" s="403"/>
      <c r="I72" s="411" t="s">
        <v>33</v>
      </c>
      <c r="J72" s="412"/>
      <c r="K72" s="412"/>
      <c r="L72" s="412"/>
    </row>
    <row r="73" spans="1:12" ht="30.75" customHeight="1">
      <c r="A73" s="403"/>
      <c r="B73" s="407"/>
      <c r="C73" s="405"/>
      <c r="D73" s="408"/>
      <c r="E73" s="405"/>
      <c r="F73" s="408"/>
      <c r="G73" s="409"/>
      <c r="H73" s="403"/>
      <c r="I73" s="405" t="s">
        <v>35</v>
      </c>
      <c r="J73" s="408"/>
      <c r="K73" s="409" t="s">
        <v>34</v>
      </c>
      <c r="L73" s="410"/>
    </row>
    <row r="74" spans="1:12" ht="15" thickBot="1">
      <c r="A74" s="404"/>
      <c r="B74" s="45" t="s">
        <v>0</v>
      </c>
      <c r="C74" s="44" t="s">
        <v>0</v>
      </c>
      <c r="D74" s="52" t="s">
        <v>1</v>
      </c>
      <c r="E74" s="44" t="s">
        <v>0</v>
      </c>
      <c r="F74" s="52" t="s">
        <v>1</v>
      </c>
      <c r="G74" s="44" t="s">
        <v>0</v>
      </c>
      <c r="H74" s="52" t="s">
        <v>1</v>
      </c>
      <c r="I74" s="44" t="s">
        <v>0</v>
      </c>
      <c r="J74" s="52" t="s">
        <v>1</v>
      </c>
      <c r="K74" s="44" t="s">
        <v>0</v>
      </c>
      <c r="L74" s="52" t="s">
        <v>1</v>
      </c>
    </row>
    <row r="75" spans="1:12">
      <c r="A75" s="11" t="s">
        <v>9</v>
      </c>
      <c r="B75" s="46">
        <v>8712</v>
      </c>
      <c r="C75" s="18">
        <v>1002</v>
      </c>
      <c r="D75" s="19">
        <v>11.501377410468319</v>
      </c>
      <c r="E75" s="18">
        <f t="shared" ref="E75:E88" si="17">G75+I75+K75</f>
        <v>7710</v>
      </c>
      <c r="F75" s="19">
        <v>88.498622589531678</v>
      </c>
      <c r="G75" s="18">
        <v>602</v>
      </c>
      <c r="H75" s="19">
        <v>6.9100091827364558</v>
      </c>
      <c r="I75" s="18">
        <v>5260</v>
      </c>
      <c r="J75" s="19">
        <v>60.376492194674015</v>
      </c>
      <c r="K75" s="18">
        <v>1848</v>
      </c>
      <c r="L75" s="17">
        <v>21.212121212121211</v>
      </c>
    </row>
    <row r="76" spans="1:12">
      <c r="A76" s="12" t="s">
        <v>10</v>
      </c>
      <c r="B76" s="47">
        <v>8594</v>
      </c>
      <c r="C76" s="15">
        <v>440</v>
      </c>
      <c r="D76" s="16">
        <v>5.1198510588782868</v>
      </c>
      <c r="E76" s="15">
        <f t="shared" si="17"/>
        <v>8154</v>
      </c>
      <c r="F76" s="16">
        <v>94.880148941121718</v>
      </c>
      <c r="G76" s="15">
        <v>695</v>
      </c>
      <c r="H76" s="16">
        <v>8.0870374680009309</v>
      </c>
      <c r="I76" s="15">
        <v>6127</v>
      </c>
      <c r="J76" s="16">
        <v>71.293925994880141</v>
      </c>
      <c r="K76" s="15">
        <v>1332</v>
      </c>
      <c r="L76" s="14">
        <v>15.499185478240632</v>
      </c>
    </row>
    <row r="77" spans="1:12">
      <c r="A77" s="11" t="s">
        <v>11</v>
      </c>
      <c r="B77" s="46">
        <v>2600</v>
      </c>
      <c r="C77" s="18">
        <v>542</v>
      </c>
      <c r="D77" s="19">
        <v>20.846153846153843</v>
      </c>
      <c r="E77" s="18">
        <f t="shared" si="17"/>
        <v>2058</v>
      </c>
      <c r="F77" s="19">
        <v>79.153846153846146</v>
      </c>
      <c r="G77" s="18">
        <v>380</v>
      </c>
      <c r="H77" s="19">
        <v>14.615384615384617</v>
      </c>
      <c r="I77" s="18">
        <v>768</v>
      </c>
      <c r="J77" s="19">
        <v>29.53846153846154</v>
      </c>
      <c r="K77" s="18">
        <v>910</v>
      </c>
      <c r="L77" s="17">
        <v>35</v>
      </c>
    </row>
    <row r="78" spans="1:12">
      <c r="A78" s="12" t="s">
        <v>12</v>
      </c>
      <c r="B78" s="47">
        <v>1538</v>
      </c>
      <c r="C78" s="15">
        <v>90</v>
      </c>
      <c r="D78" s="16">
        <v>5.851755526657997</v>
      </c>
      <c r="E78" s="15">
        <f t="shared" si="17"/>
        <v>1448</v>
      </c>
      <c r="F78" s="16">
        <v>94.148244473342004</v>
      </c>
      <c r="G78" s="15">
        <v>127</v>
      </c>
      <c r="H78" s="16">
        <v>8.2574772431729517</v>
      </c>
      <c r="I78" s="15">
        <v>884</v>
      </c>
      <c r="J78" s="16">
        <v>57.477243172951887</v>
      </c>
      <c r="K78" s="15">
        <v>437</v>
      </c>
      <c r="L78" s="14">
        <v>28.413524057217167</v>
      </c>
    </row>
    <row r="79" spans="1:12">
      <c r="A79" s="11" t="s">
        <v>13</v>
      </c>
      <c r="B79" s="46">
        <v>431</v>
      </c>
      <c r="C79" s="18">
        <v>119</v>
      </c>
      <c r="D79" s="19">
        <v>27.610208816705335</v>
      </c>
      <c r="E79" s="18">
        <f t="shared" si="17"/>
        <v>312</v>
      </c>
      <c r="F79" s="19">
        <v>72.389791183294662</v>
      </c>
      <c r="G79" s="18">
        <v>113</v>
      </c>
      <c r="H79" s="19">
        <v>26.218097447795824</v>
      </c>
      <c r="I79" s="18">
        <v>62</v>
      </c>
      <c r="J79" s="19">
        <v>14.385150812064964</v>
      </c>
      <c r="K79" s="18">
        <v>137</v>
      </c>
      <c r="L79" s="17">
        <v>31.786542923433874</v>
      </c>
    </row>
    <row r="80" spans="1:12">
      <c r="A80" s="12" t="s">
        <v>14</v>
      </c>
      <c r="B80" s="47">
        <v>1099</v>
      </c>
      <c r="C80" s="15">
        <v>118</v>
      </c>
      <c r="D80" s="16">
        <v>10.737033666969973</v>
      </c>
      <c r="E80" s="15">
        <f t="shared" si="17"/>
        <v>981</v>
      </c>
      <c r="F80" s="16">
        <v>89.262966333030022</v>
      </c>
      <c r="G80" s="15">
        <v>393</v>
      </c>
      <c r="H80" s="16">
        <v>35.759781619654227</v>
      </c>
      <c r="I80" s="15">
        <v>141</v>
      </c>
      <c r="J80" s="16">
        <v>12.829845313921748</v>
      </c>
      <c r="K80" s="15">
        <v>447</v>
      </c>
      <c r="L80" s="14">
        <v>40.673339399454051</v>
      </c>
    </row>
    <row r="81" spans="1:12">
      <c r="A81" s="11" t="s">
        <v>15</v>
      </c>
      <c r="B81" s="46">
        <v>4098</v>
      </c>
      <c r="C81" s="18">
        <v>557</v>
      </c>
      <c r="D81" s="19">
        <v>13.591996095656416</v>
      </c>
      <c r="E81" s="18">
        <f t="shared" si="17"/>
        <v>3541</v>
      </c>
      <c r="F81" s="19">
        <v>86.408003904343573</v>
      </c>
      <c r="G81" s="18">
        <v>649</v>
      </c>
      <c r="H81" s="19">
        <v>15.836993655441677</v>
      </c>
      <c r="I81" s="18">
        <v>1235</v>
      </c>
      <c r="J81" s="19">
        <v>30.136652025378236</v>
      </c>
      <c r="K81" s="18">
        <v>1657</v>
      </c>
      <c r="L81" s="17">
        <v>40.434358223523667</v>
      </c>
    </row>
    <row r="82" spans="1:12">
      <c r="A82" s="12" t="s">
        <v>16</v>
      </c>
      <c r="B82" s="47">
        <v>945</v>
      </c>
      <c r="C82" s="15">
        <v>35</v>
      </c>
      <c r="D82" s="16">
        <v>3.7037037037037033</v>
      </c>
      <c r="E82" s="15">
        <f t="shared" si="17"/>
        <v>910</v>
      </c>
      <c r="F82" s="16">
        <v>96.296296296296291</v>
      </c>
      <c r="G82" s="15">
        <v>147</v>
      </c>
      <c r="H82" s="16">
        <v>15.555555555555555</v>
      </c>
      <c r="I82" s="15">
        <v>562</v>
      </c>
      <c r="J82" s="16">
        <v>59.470899470899475</v>
      </c>
      <c r="K82" s="15">
        <v>201</v>
      </c>
      <c r="L82" s="14">
        <v>21.269841269841269</v>
      </c>
    </row>
    <row r="83" spans="1:12">
      <c r="A83" s="11" t="s">
        <v>17</v>
      </c>
      <c r="B83" s="46">
        <v>4915</v>
      </c>
      <c r="C83" s="18">
        <v>632</v>
      </c>
      <c r="D83" s="19">
        <v>12.858596134282807</v>
      </c>
      <c r="E83" s="18">
        <f t="shared" si="17"/>
        <v>4283</v>
      </c>
      <c r="F83" s="19">
        <v>87.141403865717194</v>
      </c>
      <c r="G83" s="18">
        <v>918</v>
      </c>
      <c r="H83" s="19">
        <v>18.677517802644964</v>
      </c>
      <c r="I83" s="18">
        <v>1849</v>
      </c>
      <c r="J83" s="19">
        <v>37.61953204476093</v>
      </c>
      <c r="K83" s="18">
        <v>1516</v>
      </c>
      <c r="L83" s="17">
        <v>30.844354018311293</v>
      </c>
    </row>
    <row r="84" spans="1:12">
      <c r="A84" s="12" t="s">
        <v>44</v>
      </c>
      <c r="B84" s="47">
        <v>10162</v>
      </c>
      <c r="C84" s="15">
        <v>839</v>
      </c>
      <c r="D84" s="16">
        <v>8.2562487699271792</v>
      </c>
      <c r="E84" s="15">
        <f t="shared" si="17"/>
        <v>9323</v>
      </c>
      <c r="F84" s="16">
        <v>91.743751230072817</v>
      </c>
      <c r="G84" s="15">
        <v>797</v>
      </c>
      <c r="H84" s="16">
        <v>7.8429443023026959</v>
      </c>
      <c r="I84" s="15">
        <v>3235</v>
      </c>
      <c r="J84" s="16">
        <v>31.834284589647705</v>
      </c>
      <c r="K84" s="15">
        <v>5291</v>
      </c>
      <c r="L84" s="14">
        <v>52.066522338122411</v>
      </c>
    </row>
    <row r="85" spans="1:12">
      <c r="A85" s="11" t="s">
        <v>18</v>
      </c>
      <c r="B85" s="46">
        <v>2457</v>
      </c>
      <c r="C85" s="18">
        <v>186</v>
      </c>
      <c r="D85" s="19">
        <v>7.57020757020757</v>
      </c>
      <c r="E85" s="18">
        <f t="shared" si="17"/>
        <v>2271</v>
      </c>
      <c r="F85" s="19">
        <v>92.429792429792428</v>
      </c>
      <c r="G85" s="18">
        <v>138</v>
      </c>
      <c r="H85" s="19">
        <v>5.6166056166056171</v>
      </c>
      <c r="I85" s="18">
        <v>1047</v>
      </c>
      <c r="J85" s="19">
        <v>42.612942612942611</v>
      </c>
      <c r="K85" s="18">
        <v>1086</v>
      </c>
      <c r="L85" s="17">
        <v>44.2002442002442</v>
      </c>
    </row>
    <row r="86" spans="1:12">
      <c r="A86" s="12" t="s">
        <v>19</v>
      </c>
      <c r="B86" s="47">
        <v>464</v>
      </c>
      <c r="C86" s="15">
        <v>35</v>
      </c>
      <c r="D86" s="16">
        <v>7.5431034482758621</v>
      </c>
      <c r="E86" s="15">
        <f t="shared" si="17"/>
        <v>429</v>
      </c>
      <c r="F86" s="16">
        <v>92.456896551724128</v>
      </c>
      <c r="G86" s="15">
        <v>33</v>
      </c>
      <c r="H86" s="16">
        <v>7.112068965517242</v>
      </c>
      <c r="I86" s="15">
        <v>112</v>
      </c>
      <c r="J86" s="16">
        <v>24.137931034482758</v>
      </c>
      <c r="K86" s="15">
        <v>284</v>
      </c>
      <c r="L86" s="14">
        <v>61.206896551724135</v>
      </c>
    </row>
    <row r="87" spans="1:12">
      <c r="A87" s="11" t="s">
        <v>20</v>
      </c>
      <c r="B87" s="46">
        <v>2341</v>
      </c>
      <c r="C87" s="18">
        <v>106</v>
      </c>
      <c r="D87" s="19">
        <v>4.5279794959419046</v>
      </c>
      <c r="E87" s="18">
        <f t="shared" si="17"/>
        <v>2235</v>
      </c>
      <c r="F87" s="19">
        <v>95.472020504058094</v>
      </c>
      <c r="G87" s="18">
        <v>581</v>
      </c>
      <c r="H87" s="19">
        <v>24.818453652285349</v>
      </c>
      <c r="I87" s="18">
        <v>714</v>
      </c>
      <c r="J87" s="19">
        <v>30.499786416061514</v>
      </c>
      <c r="K87" s="18">
        <v>940</v>
      </c>
      <c r="L87" s="17">
        <v>40.153780435711234</v>
      </c>
    </row>
    <row r="88" spans="1:12">
      <c r="A88" s="12" t="s">
        <v>21</v>
      </c>
      <c r="B88" s="47">
        <v>1418</v>
      </c>
      <c r="C88" s="15">
        <v>43</v>
      </c>
      <c r="D88" s="16">
        <v>3.0324400564174896</v>
      </c>
      <c r="E88" s="15">
        <f t="shared" si="17"/>
        <v>1375</v>
      </c>
      <c r="F88" s="16">
        <v>96.967559943582515</v>
      </c>
      <c r="G88" s="15">
        <v>127</v>
      </c>
      <c r="H88" s="16">
        <v>8.9562764456981672</v>
      </c>
      <c r="I88" s="15">
        <v>936</v>
      </c>
      <c r="J88" s="16">
        <v>66.008462623413251</v>
      </c>
      <c r="K88" s="15">
        <v>312</v>
      </c>
      <c r="L88" s="14">
        <v>22.002820874471084</v>
      </c>
    </row>
    <row r="89" spans="1:12">
      <c r="A89" s="20" t="s">
        <v>22</v>
      </c>
      <c r="B89" s="48">
        <v>1768</v>
      </c>
      <c r="C89" s="22">
        <v>191</v>
      </c>
      <c r="D89" s="23">
        <v>10.80316742081448</v>
      </c>
      <c r="E89" s="22">
        <f>G89+I89+K89</f>
        <v>1577</v>
      </c>
      <c r="F89" s="23">
        <v>89.196832579185525</v>
      </c>
      <c r="G89" s="22">
        <v>310</v>
      </c>
      <c r="H89" s="23">
        <v>17.533936651583709</v>
      </c>
      <c r="I89" s="22">
        <v>521</v>
      </c>
      <c r="J89" s="23">
        <v>29.468325791855204</v>
      </c>
      <c r="K89" s="22">
        <v>746</v>
      </c>
      <c r="L89" s="21">
        <v>42.194570135746609</v>
      </c>
    </row>
    <row r="90" spans="1:12" ht="14.5" thickBot="1">
      <c r="A90" s="12" t="s">
        <v>23</v>
      </c>
      <c r="B90" s="47">
        <v>1328</v>
      </c>
      <c r="C90" s="15">
        <v>7</v>
      </c>
      <c r="D90" s="16">
        <v>0.52710843373493976</v>
      </c>
      <c r="E90" s="15">
        <f t="shared" ref="E90" si="18">G90+I90+K90</f>
        <v>1321</v>
      </c>
      <c r="F90" s="16">
        <v>99.472891566265062</v>
      </c>
      <c r="G90" s="24">
        <v>229</v>
      </c>
      <c r="H90" s="26">
        <v>17.243975903614459</v>
      </c>
      <c r="I90" s="24">
        <v>805</v>
      </c>
      <c r="J90" s="26">
        <v>60.617469879518069</v>
      </c>
      <c r="K90" s="24">
        <v>287</v>
      </c>
      <c r="L90" s="25">
        <v>21.611445783132531</v>
      </c>
    </row>
    <row r="91" spans="1:12">
      <c r="A91" s="27" t="s">
        <v>7</v>
      </c>
      <c r="B91" s="49">
        <v>42700</v>
      </c>
      <c r="C91" s="29">
        <v>4119</v>
      </c>
      <c r="D91" s="30">
        <v>9.6463700234192036</v>
      </c>
      <c r="E91" s="29">
        <v>38581</v>
      </c>
      <c r="F91" s="30">
        <v>90.353629976580791</v>
      </c>
      <c r="G91" s="29">
        <v>4648</v>
      </c>
      <c r="H91" s="30">
        <v>10.885245901639344</v>
      </c>
      <c r="I91" s="29">
        <v>19589</v>
      </c>
      <c r="J91" s="30">
        <v>45.875878220140514</v>
      </c>
      <c r="K91" s="29">
        <v>14344</v>
      </c>
      <c r="L91" s="28">
        <v>33.592505854800933</v>
      </c>
    </row>
    <row r="92" spans="1:12">
      <c r="A92" s="31" t="s">
        <v>8</v>
      </c>
      <c r="B92" s="50">
        <v>10170</v>
      </c>
      <c r="C92" s="33">
        <v>823</v>
      </c>
      <c r="D92" s="34">
        <v>8.0924287118977389</v>
      </c>
      <c r="E92" s="33">
        <v>9347</v>
      </c>
      <c r="F92" s="34">
        <v>91.907571288102261</v>
      </c>
      <c r="G92" s="33">
        <v>1591</v>
      </c>
      <c r="H92" s="34">
        <v>15.644051130776795</v>
      </c>
      <c r="I92" s="33">
        <v>4669</v>
      </c>
      <c r="J92" s="34">
        <v>45.909537856440515</v>
      </c>
      <c r="K92" s="33">
        <v>3087</v>
      </c>
      <c r="L92" s="32">
        <v>30.353982300884958</v>
      </c>
    </row>
    <row r="93" spans="1:12" ht="14.5" thickBot="1">
      <c r="A93" s="35" t="s">
        <v>6</v>
      </c>
      <c r="B93" s="51">
        <v>52870</v>
      </c>
      <c r="C93" s="37">
        <v>4942</v>
      </c>
      <c r="D93" s="38">
        <v>9.3474560242103273</v>
      </c>
      <c r="E93" s="37">
        <v>47928</v>
      </c>
      <c r="F93" s="38">
        <v>90.652543975789669</v>
      </c>
      <c r="G93" s="37">
        <v>6239</v>
      </c>
      <c r="H93" s="38">
        <v>11.80064308681672</v>
      </c>
      <c r="I93" s="37">
        <v>24258</v>
      </c>
      <c r="J93" s="38">
        <v>45.882352941176471</v>
      </c>
      <c r="K93" s="37">
        <v>17431</v>
      </c>
      <c r="L93" s="36">
        <v>32.969547947796478</v>
      </c>
    </row>
    <row r="94" spans="1:12">
      <c r="A94" s="414" t="s">
        <v>56</v>
      </c>
      <c r="B94" s="414"/>
      <c r="C94" s="414"/>
      <c r="D94" s="414"/>
      <c r="E94" s="414"/>
      <c r="F94" s="414"/>
      <c r="G94" s="414"/>
      <c r="H94" s="414"/>
      <c r="I94" s="414"/>
      <c r="J94" s="414"/>
      <c r="K94" s="414"/>
      <c r="L94" s="414"/>
    </row>
    <row r="95" spans="1:12">
      <c r="A95" s="400" t="s">
        <v>179</v>
      </c>
      <c r="B95" s="400"/>
      <c r="C95" s="400"/>
      <c r="D95" s="400"/>
      <c r="E95" s="400"/>
      <c r="F95" s="400"/>
      <c r="G95" s="400"/>
      <c r="H95" s="400"/>
      <c r="I95" s="400"/>
      <c r="J95" s="400"/>
      <c r="K95" s="400"/>
      <c r="L95" s="400"/>
    </row>
    <row r="96" spans="1:12">
      <c r="A96" s="400"/>
      <c r="B96" s="400"/>
      <c r="C96" s="400"/>
      <c r="D96" s="400"/>
      <c r="E96" s="400"/>
      <c r="F96" s="400"/>
      <c r="G96" s="400"/>
      <c r="H96" s="400"/>
      <c r="I96" s="400"/>
      <c r="J96" s="400"/>
      <c r="K96" s="400"/>
      <c r="L96" s="400"/>
    </row>
    <row r="97" spans="1:12" ht="14.5">
      <c r="A97" s="10"/>
      <c r="B97" s="10"/>
      <c r="C97" s="39"/>
      <c r="D97" s="10"/>
      <c r="E97" s="10"/>
      <c r="F97" s="10"/>
      <c r="G97" s="10"/>
      <c r="H97" s="10"/>
      <c r="I97" s="10"/>
      <c r="J97" s="10"/>
      <c r="K97" s="10"/>
      <c r="L97" s="10"/>
    </row>
    <row r="98" spans="1:12" ht="23.5">
      <c r="A98" s="401">
        <v>2018</v>
      </c>
      <c r="B98" s="401"/>
      <c r="C98" s="401"/>
      <c r="D98" s="401"/>
      <c r="E98" s="401"/>
      <c r="F98" s="401"/>
      <c r="G98" s="401"/>
      <c r="H98" s="401"/>
      <c r="I98" s="401"/>
      <c r="J98" s="401"/>
      <c r="K98" s="401"/>
      <c r="L98" s="401"/>
    </row>
    <row r="99" spans="1:12" ht="14.5">
      <c r="A99" s="10"/>
      <c r="B99" s="10"/>
      <c r="C99" s="10"/>
      <c r="D99" s="10"/>
      <c r="E99" s="10"/>
      <c r="F99" s="10"/>
      <c r="G99" s="10"/>
      <c r="H99" s="10"/>
      <c r="I99" s="10"/>
      <c r="J99" s="10"/>
      <c r="K99" s="10"/>
      <c r="L99" s="10"/>
    </row>
    <row r="100" spans="1:12" ht="16.5">
      <c r="A100" s="402" t="s">
        <v>134</v>
      </c>
      <c r="B100" s="402"/>
      <c r="C100" s="402"/>
      <c r="D100" s="402"/>
      <c r="E100" s="402"/>
      <c r="F100" s="402"/>
      <c r="G100" s="402"/>
      <c r="H100" s="402"/>
      <c r="I100" s="402"/>
      <c r="J100" s="402"/>
      <c r="K100" s="402"/>
      <c r="L100" s="402"/>
    </row>
    <row r="101" spans="1:12" ht="14.5">
      <c r="A101" s="403" t="s">
        <v>2</v>
      </c>
      <c r="B101" s="405" t="s">
        <v>3</v>
      </c>
      <c r="C101" s="406"/>
      <c r="D101" s="406"/>
      <c r="E101" s="406"/>
      <c r="F101" s="406"/>
      <c r="G101" s="406"/>
      <c r="H101" s="406"/>
      <c r="I101" s="406"/>
      <c r="J101" s="406"/>
      <c r="K101" s="406"/>
      <c r="L101" s="406"/>
    </row>
    <row r="102" spans="1:12" ht="14.5">
      <c r="A102" s="403"/>
      <c r="B102" s="407" t="s">
        <v>4</v>
      </c>
      <c r="C102" s="405" t="s">
        <v>43</v>
      </c>
      <c r="D102" s="406"/>
      <c r="E102" s="406"/>
      <c r="F102" s="406"/>
      <c r="G102" s="406"/>
      <c r="H102" s="406"/>
      <c r="I102" s="406"/>
      <c r="J102" s="406"/>
      <c r="K102" s="406"/>
      <c r="L102" s="406"/>
    </row>
    <row r="103" spans="1:12" ht="14.5">
      <c r="A103" s="403"/>
      <c r="B103" s="407"/>
      <c r="C103" s="405" t="s">
        <v>38</v>
      </c>
      <c r="D103" s="408"/>
      <c r="E103" s="405" t="s">
        <v>37</v>
      </c>
      <c r="F103" s="408"/>
      <c r="G103" s="409" t="s">
        <v>43</v>
      </c>
      <c r="H103" s="410"/>
      <c r="I103" s="410"/>
      <c r="J103" s="410"/>
      <c r="K103" s="410"/>
      <c r="L103" s="410"/>
    </row>
    <row r="104" spans="1:12" ht="14.5">
      <c r="A104" s="403"/>
      <c r="B104" s="407"/>
      <c r="C104" s="405"/>
      <c r="D104" s="408"/>
      <c r="E104" s="405"/>
      <c r="F104" s="408"/>
      <c r="G104" s="409" t="s">
        <v>5</v>
      </c>
      <c r="H104" s="403"/>
      <c r="I104" s="411" t="s">
        <v>33</v>
      </c>
      <c r="J104" s="412"/>
      <c r="K104" s="412"/>
      <c r="L104" s="412"/>
    </row>
    <row r="105" spans="1:12" ht="33.75" customHeight="1">
      <c r="A105" s="403"/>
      <c r="B105" s="407"/>
      <c r="C105" s="405"/>
      <c r="D105" s="408"/>
      <c r="E105" s="405"/>
      <c r="F105" s="408"/>
      <c r="G105" s="409"/>
      <c r="H105" s="403"/>
      <c r="I105" s="405" t="s">
        <v>35</v>
      </c>
      <c r="J105" s="408"/>
      <c r="K105" s="409" t="s">
        <v>34</v>
      </c>
      <c r="L105" s="410"/>
    </row>
    <row r="106" spans="1:12" ht="15" thickBot="1">
      <c r="A106" s="404"/>
      <c r="B106" s="45" t="s">
        <v>0</v>
      </c>
      <c r="C106" s="44" t="s">
        <v>0</v>
      </c>
      <c r="D106" s="52" t="s">
        <v>1</v>
      </c>
      <c r="E106" s="44" t="s">
        <v>0</v>
      </c>
      <c r="F106" s="52" t="s">
        <v>1</v>
      </c>
      <c r="G106" s="44" t="s">
        <v>0</v>
      </c>
      <c r="H106" s="52" t="s">
        <v>1</v>
      </c>
      <c r="I106" s="44" t="s">
        <v>0</v>
      </c>
      <c r="J106" s="52" t="s">
        <v>1</v>
      </c>
      <c r="K106" s="44" t="s">
        <v>0</v>
      </c>
      <c r="L106" s="52" t="s">
        <v>1</v>
      </c>
    </row>
    <row r="107" spans="1:12">
      <c r="A107" s="40" t="s">
        <v>9</v>
      </c>
      <c r="B107" s="46">
        <v>8518</v>
      </c>
      <c r="C107" s="18">
        <v>1052</v>
      </c>
      <c r="D107" s="19">
        <v>12.35031697581592</v>
      </c>
      <c r="E107" s="18">
        <f>G107+I107+K107</f>
        <v>7466</v>
      </c>
      <c r="F107" s="19">
        <v>87.649683024184071</v>
      </c>
      <c r="G107" s="18">
        <v>781</v>
      </c>
      <c r="H107" s="19">
        <v>9.1688189715895749</v>
      </c>
      <c r="I107" s="18">
        <v>4880</v>
      </c>
      <c r="J107" s="19">
        <v>57.290443766142282</v>
      </c>
      <c r="K107" s="18">
        <v>1805</v>
      </c>
      <c r="L107" s="17">
        <v>21.19042028645222</v>
      </c>
    </row>
    <row r="108" spans="1:12">
      <c r="A108" s="41" t="s">
        <v>10</v>
      </c>
      <c r="B108" s="47">
        <v>8495</v>
      </c>
      <c r="C108" s="15">
        <v>404</v>
      </c>
      <c r="D108" s="16">
        <v>4.7557386698057682</v>
      </c>
      <c r="E108" s="15">
        <f t="shared" ref="E108:E125" si="19">G108+I108+K108</f>
        <v>8091</v>
      </c>
      <c r="F108" s="16">
        <v>95.244261330194234</v>
      </c>
      <c r="G108" s="15">
        <v>519</v>
      </c>
      <c r="H108" s="16">
        <v>6.109476162448499</v>
      </c>
      <c r="I108" s="15">
        <v>6263</v>
      </c>
      <c r="J108" s="16">
        <v>73.725721012360211</v>
      </c>
      <c r="K108" s="15">
        <v>1309</v>
      </c>
      <c r="L108" s="14">
        <v>15.409064155385522</v>
      </c>
    </row>
    <row r="109" spans="1:12">
      <c r="A109" s="40" t="s">
        <v>11</v>
      </c>
      <c r="B109" s="46">
        <v>2560</v>
      </c>
      <c r="C109" s="18">
        <v>557</v>
      </c>
      <c r="D109" s="19">
        <v>21.7578125</v>
      </c>
      <c r="E109" s="18">
        <f t="shared" si="19"/>
        <v>2003</v>
      </c>
      <c r="F109" s="19">
        <v>78.2421875</v>
      </c>
      <c r="G109" s="18">
        <v>366</v>
      </c>
      <c r="H109" s="19">
        <v>14.296875</v>
      </c>
      <c r="I109" s="18">
        <v>771</v>
      </c>
      <c r="J109" s="19">
        <v>30.117187499999996</v>
      </c>
      <c r="K109" s="18">
        <v>866</v>
      </c>
      <c r="L109" s="17">
        <v>33.828125</v>
      </c>
    </row>
    <row r="110" spans="1:12">
      <c r="A110" s="41" t="s">
        <v>12</v>
      </c>
      <c r="B110" s="47">
        <v>1513</v>
      </c>
      <c r="C110" s="15">
        <v>83</v>
      </c>
      <c r="D110" s="16">
        <v>5.4857898215465957</v>
      </c>
      <c r="E110" s="15">
        <f t="shared" si="19"/>
        <v>1430</v>
      </c>
      <c r="F110" s="16">
        <v>94.514210178453411</v>
      </c>
      <c r="G110" s="15">
        <v>104</v>
      </c>
      <c r="H110" s="16">
        <v>6.8737607402511571</v>
      </c>
      <c r="I110" s="15">
        <v>889</v>
      </c>
      <c r="J110" s="16">
        <v>58.757435558493064</v>
      </c>
      <c r="K110" s="15">
        <v>437</v>
      </c>
      <c r="L110" s="14">
        <v>28.883013879709186</v>
      </c>
    </row>
    <row r="111" spans="1:12">
      <c r="A111" s="40" t="s">
        <v>13</v>
      </c>
      <c r="B111" s="46">
        <v>426</v>
      </c>
      <c r="C111" s="18">
        <v>132</v>
      </c>
      <c r="D111" s="19">
        <v>30.985915492957744</v>
      </c>
      <c r="E111" s="18">
        <f t="shared" si="19"/>
        <v>294</v>
      </c>
      <c r="F111" s="19">
        <v>69.014084507042256</v>
      </c>
      <c r="G111" s="18">
        <v>95</v>
      </c>
      <c r="H111" s="19">
        <v>22.300469483568076</v>
      </c>
      <c r="I111" s="18">
        <v>55</v>
      </c>
      <c r="J111" s="19">
        <v>12.910798122065728</v>
      </c>
      <c r="K111" s="18">
        <v>144</v>
      </c>
      <c r="L111" s="17">
        <v>33.802816901408448</v>
      </c>
    </row>
    <row r="112" spans="1:12">
      <c r="A112" s="41" t="s">
        <v>14</v>
      </c>
      <c r="B112" s="47">
        <v>1070</v>
      </c>
      <c r="C112" s="15">
        <v>111</v>
      </c>
      <c r="D112" s="16">
        <v>10.373831775700934</v>
      </c>
      <c r="E112" s="15">
        <f t="shared" si="19"/>
        <v>959</v>
      </c>
      <c r="F112" s="16">
        <v>89.626168224299064</v>
      </c>
      <c r="G112" s="15">
        <v>359</v>
      </c>
      <c r="H112" s="16">
        <v>33.55140186915888</v>
      </c>
      <c r="I112" s="15">
        <v>154</v>
      </c>
      <c r="J112" s="16">
        <v>14.392523364485982</v>
      </c>
      <c r="K112" s="15">
        <v>446</v>
      </c>
      <c r="L112" s="14">
        <v>41.682242990654203</v>
      </c>
    </row>
    <row r="113" spans="1:12">
      <c r="A113" s="40" t="s">
        <v>15</v>
      </c>
      <c r="B113" s="46">
        <v>4049</v>
      </c>
      <c r="C113" s="18">
        <v>686</v>
      </c>
      <c r="D113" s="19">
        <v>16.942454927142506</v>
      </c>
      <c r="E113" s="18">
        <f t="shared" si="19"/>
        <v>3363</v>
      </c>
      <c r="F113" s="19">
        <v>83.057545072857494</v>
      </c>
      <c r="G113" s="18">
        <v>568</v>
      </c>
      <c r="H113" s="19">
        <v>14.028155100024698</v>
      </c>
      <c r="I113" s="18">
        <v>1264</v>
      </c>
      <c r="J113" s="19">
        <v>31.217584588787357</v>
      </c>
      <c r="K113" s="18">
        <v>1531</v>
      </c>
      <c r="L113" s="17">
        <v>37.811805384045442</v>
      </c>
    </row>
    <row r="114" spans="1:12">
      <c r="A114" s="41" t="s">
        <v>16</v>
      </c>
      <c r="B114" s="47">
        <v>944</v>
      </c>
      <c r="C114" s="15">
        <v>26</v>
      </c>
      <c r="D114" s="16">
        <v>2.754237288135593</v>
      </c>
      <c r="E114" s="15">
        <f t="shared" si="19"/>
        <v>918</v>
      </c>
      <c r="F114" s="16">
        <v>97.245762711864401</v>
      </c>
      <c r="G114" s="15">
        <v>146</v>
      </c>
      <c r="H114" s="16">
        <v>15.466101694915254</v>
      </c>
      <c r="I114" s="15">
        <v>546</v>
      </c>
      <c r="J114" s="16">
        <v>57.83898305084746</v>
      </c>
      <c r="K114" s="15">
        <v>226</v>
      </c>
      <c r="L114" s="14">
        <v>23.940677966101696</v>
      </c>
    </row>
    <row r="115" spans="1:12">
      <c r="A115" s="40" t="s">
        <v>17</v>
      </c>
      <c r="B115" s="46">
        <v>4817</v>
      </c>
      <c r="C115" s="18">
        <v>576</v>
      </c>
      <c r="D115" s="19">
        <v>11.957649989620094</v>
      </c>
      <c r="E115" s="18">
        <f t="shared" si="19"/>
        <v>4241</v>
      </c>
      <c r="F115" s="19">
        <v>88.042350010379906</v>
      </c>
      <c r="G115" s="18">
        <v>840</v>
      </c>
      <c r="H115" s="19">
        <v>17.438239568195975</v>
      </c>
      <c r="I115" s="18">
        <v>1823</v>
      </c>
      <c r="J115" s="19">
        <v>37.845131824787209</v>
      </c>
      <c r="K115" s="18">
        <v>1578</v>
      </c>
      <c r="L115" s="17">
        <v>32.758978617396721</v>
      </c>
    </row>
    <row r="116" spans="1:12">
      <c r="A116" s="41" t="s">
        <v>44</v>
      </c>
      <c r="B116" s="47">
        <v>10007</v>
      </c>
      <c r="C116" s="15">
        <v>895</v>
      </c>
      <c r="D116" s="16">
        <v>8.9437393824322982</v>
      </c>
      <c r="E116" s="15">
        <f t="shared" si="19"/>
        <v>9112</v>
      </c>
      <c r="F116" s="16">
        <v>91.056260617567702</v>
      </c>
      <c r="G116" s="15">
        <v>699</v>
      </c>
      <c r="H116" s="16">
        <v>6.9851104227041079</v>
      </c>
      <c r="I116" s="15">
        <v>3250</v>
      </c>
      <c r="J116" s="16">
        <v>32.4772659138603</v>
      </c>
      <c r="K116" s="15">
        <v>5163</v>
      </c>
      <c r="L116" s="14">
        <v>51.593884281003298</v>
      </c>
    </row>
    <row r="117" spans="1:12">
      <c r="A117" s="40" t="s">
        <v>18</v>
      </c>
      <c r="B117" s="46">
        <v>2428</v>
      </c>
      <c r="C117" s="18">
        <v>182</v>
      </c>
      <c r="D117" s="19">
        <v>7.495881383855024</v>
      </c>
      <c r="E117" s="18">
        <f t="shared" si="19"/>
        <v>2246</v>
      </c>
      <c r="F117" s="19">
        <v>92.504118616144964</v>
      </c>
      <c r="G117" s="18">
        <v>116</v>
      </c>
      <c r="H117" s="19">
        <v>4.7775947281713345</v>
      </c>
      <c r="I117" s="18">
        <v>942</v>
      </c>
      <c r="J117" s="19">
        <v>38.797364085667212</v>
      </c>
      <c r="K117" s="18">
        <v>1188</v>
      </c>
      <c r="L117" s="17">
        <v>48.92915980230643</v>
      </c>
    </row>
    <row r="118" spans="1:12">
      <c r="A118" s="41" t="s">
        <v>19</v>
      </c>
      <c r="B118" s="47">
        <v>464</v>
      </c>
      <c r="C118" s="15">
        <v>28</v>
      </c>
      <c r="D118" s="16">
        <v>6.0344827586206895</v>
      </c>
      <c r="E118" s="15">
        <f t="shared" si="19"/>
        <v>436</v>
      </c>
      <c r="F118" s="16">
        <v>93.965517241379317</v>
      </c>
      <c r="G118" s="15">
        <v>18</v>
      </c>
      <c r="H118" s="16">
        <v>3.8793103448275863</v>
      </c>
      <c r="I118" s="15">
        <v>120</v>
      </c>
      <c r="J118" s="16">
        <v>25.862068965517242</v>
      </c>
      <c r="K118" s="15">
        <v>298</v>
      </c>
      <c r="L118" s="14">
        <v>64.224137931034491</v>
      </c>
    </row>
    <row r="119" spans="1:12">
      <c r="A119" s="40" t="s">
        <v>20</v>
      </c>
      <c r="B119" s="46">
        <v>2321</v>
      </c>
      <c r="C119" s="18">
        <v>62</v>
      </c>
      <c r="D119" s="19">
        <v>2.6712623869021974</v>
      </c>
      <c r="E119" s="18">
        <f t="shared" si="19"/>
        <v>2259</v>
      </c>
      <c r="F119" s="19">
        <v>97.3287376130978</v>
      </c>
      <c r="G119" s="18">
        <v>513</v>
      </c>
      <c r="H119" s="19">
        <v>22.102542007755275</v>
      </c>
      <c r="I119" s="18">
        <v>777</v>
      </c>
      <c r="J119" s="19">
        <v>33.476949590693664</v>
      </c>
      <c r="K119" s="18">
        <v>969</v>
      </c>
      <c r="L119" s="17">
        <v>41.749246014648861</v>
      </c>
    </row>
    <row r="120" spans="1:12">
      <c r="A120" s="41" t="s">
        <v>21</v>
      </c>
      <c r="B120" s="47">
        <v>1413</v>
      </c>
      <c r="C120" s="15">
        <v>21</v>
      </c>
      <c r="D120" s="16">
        <v>1.48619957537155</v>
      </c>
      <c r="E120" s="15">
        <f t="shared" si="19"/>
        <v>1392</v>
      </c>
      <c r="F120" s="16">
        <v>98.513800424628457</v>
      </c>
      <c r="G120" s="15">
        <v>119</v>
      </c>
      <c r="H120" s="16">
        <v>8.4217975937721157</v>
      </c>
      <c r="I120" s="15">
        <v>993</v>
      </c>
      <c r="J120" s="16">
        <v>70.276008492568991</v>
      </c>
      <c r="K120" s="15">
        <v>280</v>
      </c>
      <c r="L120" s="14">
        <v>19.815994338287332</v>
      </c>
    </row>
    <row r="121" spans="1:12">
      <c r="A121" s="42" t="s">
        <v>22</v>
      </c>
      <c r="B121" s="48">
        <v>1740</v>
      </c>
      <c r="C121" s="22">
        <v>179</v>
      </c>
      <c r="D121" s="23">
        <v>10.287356321839081</v>
      </c>
      <c r="E121" s="22">
        <f t="shared" si="19"/>
        <v>1561</v>
      </c>
      <c r="F121" s="23">
        <v>89.712643678160916</v>
      </c>
      <c r="G121" s="22">
        <v>282</v>
      </c>
      <c r="H121" s="23">
        <v>16.206896551724135</v>
      </c>
      <c r="I121" s="22">
        <v>530</v>
      </c>
      <c r="J121" s="23">
        <v>30.459770114942529</v>
      </c>
      <c r="K121" s="22">
        <v>749</v>
      </c>
      <c r="L121" s="21">
        <v>43.045977011494251</v>
      </c>
    </row>
    <row r="122" spans="1:12" ht="14.5" thickBot="1">
      <c r="A122" s="41" t="s">
        <v>23</v>
      </c>
      <c r="B122" s="47">
        <v>1320</v>
      </c>
      <c r="C122" s="15">
        <v>3</v>
      </c>
      <c r="D122" s="16">
        <v>0.22727272727272727</v>
      </c>
      <c r="E122" s="15">
        <f t="shared" si="19"/>
        <v>1317</v>
      </c>
      <c r="F122" s="16">
        <v>99.772727272727266</v>
      </c>
      <c r="G122" s="24">
        <v>235</v>
      </c>
      <c r="H122" s="26">
        <v>17.803030303030305</v>
      </c>
      <c r="I122" s="24">
        <v>825</v>
      </c>
      <c r="J122" s="26">
        <v>62.5</v>
      </c>
      <c r="K122" s="24">
        <v>257</v>
      </c>
      <c r="L122" s="25">
        <v>19.469696969696969</v>
      </c>
    </row>
    <row r="123" spans="1:12">
      <c r="A123" s="27" t="s">
        <v>7</v>
      </c>
      <c r="B123" s="49">
        <f>B107+B108+B111+B112+B113+B115+B116+B117+B118+B121</f>
        <v>42014</v>
      </c>
      <c r="C123" s="29">
        <f>C107+C108+C111+C112+C113+C115+C116+C117+C118+C121</f>
        <v>4245</v>
      </c>
      <c r="D123" s="30">
        <v>10.103774932165468</v>
      </c>
      <c r="E123" s="29">
        <f>G123+I123+K123</f>
        <v>37769</v>
      </c>
      <c r="F123" s="30">
        <v>89.896225067834536</v>
      </c>
      <c r="G123" s="29">
        <f>G107+G108+G111+G112+G113+G115+G116+G117+G118+G121</f>
        <v>4277</v>
      </c>
      <c r="H123" s="30">
        <v>10.179940019993335</v>
      </c>
      <c r="I123" s="29">
        <f>I107+I108+I111+I112+I113+I115+I116+I117+I118+I121</f>
        <v>19281</v>
      </c>
      <c r="J123" s="30">
        <v>45.891845575284428</v>
      </c>
      <c r="K123" s="29">
        <f>K107+K108+K111+K112+K113+K115+K116+K117+K118+K121</f>
        <v>14211</v>
      </c>
      <c r="L123" s="28">
        <v>33.824439472556769</v>
      </c>
    </row>
    <row r="124" spans="1:12">
      <c r="A124" s="31" t="s">
        <v>8</v>
      </c>
      <c r="B124" s="50">
        <f>B109+B110+B114+B119+B120+B122</f>
        <v>10071</v>
      </c>
      <c r="C124" s="33">
        <f>C109+C110+C114+C119+C120+C122</f>
        <v>752</v>
      </c>
      <c r="D124" s="34">
        <v>7.4669844106841428</v>
      </c>
      <c r="E124" s="33">
        <f>G124+I124+K124</f>
        <v>9319</v>
      </c>
      <c r="F124" s="34">
        <v>92.533015589315852</v>
      </c>
      <c r="G124" s="33">
        <f>G109+G110+G114+G119+G120+G122</f>
        <v>1483</v>
      </c>
      <c r="H124" s="34">
        <v>14.725449309899712</v>
      </c>
      <c r="I124" s="33">
        <f>I109+I110+I114+I119+I120+I122</f>
        <v>4801</v>
      </c>
      <c r="J124" s="34">
        <v>47.67153212193427</v>
      </c>
      <c r="K124" s="33">
        <f>K109+K110+K114+K119+K120+K122</f>
        <v>3035</v>
      </c>
      <c r="L124" s="32">
        <v>30.136034157481877</v>
      </c>
    </row>
    <row r="125" spans="1:12" ht="14.5" thickBot="1">
      <c r="A125" s="35" t="s">
        <v>6</v>
      </c>
      <c r="B125" s="51">
        <v>52085</v>
      </c>
      <c r="C125" s="37">
        <v>4997</v>
      </c>
      <c r="D125" s="38">
        <v>9.593932994144188</v>
      </c>
      <c r="E125" s="37">
        <f t="shared" si="19"/>
        <v>47088</v>
      </c>
      <c r="F125" s="38">
        <v>90.406067005855817</v>
      </c>
      <c r="G125" s="37">
        <v>5760</v>
      </c>
      <c r="H125" s="38">
        <v>11.05884611692426</v>
      </c>
      <c r="I125" s="37">
        <v>24082</v>
      </c>
      <c r="J125" s="38">
        <v>46.235960449265626</v>
      </c>
      <c r="K125" s="37">
        <v>17246</v>
      </c>
      <c r="L125" s="36">
        <v>33.111260439665926</v>
      </c>
    </row>
    <row r="126" spans="1:12">
      <c r="A126" s="414" t="s">
        <v>56</v>
      </c>
      <c r="B126" s="414"/>
      <c r="C126" s="414"/>
      <c r="D126" s="414"/>
      <c r="E126" s="414"/>
      <c r="F126" s="414"/>
      <c r="G126" s="414"/>
      <c r="H126" s="414"/>
      <c r="I126" s="414"/>
      <c r="J126" s="414"/>
      <c r="K126" s="414"/>
      <c r="L126" s="414"/>
    </row>
    <row r="127" spans="1:12">
      <c r="A127" s="400" t="s">
        <v>180</v>
      </c>
      <c r="B127" s="413"/>
      <c r="C127" s="413"/>
      <c r="D127" s="413"/>
      <c r="E127" s="413"/>
      <c r="F127" s="413"/>
      <c r="G127" s="413"/>
      <c r="H127" s="413"/>
      <c r="I127" s="413"/>
      <c r="J127" s="413"/>
      <c r="K127" s="413"/>
      <c r="L127" s="413"/>
    </row>
    <row r="128" spans="1:12">
      <c r="A128" s="413"/>
      <c r="B128" s="413"/>
      <c r="C128" s="413"/>
      <c r="D128" s="413"/>
      <c r="E128" s="413"/>
      <c r="F128" s="413"/>
      <c r="G128" s="413"/>
      <c r="H128" s="413"/>
      <c r="I128" s="413"/>
      <c r="J128" s="413"/>
      <c r="K128" s="413"/>
      <c r="L128" s="413"/>
    </row>
    <row r="129" spans="1:12" ht="14.5">
      <c r="A129" s="10"/>
      <c r="B129" s="10"/>
      <c r="C129" s="10"/>
      <c r="D129" s="10"/>
      <c r="E129" s="10"/>
      <c r="F129" s="10"/>
      <c r="G129" s="10"/>
      <c r="H129" s="10"/>
      <c r="I129" s="10"/>
      <c r="J129" s="10"/>
      <c r="K129" s="10"/>
      <c r="L129" s="10"/>
    </row>
    <row r="130" spans="1:12" ht="14.5">
      <c r="A130" s="10"/>
      <c r="B130" s="10"/>
      <c r="C130" s="10"/>
      <c r="D130" s="10"/>
      <c r="E130" s="10"/>
      <c r="F130" s="10"/>
      <c r="G130" s="10"/>
      <c r="H130" s="10"/>
      <c r="I130" s="10"/>
      <c r="J130" s="10"/>
      <c r="K130" s="10"/>
      <c r="L130" s="10"/>
    </row>
    <row r="131" spans="1:12" ht="14.5">
      <c r="A131" s="10"/>
      <c r="B131" s="10"/>
      <c r="C131" s="10"/>
      <c r="D131" s="10"/>
      <c r="E131" s="10"/>
      <c r="F131" s="10"/>
      <c r="G131" s="10"/>
      <c r="H131" s="10"/>
      <c r="I131" s="10"/>
      <c r="J131" s="10"/>
      <c r="K131" s="10"/>
      <c r="L131" s="10"/>
    </row>
    <row r="132" spans="1:12" ht="14.5">
      <c r="A132" s="10"/>
      <c r="B132" s="10"/>
      <c r="C132" s="10"/>
      <c r="D132" s="10"/>
      <c r="E132" s="10"/>
      <c r="F132" s="10"/>
      <c r="G132" s="10"/>
      <c r="H132" s="10"/>
      <c r="I132" s="10"/>
      <c r="J132" s="10"/>
      <c r="K132" s="10"/>
      <c r="L132" s="10"/>
    </row>
    <row r="133" spans="1:12" ht="14.5">
      <c r="A133" s="10"/>
      <c r="B133" s="10"/>
      <c r="C133" s="10"/>
      <c r="D133" s="10"/>
      <c r="E133" s="10"/>
      <c r="F133" s="10"/>
      <c r="G133" s="10"/>
      <c r="H133" s="10"/>
      <c r="I133" s="10"/>
      <c r="J133" s="10"/>
      <c r="K133" s="10"/>
      <c r="L133" s="10"/>
    </row>
    <row r="134" spans="1:12" ht="14.5">
      <c r="A134" s="10"/>
      <c r="B134" s="10"/>
      <c r="C134" s="10"/>
      <c r="D134" s="10"/>
      <c r="E134" s="10"/>
      <c r="F134" s="10"/>
      <c r="G134" s="10"/>
      <c r="H134" s="10"/>
      <c r="I134" s="10"/>
      <c r="J134" s="10"/>
      <c r="K134" s="10"/>
      <c r="L134" s="10"/>
    </row>
    <row r="135" spans="1:12" ht="14.5">
      <c r="A135" s="10"/>
      <c r="B135" s="10"/>
      <c r="C135" s="10"/>
      <c r="D135" s="10"/>
      <c r="E135" s="10"/>
      <c r="F135" s="10"/>
      <c r="G135" s="10"/>
      <c r="H135" s="10"/>
      <c r="I135" s="10"/>
      <c r="J135" s="10"/>
      <c r="K135" s="10"/>
      <c r="L135" s="10"/>
    </row>
    <row r="136" spans="1:12" ht="14.5">
      <c r="A136" s="10"/>
      <c r="B136" s="10"/>
      <c r="C136" s="10"/>
      <c r="D136" s="10"/>
      <c r="E136" s="10"/>
      <c r="F136" s="10"/>
      <c r="G136" s="10"/>
      <c r="H136" s="10"/>
      <c r="I136" s="10"/>
      <c r="J136" s="10"/>
      <c r="K136" s="10"/>
      <c r="L136" s="10"/>
    </row>
    <row r="137" spans="1:12" ht="14.5">
      <c r="A137" s="10"/>
      <c r="B137" s="10"/>
      <c r="C137" s="10"/>
      <c r="D137" s="10"/>
      <c r="E137" s="10"/>
      <c r="F137" s="10"/>
      <c r="G137" s="10"/>
      <c r="H137" s="10"/>
      <c r="I137" s="10"/>
      <c r="J137" s="10"/>
      <c r="K137" s="10"/>
      <c r="L137" s="10"/>
    </row>
    <row r="138" spans="1:12" ht="14.5">
      <c r="A138" s="10"/>
      <c r="B138" s="10"/>
      <c r="C138" s="10"/>
      <c r="D138" s="10"/>
      <c r="E138" s="10"/>
      <c r="F138" s="10"/>
      <c r="G138" s="10"/>
      <c r="H138" s="10"/>
      <c r="I138" s="10"/>
      <c r="J138" s="10"/>
      <c r="K138" s="10"/>
      <c r="L138" s="10"/>
    </row>
    <row r="139" spans="1:12" ht="14.5">
      <c r="A139" s="10"/>
      <c r="B139" s="10"/>
      <c r="C139" s="10"/>
      <c r="D139" s="10"/>
      <c r="E139" s="10"/>
      <c r="F139" s="10"/>
      <c r="G139" s="10"/>
      <c r="H139" s="10"/>
      <c r="I139" s="10"/>
      <c r="J139" s="10"/>
      <c r="K139" s="10"/>
      <c r="L139" s="10"/>
    </row>
    <row r="140" spans="1:12" ht="14.5">
      <c r="A140" s="10"/>
      <c r="B140" s="10"/>
      <c r="C140" s="10"/>
      <c r="D140" s="10"/>
      <c r="E140" s="10"/>
      <c r="F140" s="10"/>
      <c r="G140" s="10"/>
      <c r="H140" s="10"/>
      <c r="I140" s="10"/>
      <c r="J140" s="10"/>
      <c r="K140" s="10"/>
      <c r="L140" s="10"/>
    </row>
    <row r="141" spans="1:12" ht="14.5">
      <c r="A141" s="10"/>
      <c r="B141" s="10"/>
      <c r="C141" s="10"/>
      <c r="D141" s="10"/>
      <c r="E141" s="10"/>
      <c r="F141" s="10"/>
      <c r="G141" s="10"/>
      <c r="H141" s="10"/>
      <c r="I141" s="10"/>
      <c r="J141" s="10"/>
      <c r="K141" s="10"/>
      <c r="L141" s="10"/>
    </row>
    <row r="142" spans="1:12" ht="14.5">
      <c r="A142" s="10"/>
      <c r="B142" s="10"/>
      <c r="C142" s="10"/>
      <c r="D142" s="10"/>
      <c r="E142" s="10"/>
      <c r="F142" s="10"/>
      <c r="G142" s="10"/>
      <c r="H142" s="10"/>
      <c r="I142" s="10"/>
      <c r="J142" s="10"/>
      <c r="K142" s="10"/>
      <c r="L142" s="10"/>
    </row>
    <row r="143" spans="1:12" ht="14.5">
      <c r="A143" s="10"/>
      <c r="B143" s="10"/>
      <c r="C143" s="10"/>
      <c r="D143" s="10"/>
      <c r="E143" s="10"/>
      <c r="F143" s="10"/>
      <c r="G143" s="10"/>
      <c r="H143" s="10"/>
      <c r="I143" s="10"/>
      <c r="J143" s="10"/>
      <c r="K143" s="10"/>
      <c r="L143" s="10"/>
    </row>
    <row r="144" spans="1:12" ht="14.5">
      <c r="A144" s="10"/>
      <c r="B144" s="10"/>
      <c r="C144" s="10"/>
      <c r="D144" s="10"/>
      <c r="E144" s="10"/>
      <c r="F144" s="10"/>
      <c r="G144" s="10"/>
      <c r="H144" s="10"/>
      <c r="I144" s="10"/>
      <c r="J144" s="10"/>
      <c r="K144" s="10"/>
      <c r="L144" s="10"/>
    </row>
    <row r="145" spans="1:12" ht="14.5">
      <c r="A145" s="10"/>
      <c r="B145" s="10"/>
      <c r="C145" s="10"/>
      <c r="D145" s="10"/>
      <c r="E145" s="10"/>
      <c r="F145" s="10"/>
      <c r="G145" s="10"/>
      <c r="H145" s="10"/>
      <c r="I145" s="10"/>
      <c r="J145" s="10"/>
      <c r="K145" s="10"/>
      <c r="L145" s="10"/>
    </row>
    <row r="146" spans="1:12" ht="14.5">
      <c r="A146" s="10"/>
      <c r="B146" s="10"/>
      <c r="C146" s="10"/>
      <c r="D146" s="10"/>
      <c r="E146" s="10"/>
      <c r="F146" s="10"/>
      <c r="G146" s="10"/>
      <c r="H146" s="10"/>
      <c r="I146" s="10"/>
      <c r="J146" s="10"/>
      <c r="K146" s="10"/>
      <c r="L146" s="10"/>
    </row>
    <row r="147" spans="1:12" ht="14.5">
      <c r="A147" s="10"/>
      <c r="B147" s="10"/>
      <c r="C147" s="10"/>
      <c r="D147" s="10"/>
      <c r="E147" s="10"/>
      <c r="F147" s="10"/>
      <c r="G147" s="10"/>
      <c r="H147" s="10"/>
      <c r="I147" s="10"/>
      <c r="J147" s="10"/>
      <c r="K147" s="10"/>
      <c r="L147" s="10"/>
    </row>
    <row r="148" spans="1:12" ht="14.5">
      <c r="A148" s="10"/>
      <c r="B148" s="10"/>
      <c r="C148" s="10"/>
      <c r="D148" s="10"/>
      <c r="E148" s="10"/>
      <c r="F148" s="10"/>
      <c r="G148" s="10"/>
      <c r="H148" s="10"/>
      <c r="I148" s="10"/>
      <c r="J148" s="10"/>
      <c r="K148" s="10"/>
      <c r="L148" s="10"/>
    </row>
    <row r="149" spans="1:12" ht="14.5">
      <c r="A149" s="10"/>
      <c r="B149" s="10"/>
      <c r="C149" s="10"/>
      <c r="D149" s="10"/>
      <c r="E149" s="10"/>
      <c r="F149" s="10"/>
      <c r="G149" s="10"/>
      <c r="H149" s="10"/>
      <c r="I149" s="10"/>
      <c r="J149" s="10"/>
      <c r="K149" s="10"/>
      <c r="L149" s="10"/>
    </row>
    <row r="150" spans="1:12" ht="14.5">
      <c r="A150" s="10"/>
      <c r="B150" s="10"/>
      <c r="C150" s="10"/>
      <c r="D150" s="10"/>
      <c r="E150" s="10"/>
      <c r="F150" s="10"/>
      <c r="G150" s="10"/>
      <c r="H150" s="10"/>
      <c r="I150" s="10"/>
      <c r="J150" s="10"/>
      <c r="K150" s="10"/>
      <c r="L150" s="10"/>
    </row>
    <row r="151" spans="1:12" ht="14.5">
      <c r="A151" s="10"/>
      <c r="B151" s="10"/>
      <c r="C151" s="10"/>
      <c r="D151" s="10"/>
      <c r="E151" s="10"/>
      <c r="F151" s="10"/>
      <c r="G151" s="10"/>
      <c r="H151" s="10"/>
      <c r="I151" s="10"/>
      <c r="J151" s="10"/>
      <c r="K151" s="10"/>
      <c r="L151" s="10"/>
    </row>
    <row r="152" spans="1:12" ht="14.5">
      <c r="A152" s="10"/>
      <c r="B152" s="10"/>
      <c r="C152" s="10"/>
      <c r="D152" s="10"/>
      <c r="E152" s="10"/>
      <c r="F152" s="10"/>
      <c r="G152" s="10"/>
      <c r="H152" s="10"/>
      <c r="I152" s="10"/>
      <c r="J152" s="10"/>
      <c r="K152" s="10"/>
      <c r="L152" s="10"/>
    </row>
    <row r="153" spans="1:12" ht="14.5">
      <c r="A153" s="10"/>
      <c r="B153" s="10"/>
      <c r="C153" s="10"/>
      <c r="D153" s="10"/>
      <c r="E153" s="10"/>
      <c r="F153" s="10"/>
      <c r="G153" s="10"/>
      <c r="H153" s="10"/>
      <c r="I153" s="10"/>
      <c r="J153" s="10"/>
      <c r="K153" s="10"/>
      <c r="L153" s="10"/>
    </row>
    <row r="154" spans="1:12" ht="14.5">
      <c r="A154" s="10"/>
      <c r="B154" s="10"/>
      <c r="C154" s="10"/>
      <c r="D154" s="10"/>
      <c r="E154" s="10"/>
      <c r="F154" s="10"/>
      <c r="G154" s="10"/>
      <c r="H154" s="10"/>
      <c r="I154" s="10"/>
      <c r="J154" s="10"/>
      <c r="K154" s="10"/>
      <c r="L154" s="10"/>
    </row>
    <row r="155" spans="1:12" ht="14.5">
      <c r="A155" s="10"/>
      <c r="B155" s="10"/>
      <c r="C155" s="10"/>
      <c r="D155" s="10"/>
      <c r="E155" s="10"/>
      <c r="F155" s="10"/>
      <c r="G155" s="10"/>
      <c r="H155" s="10"/>
      <c r="I155" s="10"/>
      <c r="J155" s="10"/>
      <c r="K155" s="10"/>
      <c r="L155" s="10"/>
    </row>
    <row r="156" spans="1:12" ht="14.5">
      <c r="A156" s="10"/>
      <c r="B156" s="10"/>
      <c r="C156" s="10"/>
      <c r="D156" s="10"/>
      <c r="E156" s="10"/>
      <c r="F156" s="10"/>
      <c r="G156" s="10"/>
      <c r="H156" s="10"/>
      <c r="I156" s="10"/>
      <c r="J156" s="10"/>
      <c r="K156" s="10"/>
      <c r="L156" s="10"/>
    </row>
    <row r="157" spans="1:12" ht="14.5">
      <c r="A157" s="10"/>
      <c r="B157" s="10"/>
      <c r="C157" s="10"/>
      <c r="D157" s="10"/>
      <c r="E157" s="10"/>
      <c r="F157" s="10"/>
      <c r="G157" s="10"/>
      <c r="H157" s="10"/>
      <c r="I157" s="10"/>
      <c r="J157" s="10"/>
      <c r="K157" s="10"/>
      <c r="L157" s="10"/>
    </row>
    <row r="158" spans="1:12" ht="14.5">
      <c r="A158" s="10"/>
      <c r="B158" s="10"/>
      <c r="C158" s="10"/>
      <c r="D158" s="10"/>
      <c r="E158" s="10"/>
      <c r="F158" s="10"/>
      <c r="G158" s="10"/>
      <c r="H158" s="10"/>
      <c r="I158" s="10"/>
      <c r="J158" s="10"/>
      <c r="K158" s="10"/>
      <c r="L158" s="10"/>
    </row>
    <row r="159" spans="1:12" ht="14.5">
      <c r="A159" s="10"/>
      <c r="B159" s="10"/>
      <c r="C159" s="10"/>
      <c r="D159" s="10"/>
      <c r="E159" s="10"/>
      <c r="F159" s="10"/>
      <c r="G159" s="10"/>
      <c r="H159" s="10"/>
      <c r="I159" s="10"/>
      <c r="J159" s="10"/>
      <c r="K159" s="10"/>
      <c r="L159" s="10"/>
    </row>
    <row r="160" spans="1:12" ht="14.5">
      <c r="A160" s="10"/>
      <c r="B160" s="10"/>
      <c r="C160" s="10"/>
      <c r="D160" s="10"/>
      <c r="E160" s="10"/>
      <c r="F160" s="10"/>
      <c r="G160" s="10"/>
      <c r="H160" s="10"/>
      <c r="I160" s="10"/>
      <c r="J160" s="10"/>
      <c r="K160" s="10"/>
      <c r="L160" s="10"/>
    </row>
    <row r="161" spans="1:12" ht="14.5">
      <c r="A161" s="10"/>
      <c r="B161" s="10"/>
      <c r="C161" s="10"/>
      <c r="D161" s="10"/>
      <c r="E161" s="10"/>
      <c r="F161" s="10"/>
      <c r="G161" s="10"/>
      <c r="H161" s="10"/>
      <c r="I161" s="10"/>
      <c r="J161" s="10"/>
      <c r="K161" s="10"/>
      <c r="L161" s="10"/>
    </row>
    <row r="162" spans="1:12" ht="14.5">
      <c r="A162" s="10"/>
      <c r="B162" s="10"/>
      <c r="C162" s="10"/>
      <c r="D162" s="10"/>
      <c r="E162" s="10"/>
      <c r="F162" s="10"/>
      <c r="G162" s="10"/>
      <c r="H162" s="10"/>
      <c r="I162" s="10"/>
      <c r="J162" s="10"/>
      <c r="K162" s="10"/>
      <c r="L162" s="10"/>
    </row>
    <row r="163" spans="1:12" ht="14.5">
      <c r="A163" s="10"/>
      <c r="B163" s="10"/>
      <c r="C163" s="10"/>
      <c r="D163" s="10"/>
      <c r="E163" s="10"/>
      <c r="F163" s="10"/>
      <c r="G163" s="10"/>
      <c r="H163" s="10"/>
      <c r="I163" s="10"/>
      <c r="J163" s="10"/>
      <c r="K163" s="10"/>
      <c r="L163" s="10"/>
    </row>
    <row r="164" spans="1:12" ht="14.5">
      <c r="A164" s="10"/>
      <c r="B164" s="10"/>
      <c r="C164" s="10"/>
      <c r="D164" s="10"/>
      <c r="E164" s="10"/>
      <c r="F164" s="10"/>
      <c r="G164" s="10"/>
      <c r="H164" s="10"/>
      <c r="I164" s="10"/>
      <c r="J164" s="10"/>
      <c r="K164" s="10"/>
      <c r="L164" s="10"/>
    </row>
  </sheetData>
  <mergeCells count="60">
    <mergeCell ref="A126:L126"/>
    <mergeCell ref="A94:L94"/>
    <mergeCell ref="A62:L62"/>
    <mergeCell ref="A30:L30"/>
    <mergeCell ref="A100:L100"/>
    <mergeCell ref="A101:A106"/>
    <mergeCell ref="B101:L101"/>
    <mergeCell ref="C103:D105"/>
    <mergeCell ref="E103:F105"/>
    <mergeCell ref="G103:L103"/>
    <mergeCell ref="G104:H105"/>
    <mergeCell ref="I104:L104"/>
    <mergeCell ref="I105:J105"/>
    <mergeCell ref="K105:L105"/>
    <mergeCell ref="B102:B105"/>
    <mergeCell ref="C102:L102"/>
    <mergeCell ref="A127:L128"/>
    <mergeCell ref="A63:L64"/>
    <mergeCell ref="A34:L34"/>
    <mergeCell ref="A36:L36"/>
    <mergeCell ref="A37:A42"/>
    <mergeCell ref="B37:L37"/>
    <mergeCell ref="C39:D41"/>
    <mergeCell ref="E39:F41"/>
    <mergeCell ref="G39:L39"/>
    <mergeCell ref="G40:H41"/>
    <mergeCell ref="I40:L40"/>
    <mergeCell ref="I41:J41"/>
    <mergeCell ref="K41:L41"/>
    <mergeCell ref="B38:B41"/>
    <mergeCell ref="C38:L38"/>
    <mergeCell ref="A98:L98"/>
    <mergeCell ref="A95:L96"/>
    <mergeCell ref="A66:L66"/>
    <mergeCell ref="A68:L68"/>
    <mergeCell ref="A69:A74"/>
    <mergeCell ref="B69:L69"/>
    <mergeCell ref="B70:B73"/>
    <mergeCell ref="C70:L70"/>
    <mergeCell ref="C71:D73"/>
    <mergeCell ref="E71:F73"/>
    <mergeCell ref="G71:L71"/>
    <mergeCell ref="G72:H73"/>
    <mergeCell ref="I72:L72"/>
    <mergeCell ref="I73:J73"/>
    <mergeCell ref="K73:L73"/>
    <mergeCell ref="A31:L32"/>
    <mergeCell ref="A1:L1"/>
    <mergeCell ref="A4:L4"/>
    <mergeCell ref="A5:A10"/>
    <mergeCell ref="B5:L5"/>
    <mergeCell ref="B6:B9"/>
    <mergeCell ref="C6:L6"/>
    <mergeCell ref="C7:D9"/>
    <mergeCell ref="E7:F9"/>
    <mergeCell ref="G7:L7"/>
    <mergeCell ref="G8:H9"/>
    <mergeCell ref="I8:L8"/>
    <mergeCell ref="I9:J9"/>
    <mergeCell ref="K9:L9"/>
  </mergeCells>
  <phoneticPr fontId="52" type="noConversion"/>
  <hyperlinks>
    <hyperlink ref="A2" location="Inhalt!A1" display="Zurück zum Inhalt - HF-04"/>
  </hyperlinks>
  <pageMargins left="0.7" right="0.7" top="0.78740157499999996" bottom="0.78740157499999996" header="0.3" footer="0.3"/>
  <pageSetup paperSize="9" orientation="portrait" r:id="rId1"/>
  <ignoredErrors>
    <ignoredError sqref="H25 J25:L25 D59:D60 J60 H60 F59:F60 H59:J59 E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zoomScale="80" zoomScaleNormal="80" workbookViewId="0">
      <pane xSplit="1" topLeftCell="B1" activePane="topRight" state="frozen"/>
      <selection activeCell="A63" sqref="A63"/>
      <selection pane="topRight" activeCell="A2" sqref="A2"/>
    </sheetView>
  </sheetViews>
  <sheetFormatPr baseColWidth="10" defaultColWidth="11" defaultRowHeight="14.5"/>
  <cols>
    <col min="1" max="1" width="23.5" style="5" customWidth="1"/>
    <col min="2" max="29" width="11.08203125" style="5" customWidth="1"/>
    <col min="30" max="16384" width="11" style="5"/>
  </cols>
  <sheetData>
    <row r="1" spans="1:29" ht="23.5">
      <c r="A1" s="401">
        <v>2021</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row>
    <row r="2" spans="1:29" s="6" customFormat="1" ht="14.5" customHeight="1">
      <c r="A2" s="392" t="s">
        <v>171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row>
    <row r="3" spans="1:29" s="6" customFormat="1" ht="14.5" customHeight="1">
      <c r="A3" s="366"/>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row>
    <row r="4" spans="1:29" s="6" customFormat="1" ht="17.25" customHeight="1">
      <c r="A4" s="417" t="s">
        <v>135</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row>
    <row r="5" spans="1:29">
      <c r="A5" s="418" t="s">
        <v>2</v>
      </c>
      <c r="B5" s="415" t="s">
        <v>3</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row>
    <row r="6" spans="1:29" ht="11.25" customHeight="1">
      <c r="A6" s="418"/>
      <c r="B6" s="421" t="s">
        <v>4</v>
      </c>
      <c r="C6" s="415" t="s">
        <v>54</v>
      </c>
      <c r="D6" s="420"/>
      <c r="E6" s="420"/>
      <c r="F6" s="420"/>
      <c r="G6" s="420"/>
      <c r="H6" s="420"/>
      <c r="I6" s="420"/>
      <c r="J6" s="420"/>
      <c r="K6" s="416"/>
      <c r="L6" s="415" t="s">
        <v>30</v>
      </c>
      <c r="M6" s="420"/>
      <c r="N6" s="420"/>
      <c r="O6" s="420"/>
      <c r="P6" s="420"/>
      <c r="Q6" s="420"/>
      <c r="R6" s="420"/>
      <c r="S6" s="420"/>
      <c r="T6" s="416"/>
      <c r="U6" s="422" t="s">
        <v>31</v>
      </c>
      <c r="V6" s="423"/>
      <c r="W6" s="423"/>
      <c r="X6" s="423"/>
      <c r="Y6" s="423"/>
      <c r="Z6" s="423"/>
      <c r="AA6" s="423"/>
      <c r="AB6" s="423"/>
      <c r="AC6" s="423"/>
    </row>
    <row r="7" spans="1:29" ht="9" customHeight="1">
      <c r="A7" s="418"/>
      <c r="B7" s="421"/>
      <c r="C7" s="415"/>
      <c r="D7" s="420"/>
      <c r="E7" s="420"/>
      <c r="F7" s="420"/>
      <c r="G7" s="420"/>
      <c r="H7" s="420"/>
      <c r="I7" s="420"/>
      <c r="J7" s="420"/>
      <c r="K7" s="416"/>
      <c r="L7" s="415"/>
      <c r="M7" s="420"/>
      <c r="N7" s="420"/>
      <c r="O7" s="420"/>
      <c r="P7" s="420"/>
      <c r="Q7" s="420"/>
      <c r="R7" s="420"/>
      <c r="S7" s="420"/>
      <c r="T7" s="416"/>
      <c r="U7" s="422"/>
      <c r="V7" s="423"/>
      <c r="W7" s="423"/>
      <c r="X7" s="423"/>
      <c r="Y7" s="423"/>
      <c r="Z7" s="423"/>
      <c r="AA7" s="423"/>
      <c r="AB7" s="423"/>
      <c r="AC7" s="423"/>
    </row>
    <row r="8" spans="1:29" hidden="1">
      <c r="A8" s="418"/>
      <c r="B8" s="421"/>
      <c r="C8" s="415"/>
      <c r="D8" s="420"/>
      <c r="E8" s="420"/>
      <c r="F8" s="420"/>
      <c r="G8" s="420"/>
      <c r="H8" s="420"/>
      <c r="I8" s="420"/>
      <c r="J8" s="420"/>
      <c r="K8" s="416"/>
      <c r="L8" s="415"/>
      <c r="M8" s="420"/>
      <c r="N8" s="420"/>
      <c r="O8" s="420"/>
      <c r="P8" s="420"/>
      <c r="Q8" s="420"/>
      <c r="R8" s="420"/>
      <c r="S8" s="420"/>
      <c r="T8" s="416"/>
      <c r="U8" s="422"/>
      <c r="V8" s="423"/>
      <c r="W8" s="423"/>
      <c r="X8" s="423"/>
      <c r="Y8" s="423"/>
      <c r="Z8" s="423"/>
      <c r="AA8" s="423"/>
      <c r="AB8" s="423"/>
      <c r="AC8" s="423"/>
    </row>
    <row r="9" spans="1:29" ht="62.15" customHeight="1">
      <c r="A9" s="418"/>
      <c r="B9" s="421"/>
      <c r="C9" s="78" t="s">
        <v>4</v>
      </c>
      <c r="D9" s="415" t="s">
        <v>49</v>
      </c>
      <c r="E9" s="416"/>
      <c r="F9" s="415" t="s">
        <v>50</v>
      </c>
      <c r="G9" s="416"/>
      <c r="H9" s="415" t="s">
        <v>51</v>
      </c>
      <c r="I9" s="416"/>
      <c r="J9" s="415" t="s">
        <v>5</v>
      </c>
      <c r="K9" s="416"/>
      <c r="L9" s="78" t="s">
        <v>4</v>
      </c>
      <c r="M9" s="415" t="s">
        <v>49</v>
      </c>
      <c r="N9" s="416"/>
      <c r="O9" s="415" t="s">
        <v>50</v>
      </c>
      <c r="P9" s="416"/>
      <c r="Q9" s="415" t="s">
        <v>51</v>
      </c>
      <c r="R9" s="416"/>
      <c r="S9" s="415" t="s">
        <v>5</v>
      </c>
      <c r="T9" s="416"/>
      <c r="U9" s="78" t="s">
        <v>4</v>
      </c>
      <c r="V9" s="415" t="s">
        <v>49</v>
      </c>
      <c r="W9" s="416"/>
      <c r="X9" s="415" t="s">
        <v>50</v>
      </c>
      <c r="Y9" s="416"/>
      <c r="Z9" s="415" t="s">
        <v>51</v>
      </c>
      <c r="AA9" s="416"/>
      <c r="AB9" s="415" t="s">
        <v>5</v>
      </c>
      <c r="AC9" s="420"/>
    </row>
    <row r="10" spans="1:29" ht="15" thickBot="1">
      <c r="A10" s="419"/>
      <c r="B10" s="87" t="s">
        <v>0</v>
      </c>
      <c r="C10" s="87" t="s">
        <v>0</v>
      </c>
      <c r="D10" s="88" t="s">
        <v>0</v>
      </c>
      <c r="E10" s="89" t="s">
        <v>1</v>
      </c>
      <c r="F10" s="88" t="s">
        <v>0</v>
      </c>
      <c r="G10" s="89" t="s">
        <v>1</v>
      </c>
      <c r="H10" s="88" t="s">
        <v>0</v>
      </c>
      <c r="I10" s="89" t="s">
        <v>1</v>
      </c>
      <c r="J10" s="88" t="s">
        <v>0</v>
      </c>
      <c r="K10" s="89" t="s">
        <v>1</v>
      </c>
      <c r="L10" s="87" t="s">
        <v>0</v>
      </c>
      <c r="M10" s="88" t="s">
        <v>0</v>
      </c>
      <c r="N10" s="89" t="s">
        <v>1</v>
      </c>
      <c r="O10" s="88" t="s">
        <v>0</v>
      </c>
      <c r="P10" s="89" t="s">
        <v>1</v>
      </c>
      <c r="Q10" s="88" t="s">
        <v>0</v>
      </c>
      <c r="R10" s="89" t="s">
        <v>1</v>
      </c>
      <c r="S10" s="88" t="s">
        <v>0</v>
      </c>
      <c r="T10" s="89" t="s">
        <v>1</v>
      </c>
      <c r="U10" s="87" t="s">
        <v>0</v>
      </c>
      <c r="V10" s="88" t="s">
        <v>0</v>
      </c>
      <c r="W10" s="89" t="s">
        <v>1</v>
      </c>
      <c r="X10" s="88" t="s">
        <v>0</v>
      </c>
      <c r="Y10" s="89" t="s">
        <v>1</v>
      </c>
      <c r="Z10" s="88" t="s">
        <v>0</v>
      </c>
      <c r="AA10" s="89" t="s">
        <v>1</v>
      </c>
      <c r="AB10" s="88" t="s">
        <v>0</v>
      </c>
      <c r="AC10" s="89" t="s">
        <v>1</v>
      </c>
    </row>
    <row r="11" spans="1:29">
      <c r="A11" s="54" t="s">
        <v>9</v>
      </c>
      <c r="B11" s="73">
        <v>9081</v>
      </c>
      <c r="C11" s="79">
        <v>2251</v>
      </c>
      <c r="D11" s="222">
        <v>172</v>
      </c>
      <c r="E11" s="61">
        <v>7.641048422923145</v>
      </c>
      <c r="F11" s="222">
        <v>1475</v>
      </c>
      <c r="G11" s="61">
        <v>65.526432696579292</v>
      </c>
      <c r="H11" s="222">
        <v>469</v>
      </c>
      <c r="I11" s="61">
        <v>20.835184362505554</v>
      </c>
      <c r="J11" s="222">
        <v>135</v>
      </c>
      <c r="K11" s="61">
        <v>5.9973345179920035</v>
      </c>
      <c r="L11" s="79">
        <v>5305</v>
      </c>
      <c r="M11" s="222">
        <v>295</v>
      </c>
      <c r="N11" s="61">
        <v>5.5607917059377945</v>
      </c>
      <c r="O11" s="222">
        <v>3671</v>
      </c>
      <c r="P11" s="61">
        <v>69.198868991517443</v>
      </c>
      <c r="Q11" s="222">
        <v>942</v>
      </c>
      <c r="R11" s="61">
        <v>17.756833176248822</v>
      </c>
      <c r="S11" s="222">
        <v>397</v>
      </c>
      <c r="T11" s="61">
        <v>7.4835061262959464</v>
      </c>
      <c r="U11" s="79">
        <v>1525</v>
      </c>
      <c r="V11" s="222">
        <v>26</v>
      </c>
      <c r="W11" s="61">
        <v>1.7049180327868854</v>
      </c>
      <c r="X11" s="222">
        <v>655</v>
      </c>
      <c r="Y11" s="61">
        <v>42.950819672131146</v>
      </c>
      <c r="Z11" s="222">
        <v>612</v>
      </c>
      <c r="AA11" s="61">
        <v>40.131147540983605</v>
      </c>
      <c r="AB11" s="222">
        <v>232</v>
      </c>
      <c r="AC11" s="60">
        <v>15.213114754098362</v>
      </c>
    </row>
    <row r="12" spans="1:29">
      <c r="A12" s="55" t="s">
        <v>10</v>
      </c>
      <c r="B12" s="74">
        <v>8960</v>
      </c>
      <c r="C12" s="80">
        <v>1786</v>
      </c>
      <c r="D12" s="223">
        <v>254</v>
      </c>
      <c r="E12" s="58">
        <v>14.221724524076148</v>
      </c>
      <c r="F12" s="223">
        <v>1241</v>
      </c>
      <c r="G12" s="58">
        <v>69.484882418812987</v>
      </c>
      <c r="H12" s="223">
        <v>226</v>
      </c>
      <c r="I12" s="58">
        <v>12.653975363941768</v>
      </c>
      <c r="J12" s="223">
        <v>65</v>
      </c>
      <c r="K12" s="58">
        <v>3.6394176931690927</v>
      </c>
      <c r="L12" s="80">
        <v>4354</v>
      </c>
      <c r="M12" s="223">
        <v>114</v>
      </c>
      <c r="N12" s="58">
        <v>2.6182820395039044</v>
      </c>
      <c r="O12" s="223">
        <v>3321</v>
      </c>
      <c r="P12" s="58">
        <v>76.274689940284802</v>
      </c>
      <c r="Q12" s="223">
        <v>578</v>
      </c>
      <c r="R12" s="58">
        <v>13.275149288011024</v>
      </c>
      <c r="S12" s="223">
        <v>341</v>
      </c>
      <c r="T12" s="58">
        <v>7.8318787322002761</v>
      </c>
      <c r="U12" s="80">
        <v>2820</v>
      </c>
      <c r="V12" s="223">
        <v>45</v>
      </c>
      <c r="W12" s="58">
        <v>1.5957446808510638</v>
      </c>
      <c r="X12" s="223">
        <v>1626</v>
      </c>
      <c r="Y12" s="58">
        <v>57.659574468085104</v>
      </c>
      <c r="Z12" s="223">
        <v>717</v>
      </c>
      <c r="AA12" s="58">
        <v>25.425531914893618</v>
      </c>
      <c r="AB12" s="223">
        <v>432</v>
      </c>
      <c r="AC12" s="57">
        <v>15.319148936170212</v>
      </c>
    </row>
    <row r="13" spans="1:29">
      <c r="A13" s="54" t="s">
        <v>11</v>
      </c>
      <c r="B13" s="73">
        <v>2718</v>
      </c>
      <c r="C13" s="79">
        <v>852</v>
      </c>
      <c r="D13" s="222">
        <v>366</v>
      </c>
      <c r="E13" s="61">
        <v>42.95774647887324</v>
      </c>
      <c r="F13" s="222">
        <v>260</v>
      </c>
      <c r="G13" s="61">
        <v>30.516431924882632</v>
      </c>
      <c r="H13" s="222">
        <v>195</v>
      </c>
      <c r="I13" s="61">
        <v>22.887323943661972</v>
      </c>
      <c r="J13" s="222">
        <v>31</v>
      </c>
      <c r="K13" s="61">
        <v>3.6384976525821595</v>
      </c>
      <c r="L13" s="79">
        <v>1041</v>
      </c>
      <c r="M13" s="222">
        <v>147</v>
      </c>
      <c r="N13" s="61">
        <v>14.121037463976945</v>
      </c>
      <c r="O13" s="222">
        <v>410</v>
      </c>
      <c r="P13" s="61">
        <v>39.385206532180597</v>
      </c>
      <c r="Q13" s="222">
        <v>389</v>
      </c>
      <c r="R13" s="61">
        <v>37.367915465898179</v>
      </c>
      <c r="S13" s="222">
        <v>95</v>
      </c>
      <c r="T13" s="61">
        <v>9.1258405379442831</v>
      </c>
      <c r="U13" s="79">
        <v>825</v>
      </c>
      <c r="V13" s="222">
        <v>37</v>
      </c>
      <c r="W13" s="61">
        <v>4.4848484848484844</v>
      </c>
      <c r="X13" s="222">
        <v>42</v>
      </c>
      <c r="Y13" s="61">
        <v>5.0909090909090908</v>
      </c>
      <c r="Z13" s="222">
        <v>448</v>
      </c>
      <c r="AA13" s="61">
        <v>54.303030303030312</v>
      </c>
      <c r="AB13" s="222">
        <v>298</v>
      </c>
      <c r="AC13" s="60">
        <v>36.121212121212118</v>
      </c>
    </row>
    <row r="14" spans="1:29">
      <c r="A14" s="55" t="s">
        <v>12</v>
      </c>
      <c r="B14" s="74">
        <v>1578</v>
      </c>
      <c r="C14" s="80">
        <v>145</v>
      </c>
      <c r="D14" s="223" t="s">
        <v>32</v>
      </c>
      <c r="E14" s="58" t="s">
        <v>32</v>
      </c>
      <c r="F14" s="223">
        <v>103</v>
      </c>
      <c r="G14" s="58">
        <v>71.034482758620683</v>
      </c>
      <c r="H14" s="223">
        <v>30</v>
      </c>
      <c r="I14" s="58">
        <v>20.689655172413794</v>
      </c>
      <c r="J14" s="223" t="s">
        <v>32</v>
      </c>
      <c r="K14" s="58" t="s">
        <v>32</v>
      </c>
      <c r="L14" s="80">
        <v>742</v>
      </c>
      <c r="M14" s="223">
        <v>39</v>
      </c>
      <c r="N14" s="58">
        <v>5.2560646900269541</v>
      </c>
      <c r="O14" s="223">
        <v>464</v>
      </c>
      <c r="P14" s="58">
        <v>62.533692722371967</v>
      </c>
      <c r="Q14" s="223">
        <v>206</v>
      </c>
      <c r="R14" s="58">
        <v>27.762803234501348</v>
      </c>
      <c r="S14" s="223">
        <v>33</v>
      </c>
      <c r="T14" s="58">
        <v>4.44743935309973</v>
      </c>
      <c r="U14" s="80">
        <v>691</v>
      </c>
      <c r="V14" s="223">
        <v>24</v>
      </c>
      <c r="W14" s="58">
        <v>3.4732272069464547</v>
      </c>
      <c r="X14" s="223">
        <v>239</v>
      </c>
      <c r="Y14" s="58">
        <v>34.587554269175108</v>
      </c>
      <c r="Z14" s="223">
        <v>301</v>
      </c>
      <c r="AA14" s="58">
        <v>43.560057887120117</v>
      </c>
      <c r="AB14" s="223">
        <v>127</v>
      </c>
      <c r="AC14" s="57">
        <v>18.379160636758321</v>
      </c>
    </row>
    <row r="15" spans="1:29">
      <c r="A15" s="54" t="s">
        <v>13</v>
      </c>
      <c r="B15" s="73">
        <v>448</v>
      </c>
      <c r="C15" s="79">
        <v>122</v>
      </c>
      <c r="D15" s="222" t="s">
        <v>32</v>
      </c>
      <c r="E15" s="61" t="s">
        <v>32</v>
      </c>
      <c r="F15" s="222">
        <v>15</v>
      </c>
      <c r="G15" s="61">
        <v>12.295081967213115</v>
      </c>
      <c r="H15" s="222">
        <v>17</v>
      </c>
      <c r="I15" s="61">
        <v>13.934426229508196</v>
      </c>
      <c r="J15" s="222" t="s">
        <v>32</v>
      </c>
      <c r="K15" s="61" t="s">
        <v>32</v>
      </c>
      <c r="L15" s="79">
        <v>170</v>
      </c>
      <c r="M15" s="222">
        <v>20</v>
      </c>
      <c r="N15" s="61">
        <v>11.76470588235294</v>
      </c>
      <c r="O15" s="222">
        <v>50</v>
      </c>
      <c r="P15" s="61">
        <v>29.411764705882355</v>
      </c>
      <c r="Q15" s="222">
        <v>65</v>
      </c>
      <c r="R15" s="61">
        <v>38.235294117647058</v>
      </c>
      <c r="S15" s="222">
        <v>35</v>
      </c>
      <c r="T15" s="61">
        <v>20.588235294117645</v>
      </c>
      <c r="U15" s="79">
        <v>156</v>
      </c>
      <c r="V15" s="222">
        <v>3</v>
      </c>
      <c r="W15" s="61">
        <v>1.9230769230769231</v>
      </c>
      <c r="X15" s="222">
        <v>7</v>
      </c>
      <c r="Y15" s="61">
        <v>4.4871794871794872</v>
      </c>
      <c r="Z15" s="222">
        <v>58</v>
      </c>
      <c r="AA15" s="61">
        <v>37.179487179487182</v>
      </c>
      <c r="AB15" s="222">
        <v>88</v>
      </c>
      <c r="AC15" s="60">
        <v>56.410256410256409</v>
      </c>
    </row>
    <row r="16" spans="1:29">
      <c r="A16" s="55" t="s">
        <v>14</v>
      </c>
      <c r="B16" s="74">
        <v>1143</v>
      </c>
      <c r="C16" s="80">
        <v>150</v>
      </c>
      <c r="D16" s="223">
        <v>34</v>
      </c>
      <c r="E16" s="58">
        <v>22.666666666666664</v>
      </c>
      <c r="F16" s="223">
        <v>60</v>
      </c>
      <c r="G16" s="58">
        <v>40</v>
      </c>
      <c r="H16" s="223">
        <v>42</v>
      </c>
      <c r="I16" s="58">
        <v>28.000000000000004</v>
      </c>
      <c r="J16" s="223">
        <v>14</v>
      </c>
      <c r="K16" s="58">
        <v>9.3333333333333339</v>
      </c>
      <c r="L16" s="80">
        <v>548</v>
      </c>
      <c r="M16" s="223">
        <v>55</v>
      </c>
      <c r="N16" s="58">
        <v>10.036496350364963</v>
      </c>
      <c r="O16" s="223">
        <v>101</v>
      </c>
      <c r="P16" s="58">
        <v>18.430656934306569</v>
      </c>
      <c r="Q16" s="223">
        <v>272</v>
      </c>
      <c r="R16" s="58">
        <v>49.635036496350367</v>
      </c>
      <c r="S16" s="223">
        <v>120</v>
      </c>
      <c r="T16" s="58">
        <v>21.897810218978105</v>
      </c>
      <c r="U16" s="80">
        <v>445</v>
      </c>
      <c r="V16" s="223">
        <v>21</v>
      </c>
      <c r="W16" s="58">
        <v>4.7191011235955056</v>
      </c>
      <c r="X16" s="223">
        <v>6</v>
      </c>
      <c r="Y16" s="58">
        <v>1.348314606741573</v>
      </c>
      <c r="Z16" s="223">
        <v>129</v>
      </c>
      <c r="AA16" s="58">
        <v>28.988764044943821</v>
      </c>
      <c r="AB16" s="223">
        <v>289</v>
      </c>
      <c r="AC16" s="57">
        <v>64.943820224719104</v>
      </c>
    </row>
    <row r="17" spans="1:29">
      <c r="A17" s="54" t="s">
        <v>15</v>
      </c>
      <c r="B17" s="73">
        <v>4210</v>
      </c>
      <c r="C17" s="79">
        <v>747</v>
      </c>
      <c r="D17" s="222">
        <v>286</v>
      </c>
      <c r="E17" s="61">
        <v>38.286479250334672</v>
      </c>
      <c r="F17" s="222">
        <v>235</v>
      </c>
      <c r="G17" s="61">
        <v>31.459170013386885</v>
      </c>
      <c r="H17" s="222">
        <v>182</v>
      </c>
      <c r="I17" s="61">
        <v>24.364123159303883</v>
      </c>
      <c r="J17" s="222">
        <v>44</v>
      </c>
      <c r="K17" s="61">
        <v>5.8902275769745644</v>
      </c>
      <c r="L17" s="79">
        <v>1929</v>
      </c>
      <c r="M17" s="222">
        <v>214</v>
      </c>
      <c r="N17" s="61">
        <v>11.093831000518403</v>
      </c>
      <c r="O17" s="222">
        <v>684</v>
      </c>
      <c r="P17" s="61">
        <v>35.458786936236393</v>
      </c>
      <c r="Q17" s="222">
        <v>794</v>
      </c>
      <c r="R17" s="61">
        <v>41.16122343182996</v>
      </c>
      <c r="S17" s="222">
        <v>237</v>
      </c>
      <c r="T17" s="61">
        <v>12.28615863141524</v>
      </c>
      <c r="U17" s="79">
        <v>1534</v>
      </c>
      <c r="V17" s="222">
        <v>80</v>
      </c>
      <c r="W17" s="61">
        <v>5.2151238591916558</v>
      </c>
      <c r="X17" s="222">
        <v>212</v>
      </c>
      <c r="Y17" s="61">
        <v>13.820078226857888</v>
      </c>
      <c r="Z17" s="222">
        <v>727</v>
      </c>
      <c r="AA17" s="61">
        <v>47.392438070404175</v>
      </c>
      <c r="AB17" s="222">
        <v>515</v>
      </c>
      <c r="AC17" s="60">
        <v>33.572359843546288</v>
      </c>
    </row>
    <row r="18" spans="1:29" ht="14.25" customHeight="1">
      <c r="A18" s="55" t="s">
        <v>16</v>
      </c>
      <c r="B18" s="74">
        <v>956</v>
      </c>
      <c r="C18" s="80">
        <v>89</v>
      </c>
      <c r="D18" s="223">
        <v>10</v>
      </c>
      <c r="E18" s="58">
        <v>11.235955056179774</v>
      </c>
      <c r="F18" s="223">
        <v>67</v>
      </c>
      <c r="G18" s="58">
        <v>75.280898876404493</v>
      </c>
      <c r="H18" s="223">
        <v>7</v>
      </c>
      <c r="I18" s="58">
        <v>7.8651685393258424</v>
      </c>
      <c r="J18" s="223">
        <v>5</v>
      </c>
      <c r="K18" s="58">
        <v>5.6179775280898872</v>
      </c>
      <c r="L18" s="80">
        <v>435</v>
      </c>
      <c r="M18" s="223">
        <v>23</v>
      </c>
      <c r="N18" s="58">
        <v>5.2873563218390807</v>
      </c>
      <c r="O18" s="223">
        <v>356</v>
      </c>
      <c r="P18" s="58">
        <v>81.839080459770116</v>
      </c>
      <c r="Q18" s="223">
        <v>24</v>
      </c>
      <c r="R18" s="58">
        <v>5.5172413793103452</v>
      </c>
      <c r="S18" s="223">
        <v>32</v>
      </c>
      <c r="T18" s="58">
        <v>7.3563218390804597</v>
      </c>
      <c r="U18" s="80">
        <v>432</v>
      </c>
      <c r="V18" s="223">
        <v>5</v>
      </c>
      <c r="W18" s="58">
        <v>1.1574074074074074</v>
      </c>
      <c r="X18" s="223">
        <v>154</v>
      </c>
      <c r="Y18" s="58">
        <v>35.648148148148145</v>
      </c>
      <c r="Z18" s="223">
        <v>137</v>
      </c>
      <c r="AA18" s="58">
        <v>31.712962962962965</v>
      </c>
      <c r="AB18" s="223">
        <v>136</v>
      </c>
      <c r="AC18" s="57">
        <v>31.481481481481481</v>
      </c>
    </row>
    <row r="19" spans="1:29">
      <c r="A19" s="54" t="s">
        <v>17</v>
      </c>
      <c r="B19" s="73">
        <v>5139</v>
      </c>
      <c r="C19" s="79">
        <v>1160</v>
      </c>
      <c r="D19" s="222">
        <v>329</v>
      </c>
      <c r="E19" s="61">
        <v>28.362068965517238</v>
      </c>
      <c r="F19" s="222">
        <v>532</v>
      </c>
      <c r="G19" s="61">
        <v>45.862068965517238</v>
      </c>
      <c r="H19" s="222">
        <v>241</v>
      </c>
      <c r="I19" s="61">
        <v>20.775862068965516</v>
      </c>
      <c r="J19" s="222">
        <v>58</v>
      </c>
      <c r="K19" s="61">
        <v>5</v>
      </c>
      <c r="L19" s="79">
        <v>2163</v>
      </c>
      <c r="M19" s="222">
        <v>134</v>
      </c>
      <c r="N19" s="61">
        <v>6.1950993989828946</v>
      </c>
      <c r="O19" s="222">
        <v>1051</v>
      </c>
      <c r="P19" s="61">
        <v>48.589921405455385</v>
      </c>
      <c r="Q19" s="222">
        <v>598</v>
      </c>
      <c r="R19" s="61">
        <v>27.646786870087841</v>
      </c>
      <c r="S19" s="222">
        <v>380</v>
      </c>
      <c r="T19" s="61">
        <v>17.568192325473877</v>
      </c>
      <c r="U19" s="79">
        <v>1816</v>
      </c>
      <c r="V19" s="222">
        <v>52</v>
      </c>
      <c r="W19" s="61">
        <v>2.8634361233480177</v>
      </c>
      <c r="X19" s="222">
        <v>295</v>
      </c>
      <c r="Y19" s="61">
        <v>16.244493392070485</v>
      </c>
      <c r="Z19" s="222">
        <v>787</v>
      </c>
      <c r="AA19" s="61">
        <v>43.337004405286343</v>
      </c>
      <c r="AB19" s="222">
        <v>682</v>
      </c>
      <c r="AC19" s="60">
        <v>37.555066079295152</v>
      </c>
    </row>
    <row r="20" spans="1:29">
      <c r="A20" s="55" t="s">
        <v>44</v>
      </c>
      <c r="B20" s="74">
        <v>10538</v>
      </c>
      <c r="C20" s="80">
        <v>1070</v>
      </c>
      <c r="D20" s="223">
        <v>269</v>
      </c>
      <c r="E20" s="58">
        <v>25.140186915887853</v>
      </c>
      <c r="F20" s="223">
        <v>374</v>
      </c>
      <c r="G20" s="58">
        <v>34.953271028037385</v>
      </c>
      <c r="H20" s="223">
        <v>401</v>
      </c>
      <c r="I20" s="58">
        <v>37.476635514018689</v>
      </c>
      <c r="J20" s="223">
        <v>26</v>
      </c>
      <c r="K20" s="58">
        <v>2.4299065420560746</v>
      </c>
      <c r="L20" s="80">
        <v>6524</v>
      </c>
      <c r="M20" s="223">
        <v>326</v>
      </c>
      <c r="N20" s="58">
        <v>4.9969343960760266</v>
      </c>
      <c r="O20" s="223">
        <v>2476</v>
      </c>
      <c r="P20" s="58">
        <v>37.952176578786023</v>
      </c>
      <c r="Q20" s="223">
        <v>3174</v>
      </c>
      <c r="R20" s="58">
        <v>48.651134273451866</v>
      </c>
      <c r="S20" s="223">
        <v>548</v>
      </c>
      <c r="T20" s="58">
        <v>8.399754751686082</v>
      </c>
      <c r="U20" s="80">
        <v>2944</v>
      </c>
      <c r="V20" s="223">
        <v>113</v>
      </c>
      <c r="W20" s="58">
        <v>3.8383152173913042</v>
      </c>
      <c r="X20" s="223">
        <v>370</v>
      </c>
      <c r="Y20" s="58">
        <v>12.567934782608695</v>
      </c>
      <c r="Z20" s="223">
        <v>1836</v>
      </c>
      <c r="AA20" s="58">
        <v>62.364130434782602</v>
      </c>
      <c r="AB20" s="223">
        <v>625</v>
      </c>
      <c r="AC20" s="57">
        <v>21.229619565217391</v>
      </c>
    </row>
    <row r="21" spans="1:29">
      <c r="A21" s="54" t="s">
        <v>18</v>
      </c>
      <c r="B21" s="73">
        <v>2492</v>
      </c>
      <c r="C21" s="79">
        <v>215</v>
      </c>
      <c r="D21" s="222">
        <v>35</v>
      </c>
      <c r="E21" s="61">
        <v>16.279069767441861</v>
      </c>
      <c r="F21" s="222">
        <v>108</v>
      </c>
      <c r="G21" s="61">
        <v>50.232558139534888</v>
      </c>
      <c r="H21" s="222">
        <v>69</v>
      </c>
      <c r="I21" s="61">
        <v>32.093023255813954</v>
      </c>
      <c r="J21" s="222">
        <v>3</v>
      </c>
      <c r="K21" s="61">
        <v>1.3953488372093024</v>
      </c>
      <c r="L21" s="79">
        <v>1422</v>
      </c>
      <c r="M21" s="222">
        <v>92</v>
      </c>
      <c r="N21" s="61">
        <v>6.4697609001406473</v>
      </c>
      <c r="O21" s="222">
        <v>775</v>
      </c>
      <c r="P21" s="61">
        <v>54.500703234880454</v>
      </c>
      <c r="Q21" s="222">
        <v>493</v>
      </c>
      <c r="R21" s="61">
        <v>34.669479606188467</v>
      </c>
      <c r="S21" s="222">
        <v>62</v>
      </c>
      <c r="T21" s="61">
        <v>4.3600562587904363</v>
      </c>
      <c r="U21" s="79">
        <v>855</v>
      </c>
      <c r="V21" s="222">
        <v>47</v>
      </c>
      <c r="W21" s="61">
        <v>5.4970760233918128</v>
      </c>
      <c r="X21" s="222">
        <v>241</v>
      </c>
      <c r="Y21" s="61">
        <v>28.187134502923978</v>
      </c>
      <c r="Z21" s="222">
        <v>473</v>
      </c>
      <c r="AA21" s="61">
        <v>55.32163742690058</v>
      </c>
      <c r="AB21" s="222">
        <v>94</v>
      </c>
      <c r="AC21" s="60">
        <v>10.994152046783626</v>
      </c>
    </row>
    <row r="22" spans="1:29">
      <c r="A22" s="55" t="s">
        <v>19</v>
      </c>
      <c r="B22" s="74">
        <v>471</v>
      </c>
      <c r="C22" s="80">
        <v>23</v>
      </c>
      <c r="D22" s="223" t="s">
        <v>32</v>
      </c>
      <c r="E22" s="58" t="s">
        <v>32</v>
      </c>
      <c r="F22" s="223">
        <v>7</v>
      </c>
      <c r="G22" s="58">
        <v>30.434782608695656</v>
      </c>
      <c r="H22" s="223" t="s">
        <v>32</v>
      </c>
      <c r="I22" s="58" t="s">
        <v>32</v>
      </c>
      <c r="J22" s="223">
        <v>3</v>
      </c>
      <c r="K22" s="58">
        <v>13.043478260869565</v>
      </c>
      <c r="L22" s="80">
        <v>240</v>
      </c>
      <c r="M22" s="223">
        <v>7</v>
      </c>
      <c r="N22" s="58">
        <v>2.9166666666666665</v>
      </c>
      <c r="O22" s="223">
        <v>97</v>
      </c>
      <c r="P22" s="58">
        <v>40.416666666666664</v>
      </c>
      <c r="Q22" s="223">
        <v>119</v>
      </c>
      <c r="R22" s="58">
        <v>49.583333333333336</v>
      </c>
      <c r="S22" s="223">
        <v>17</v>
      </c>
      <c r="T22" s="58">
        <v>7.083333333333333</v>
      </c>
      <c r="U22" s="80">
        <v>208</v>
      </c>
      <c r="V22" s="223">
        <v>7</v>
      </c>
      <c r="W22" s="58">
        <v>3.3653846153846154</v>
      </c>
      <c r="X22" s="223">
        <v>15</v>
      </c>
      <c r="Y22" s="58">
        <v>7.2115384615384608</v>
      </c>
      <c r="Z22" s="223">
        <v>152</v>
      </c>
      <c r="AA22" s="58">
        <v>73.076923076923066</v>
      </c>
      <c r="AB22" s="223">
        <v>34</v>
      </c>
      <c r="AC22" s="57">
        <v>16.346153846153847</v>
      </c>
    </row>
    <row r="23" spans="1:29">
      <c r="A23" s="54" t="s">
        <v>20</v>
      </c>
      <c r="B23" s="73">
        <v>2358</v>
      </c>
      <c r="C23" s="79">
        <v>127</v>
      </c>
      <c r="D23" s="222" t="s">
        <v>32</v>
      </c>
      <c r="E23" s="61" t="s">
        <v>32</v>
      </c>
      <c r="F23" s="222">
        <v>68</v>
      </c>
      <c r="G23" s="61">
        <v>53.543307086614178</v>
      </c>
      <c r="H23" s="222" t="s">
        <v>32</v>
      </c>
      <c r="I23" s="61" t="s">
        <v>32</v>
      </c>
      <c r="J23" s="222">
        <v>2</v>
      </c>
      <c r="K23" s="61">
        <v>1.5748031496062991</v>
      </c>
      <c r="L23" s="79">
        <v>987</v>
      </c>
      <c r="M23" s="222">
        <v>50</v>
      </c>
      <c r="N23" s="61">
        <v>5.0658561296859164</v>
      </c>
      <c r="O23" s="222">
        <v>475</v>
      </c>
      <c r="P23" s="61">
        <v>48.125633232016213</v>
      </c>
      <c r="Q23" s="222">
        <v>375</v>
      </c>
      <c r="R23" s="61">
        <v>37.993920972644382</v>
      </c>
      <c r="S23" s="222">
        <v>87</v>
      </c>
      <c r="T23" s="61">
        <v>8.8145896656534948</v>
      </c>
      <c r="U23" s="79">
        <v>1244</v>
      </c>
      <c r="V23" s="222">
        <v>20</v>
      </c>
      <c r="W23" s="61">
        <v>1.607717041800643</v>
      </c>
      <c r="X23" s="222">
        <v>89</v>
      </c>
      <c r="Y23" s="61">
        <v>7.154340836012862</v>
      </c>
      <c r="Z23" s="222">
        <v>597</v>
      </c>
      <c r="AA23" s="61">
        <v>47.990353697749192</v>
      </c>
      <c r="AB23" s="222">
        <v>538</v>
      </c>
      <c r="AC23" s="60">
        <v>43.247588424437296</v>
      </c>
    </row>
    <row r="24" spans="1:29">
      <c r="A24" s="55" t="s">
        <v>21</v>
      </c>
      <c r="B24" s="74">
        <v>1411</v>
      </c>
      <c r="C24" s="80">
        <v>124</v>
      </c>
      <c r="D24" s="223" t="s">
        <v>32</v>
      </c>
      <c r="E24" s="58" t="s">
        <v>32</v>
      </c>
      <c r="F24" s="223">
        <v>99</v>
      </c>
      <c r="G24" s="58">
        <v>79.838709677419345</v>
      </c>
      <c r="H24" s="223" t="s">
        <v>32</v>
      </c>
      <c r="I24" s="58" t="s">
        <v>32</v>
      </c>
      <c r="J24" s="223">
        <v>1</v>
      </c>
      <c r="K24" s="58">
        <v>0.80645161290322576</v>
      </c>
      <c r="L24" s="80">
        <v>719</v>
      </c>
      <c r="M24" s="223">
        <v>19</v>
      </c>
      <c r="N24" s="58">
        <v>2.642559109874826</v>
      </c>
      <c r="O24" s="223">
        <v>535</v>
      </c>
      <c r="P24" s="58">
        <v>74.408901251738527</v>
      </c>
      <c r="Q24" s="223">
        <v>115</v>
      </c>
      <c r="R24" s="58">
        <v>15.994436717663421</v>
      </c>
      <c r="S24" s="223">
        <v>50</v>
      </c>
      <c r="T24" s="58">
        <v>6.9541029207232263</v>
      </c>
      <c r="U24" s="80">
        <v>568</v>
      </c>
      <c r="V24" s="223">
        <v>12</v>
      </c>
      <c r="W24" s="58">
        <v>2.112676056338028</v>
      </c>
      <c r="X24" s="223">
        <v>223</v>
      </c>
      <c r="Y24" s="58">
        <v>39.260563380281688</v>
      </c>
      <c r="Z24" s="223">
        <v>207</v>
      </c>
      <c r="AA24" s="58">
        <v>36.443661971830984</v>
      </c>
      <c r="AB24" s="223">
        <v>126</v>
      </c>
      <c r="AC24" s="57">
        <v>22.183098591549296</v>
      </c>
    </row>
    <row r="25" spans="1:29">
      <c r="A25" s="62" t="s">
        <v>22</v>
      </c>
      <c r="B25" s="73">
        <v>1789</v>
      </c>
      <c r="C25" s="79">
        <v>309</v>
      </c>
      <c r="D25" s="224">
        <v>79</v>
      </c>
      <c r="E25" s="61">
        <v>25.5663430420712</v>
      </c>
      <c r="F25" s="224">
        <v>120</v>
      </c>
      <c r="G25" s="61">
        <v>38.834951456310677</v>
      </c>
      <c r="H25" s="224">
        <v>91</v>
      </c>
      <c r="I25" s="61">
        <v>29.449838187702266</v>
      </c>
      <c r="J25" s="224">
        <v>19</v>
      </c>
      <c r="K25" s="61">
        <v>6.1488673139158578</v>
      </c>
      <c r="L25" s="79">
        <v>876</v>
      </c>
      <c r="M25" s="224">
        <v>34</v>
      </c>
      <c r="N25" s="61">
        <v>3.8812785388127851</v>
      </c>
      <c r="O25" s="224">
        <v>393</v>
      </c>
      <c r="P25" s="61">
        <v>44.863013698630141</v>
      </c>
      <c r="Q25" s="224">
        <v>346</v>
      </c>
      <c r="R25" s="61">
        <v>39.497716894977167</v>
      </c>
      <c r="S25" s="224">
        <v>103</v>
      </c>
      <c r="T25" s="61">
        <v>11.757990867579908</v>
      </c>
      <c r="U25" s="79">
        <v>604</v>
      </c>
      <c r="V25" s="224">
        <v>19</v>
      </c>
      <c r="W25" s="61">
        <v>3.1456953642384109</v>
      </c>
      <c r="X25" s="224">
        <v>17</v>
      </c>
      <c r="Y25" s="61">
        <v>2.814569536423841</v>
      </c>
      <c r="Z25" s="224">
        <v>293</v>
      </c>
      <c r="AA25" s="61">
        <v>48.509933774834437</v>
      </c>
      <c r="AB25" s="224">
        <v>275</v>
      </c>
      <c r="AC25" s="60">
        <v>45.52980132450331</v>
      </c>
    </row>
    <row r="26" spans="1:29" ht="15" thickBot="1">
      <c r="A26" s="55" t="s">
        <v>23</v>
      </c>
      <c r="B26" s="74">
        <v>1335</v>
      </c>
      <c r="C26" s="80">
        <v>117</v>
      </c>
      <c r="D26" s="223" t="s">
        <v>32</v>
      </c>
      <c r="E26" s="58" t="s">
        <v>32</v>
      </c>
      <c r="F26" s="223">
        <v>102</v>
      </c>
      <c r="G26" s="58">
        <v>87.179487179487182</v>
      </c>
      <c r="H26" s="223">
        <v>10</v>
      </c>
      <c r="I26" s="58">
        <v>8.5470085470085468</v>
      </c>
      <c r="J26" s="223">
        <v>4</v>
      </c>
      <c r="K26" s="58">
        <v>3.4188034188034191</v>
      </c>
      <c r="L26" s="80">
        <v>776</v>
      </c>
      <c r="M26" s="223">
        <v>9</v>
      </c>
      <c r="N26" s="58">
        <v>1.1597938144329898</v>
      </c>
      <c r="O26" s="223">
        <v>614</v>
      </c>
      <c r="P26" s="58">
        <v>79.123711340206185</v>
      </c>
      <c r="Q26" s="223">
        <v>98</v>
      </c>
      <c r="R26" s="58">
        <v>12.628865979381443</v>
      </c>
      <c r="S26" s="223">
        <v>55</v>
      </c>
      <c r="T26" s="58">
        <v>7.0876288659793811</v>
      </c>
      <c r="U26" s="80">
        <v>442</v>
      </c>
      <c r="V26" s="223">
        <v>6</v>
      </c>
      <c r="W26" s="58">
        <v>1.3574660633484164</v>
      </c>
      <c r="X26" s="223">
        <v>51</v>
      </c>
      <c r="Y26" s="58">
        <v>11.538461538461538</v>
      </c>
      <c r="Z26" s="223">
        <v>190</v>
      </c>
      <c r="AA26" s="58">
        <v>42.986425339366519</v>
      </c>
      <c r="AB26" s="223">
        <v>195</v>
      </c>
      <c r="AC26" s="57">
        <v>44.117647058823529</v>
      </c>
    </row>
    <row r="27" spans="1:29">
      <c r="A27" s="63" t="s">
        <v>7</v>
      </c>
      <c r="B27" s="49">
        <v>44271</v>
      </c>
      <c r="C27" s="81">
        <v>7833</v>
      </c>
      <c r="D27" s="29">
        <v>1548</v>
      </c>
      <c r="E27" s="65">
        <v>19.762543086939871</v>
      </c>
      <c r="F27" s="29">
        <v>4167</v>
      </c>
      <c r="G27" s="65">
        <v>53.198008425890464</v>
      </c>
      <c r="H27" s="29">
        <v>1749</v>
      </c>
      <c r="I27" s="84">
        <v>22.328609728073534</v>
      </c>
      <c r="J27" s="29">
        <v>369</v>
      </c>
      <c r="K27" s="65">
        <v>4.7108387590961316</v>
      </c>
      <c r="L27" s="81">
        <v>23531</v>
      </c>
      <c r="M27" s="29">
        <v>1291</v>
      </c>
      <c r="N27" s="65">
        <v>5.4863796693723179</v>
      </c>
      <c r="O27" s="29">
        <v>12619</v>
      </c>
      <c r="P27" s="65">
        <v>53.627130168713613</v>
      </c>
      <c r="Q27" s="29">
        <v>7381</v>
      </c>
      <c r="R27" s="84">
        <v>31.367132718541495</v>
      </c>
      <c r="S27" s="29">
        <v>2240</v>
      </c>
      <c r="T27" s="65">
        <v>9.5193574433725718</v>
      </c>
      <c r="U27" s="81">
        <v>12907</v>
      </c>
      <c r="V27" s="29">
        <v>413</v>
      </c>
      <c r="W27" s="65">
        <v>3.1998140543890914</v>
      </c>
      <c r="X27" s="29">
        <v>3444</v>
      </c>
      <c r="Y27" s="65">
        <v>26.683195165414116</v>
      </c>
      <c r="Z27" s="29">
        <v>5784</v>
      </c>
      <c r="AA27" s="84">
        <v>44.812892229023014</v>
      </c>
      <c r="AB27" s="29">
        <v>3266</v>
      </c>
      <c r="AC27" s="64">
        <v>25.30409855117378</v>
      </c>
    </row>
    <row r="28" spans="1:29">
      <c r="A28" s="66" t="s">
        <v>52</v>
      </c>
      <c r="B28" s="50">
        <v>10356</v>
      </c>
      <c r="C28" s="82">
        <v>1454</v>
      </c>
      <c r="D28" s="33">
        <v>416</v>
      </c>
      <c r="E28" s="68">
        <v>28.610729023383769</v>
      </c>
      <c r="F28" s="33">
        <v>699</v>
      </c>
      <c r="G28" s="68">
        <v>48.074277854195323</v>
      </c>
      <c r="H28" s="33">
        <v>295</v>
      </c>
      <c r="I28" s="85">
        <v>20.288858321870702</v>
      </c>
      <c r="J28" s="33">
        <v>44</v>
      </c>
      <c r="K28" s="68">
        <v>3.0261348005502064</v>
      </c>
      <c r="L28" s="82">
        <v>4700</v>
      </c>
      <c r="M28" s="33">
        <v>287</v>
      </c>
      <c r="N28" s="68">
        <v>6.1063829787234045</v>
      </c>
      <c r="O28" s="33">
        <v>2854</v>
      </c>
      <c r="P28" s="68">
        <v>60.723404255319146</v>
      </c>
      <c r="Q28" s="33">
        <v>1207</v>
      </c>
      <c r="R28" s="85">
        <v>25.680851063829785</v>
      </c>
      <c r="S28" s="33">
        <v>352</v>
      </c>
      <c r="T28" s="68">
        <v>7.4893617021276597</v>
      </c>
      <c r="U28" s="82">
        <v>4202</v>
      </c>
      <c r="V28" s="33">
        <v>104</v>
      </c>
      <c r="W28" s="68">
        <v>2.4750118990956684</v>
      </c>
      <c r="X28" s="33">
        <v>798</v>
      </c>
      <c r="Y28" s="68">
        <v>18.990956687291767</v>
      </c>
      <c r="Z28" s="33">
        <v>1880</v>
      </c>
      <c r="AA28" s="85">
        <v>44.740599714421705</v>
      </c>
      <c r="AB28" s="33">
        <v>1420</v>
      </c>
      <c r="AC28" s="67">
        <v>33.793431699190862</v>
      </c>
    </row>
    <row r="29" spans="1:29" ht="15" thickBot="1">
      <c r="A29" s="69" t="s">
        <v>6</v>
      </c>
      <c r="B29" s="75">
        <v>54627</v>
      </c>
      <c r="C29" s="83">
        <v>9287</v>
      </c>
      <c r="D29" s="77">
        <v>1964</v>
      </c>
      <c r="E29" s="71">
        <v>21.147841068159792</v>
      </c>
      <c r="F29" s="77">
        <v>4866</v>
      </c>
      <c r="G29" s="71">
        <v>52.395822116937651</v>
      </c>
      <c r="H29" s="77">
        <v>2044</v>
      </c>
      <c r="I29" s="86">
        <v>22.00926025627221</v>
      </c>
      <c r="J29" s="77">
        <v>413</v>
      </c>
      <c r="K29" s="71">
        <v>4.4470765586303429</v>
      </c>
      <c r="L29" s="83">
        <v>28231</v>
      </c>
      <c r="M29" s="77">
        <v>1578</v>
      </c>
      <c r="N29" s="71">
        <v>5.589600085012929</v>
      </c>
      <c r="O29" s="77">
        <v>15473</v>
      </c>
      <c r="P29" s="71">
        <v>54.808543799369488</v>
      </c>
      <c r="Q29" s="77">
        <v>8588</v>
      </c>
      <c r="R29" s="86">
        <v>30.420459778257943</v>
      </c>
      <c r="S29" s="77">
        <v>2592</v>
      </c>
      <c r="T29" s="71">
        <v>9.1813963373596401</v>
      </c>
      <c r="U29" s="83">
        <v>17109</v>
      </c>
      <c r="V29" s="77">
        <v>517</v>
      </c>
      <c r="W29" s="71">
        <v>3.021801391080718</v>
      </c>
      <c r="X29" s="77">
        <v>4242</v>
      </c>
      <c r="Y29" s="71">
        <v>24.79396808697177</v>
      </c>
      <c r="Z29" s="77">
        <v>7664</v>
      </c>
      <c r="AA29" s="86">
        <v>44.795137062364837</v>
      </c>
      <c r="AB29" s="77">
        <v>4686</v>
      </c>
      <c r="AC29" s="70">
        <v>27.389093459582675</v>
      </c>
    </row>
    <row r="30" spans="1:29">
      <c r="A30" s="414" t="s">
        <v>56</v>
      </c>
      <c r="B30" s="414"/>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row>
    <row r="31" spans="1:29" ht="14.5" customHeight="1">
      <c r="A31" s="424" t="s">
        <v>187</v>
      </c>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row>
    <row r="32" spans="1:29">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row>
    <row r="33" spans="1:29" ht="23.5">
      <c r="A33" s="401">
        <v>2020</v>
      </c>
      <c r="B33" s="401"/>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row>
    <row r="34" spans="1:29" s="6" customFormat="1" ht="17.25" customHeight="1">
      <c r="A34" s="9"/>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row>
    <row r="35" spans="1:29" s="6" customFormat="1" ht="17.25" customHeight="1">
      <c r="A35" s="425" t="s">
        <v>136</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row>
    <row r="36" spans="1:29">
      <c r="A36" s="418" t="s">
        <v>2</v>
      </c>
      <c r="B36" s="415" t="s">
        <v>3</v>
      </c>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row>
    <row r="37" spans="1:29" ht="11.25" customHeight="1">
      <c r="A37" s="418"/>
      <c r="B37" s="421" t="s">
        <v>4</v>
      </c>
      <c r="C37" s="415" t="s">
        <v>54</v>
      </c>
      <c r="D37" s="420"/>
      <c r="E37" s="420"/>
      <c r="F37" s="420"/>
      <c r="G37" s="420"/>
      <c r="H37" s="420"/>
      <c r="I37" s="420"/>
      <c r="J37" s="420"/>
      <c r="K37" s="416"/>
      <c r="L37" s="415" t="s">
        <v>30</v>
      </c>
      <c r="M37" s="420"/>
      <c r="N37" s="420"/>
      <c r="O37" s="420"/>
      <c r="P37" s="420"/>
      <c r="Q37" s="420"/>
      <c r="R37" s="420"/>
      <c r="S37" s="420"/>
      <c r="T37" s="416"/>
      <c r="U37" s="422" t="s">
        <v>31</v>
      </c>
      <c r="V37" s="423"/>
      <c r="W37" s="423"/>
      <c r="X37" s="423"/>
      <c r="Y37" s="423"/>
      <c r="Z37" s="423"/>
      <c r="AA37" s="423"/>
      <c r="AB37" s="423"/>
      <c r="AC37" s="423"/>
    </row>
    <row r="38" spans="1:29" ht="9" customHeight="1">
      <c r="A38" s="418"/>
      <c r="B38" s="421"/>
      <c r="C38" s="415"/>
      <c r="D38" s="420"/>
      <c r="E38" s="420"/>
      <c r="F38" s="420"/>
      <c r="G38" s="420"/>
      <c r="H38" s="420"/>
      <c r="I38" s="420"/>
      <c r="J38" s="420"/>
      <c r="K38" s="416"/>
      <c r="L38" s="415"/>
      <c r="M38" s="420"/>
      <c r="N38" s="420"/>
      <c r="O38" s="420"/>
      <c r="P38" s="420"/>
      <c r="Q38" s="420"/>
      <c r="R38" s="420"/>
      <c r="S38" s="420"/>
      <c r="T38" s="416"/>
      <c r="U38" s="422"/>
      <c r="V38" s="423"/>
      <c r="W38" s="423"/>
      <c r="X38" s="423"/>
      <c r="Y38" s="423"/>
      <c r="Z38" s="423"/>
      <c r="AA38" s="423"/>
      <c r="AB38" s="423"/>
      <c r="AC38" s="423"/>
    </row>
    <row r="39" spans="1:29" hidden="1">
      <c r="A39" s="418"/>
      <c r="B39" s="421"/>
      <c r="C39" s="415"/>
      <c r="D39" s="420"/>
      <c r="E39" s="420"/>
      <c r="F39" s="420"/>
      <c r="G39" s="420"/>
      <c r="H39" s="420"/>
      <c r="I39" s="420"/>
      <c r="J39" s="420"/>
      <c r="K39" s="416"/>
      <c r="L39" s="415"/>
      <c r="M39" s="420"/>
      <c r="N39" s="420"/>
      <c r="O39" s="420"/>
      <c r="P39" s="420"/>
      <c r="Q39" s="420"/>
      <c r="R39" s="420"/>
      <c r="S39" s="420"/>
      <c r="T39" s="416"/>
      <c r="U39" s="422"/>
      <c r="V39" s="423"/>
      <c r="W39" s="423"/>
      <c r="X39" s="423"/>
      <c r="Y39" s="423"/>
      <c r="Z39" s="423"/>
      <c r="AA39" s="423"/>
      <c r="AB39" s="423"/>
      <c r="AC39" s="423"/>
    </row>
    <row r="40" spans="1:29" ht="62.15" customHeight="1">
      <c r="A40" s="418"/>
      <c r="B40" s="421"/>
      <c r="C40" s="78" t="s">
        <v>4</v>
      </c>
      <c r="D40" s="415" t="s">
        <v>49</v>
      </c>
      <c r="E40" s="416"/>
      <c r="F40" s="415" t="s">
        <v>50</v>
      </c>
      <c r="G40" s="416"/>
      <c r="H40" s="415" t="s">
        <v>51</v>
      </c>
      <c r="I40" s="416"/>
      <c r="J40" s="415" t="s">
        <v>5</v>
      </c>
      <c r="K40" s="416"/>
      <c r="L40" s="78" t="s">
        <v>4</v>
      </c>
      <c r="M40" s="415" t="s">
        <v>49</v>
      </c>
      <c r="N40" s="416"/>
      <c r="O40" s="415" t="s">
        <v>50</v>
      </c>
      <c r="P40" s="416"/>
      <c r="Q40" s="415" t="s">
        <v>51</v>
      </c>
      <c r="R40" s="416"/>
      <c r="S40" s="415" t="s">
        <v>5</v>
      </c>
      <c r="T40" s="416"/>
      <c r="U40" s="78" t="s">
        <v>4</v>
      </c>
      <c r="V40" s="415" t="s">
        <v>49</v>
      </c>
      <c r="W40" s="416"/>
      <c r="X40" s="415" t="s">
        <v>50</v>
      </c>
      <c r="Y40" s="416"/>
      <c r="Z40" s="415" t="s">
        <v>51</v>
      </c>
      <c r="AA40" s="416"/>
      <c r="AB40" s="415" t="s">
        <v>5</v>
      </c>
      <c r="AC40" s="420"/>
    </row>
    <row r="41" spans="1:29" ht="15" thickBot="1">
      <c r="A41" s="419"/>
      <c r="B41" s="87" t="s">
        <v>0</v>
      </c>
      <c r="C41" s="87" t="s">
        <v>0</v>
      </c>
      <c r="D41" s="88" t="s">
        <v>0</v>
      </c>
      <c r="E41" s="89" t="s">
        <v>1</v>
      </c>
      <c r="F41" s="88" t="s">
        <v>0</v>
      </c>
      <c r="G41" s="89" t="s">
        <v>1</v>
      </c>
      <c r="H41" s="88" t="s">
        <v>0</v>
      </c>
      <c r="I41" s="89" t="s">
        <v>1</v>
      </c>
      <c r="J41" s="88" t="s">
        <v>0</v>
      </c>
      <c r="K41" s="89" t="s">
        <v>1</v>
      </c>
      <c r="L41" s="87" t="s">
        <v>0</v>
      </c>
      <c r="M41" s="88" t="s">
        <v>0</v>
      </c>
      <c r="N41" s="89" t="s">
        <v>1</v>
      </c>
      <c r="O41" s="88" t="s">
        <v>0</v>
      </c>
      <c r="P41" s="89" t="s">
        <v>1</v>
      </c>
      <c r="Q41" s="88" t="s">
        <v>0</v>
      </c>
      <c r="R41" s="89" t="s">
        <v>1</v>
      </c>
      <c r="S41" s="88" t="s">
        <v>0</v>
      </c>
      <c r="T41" s="89" t="s">
        <v>1</v>
      </c>
      <c r="U41" s="87" t="s">
        <v>0</v>
      </c>
      <c r="V41" s="88" t="s">
        <v>0</v>
      </c>
      <c r="W41" s="89" t="s">
        <v>1</v>
      </c>
      <c r="X41" s="88" t="s">
        <v>0</v>
      </c>
      <c r="Y41" s="89" t="s">
        <v>1</v>
      </c>
      <c r="Z41" s="88" t="s">
        <v>0</v>
      </c>
      <c r="AA41" s="89" t="s">
        <v>1</v>
      </c>
      <c r="AB41" s="88" t="s">
        <v>0</v>
      </c>
      <c r="AC41" s="89" t="s">
        <v>1</v>
      </c>
    </row>
    <row r="42" spans="1:29">
      <c r="A42" s="54" t="s">
        <v>9</v>
      </c>
      <c r="B42" s="73">
        <f>SUM(C42,L42,U42)</f>
        <v>8878</v>
      </c>
      <c r="C42" s="79">
        <v>2164</v>
      </c>
      <c r="D42" s="59">
        <v>229</v>
      </c>
      <c r="E42" s="61">
        <f>D42/C42*100</f>
        <v>10.582255083179296</v>
      </c>
      <c r="F42" s="59">
        <v>1436</v>
      </c>
      <c r="G42" s="61">
        <f>F42/C42*100</f>
        <v>66.358595194085026</v>
      </c>
      <c r="H42" s="59">
        <v>395</v>
      </c>
      <c r="I42" s="61">
        <f>H42/C42*100</f>
        <v>18.253234750462109</v>
      </c>
      <c r="J42" s="59">
        <v>104</v>
      </c>
      <c r="K42" s="61">
        <f>J42/C42*100</f>
        <v>4.805914972273567</v>
      </c>
      <c r="L42" s="79">
        <v>5178</v>
      </c>
      <c r="M42" s="59">
        <v>439</v>
      </c>
      <c r="N42" s="61">
        <f>M42/L42*100</f>
        <v>8.4781769022788716</v>
      </c>
      <c r="O42" s="59">
        <v>3506</v>
      </c>
      <c r="P42" s="61">
        <f>O42/L42*100</f>
        <v>67.709540363074552</v>
      </c>
      <c r="Q42" s="59">
        <v>864</v>
      </c>
      <c r="R42" s="61">
        <f>Q42/L42*100</f>
        <v>16.685979142526072</v>
      </c>
      <c r="S42" s="59">
        <v>369</v>
      </c>
      <c r="T42" s="61">
        <f>S42/L42*100</f>
        <v>7.12630359212051</v>
      </c>
      <c r="U42" s="79">
        <v>1536</v>
      </c>
      <c r="V42" s="59">
        <v>50</v>
      </c>
      <c r="W42" s="61">
        <f t="shared" ref="W42:W60" si="0">V42/U42*100</f>
        <v>3.2552083333333335</v>
      </c>
      <c r="X42" s="59">
        <v>672</v>
      </c>
      <c r="Y42" s="61">
        <f t="shared" ref="Y42:Y60" si="1">X42/U42*100</f>
        <v>43.75</v>
      </c>
      <c r="Z42" s="59">
        <v>606</v>
      </c>
      <c r="AA42" s="61">
        <f t="shared" ref="AA42:AA60" si="2">Z42/U42*100</f>
        <v>39.453125</v>
      </c>
      <c r="AB42" s="59">
        <v>208</v>
      </c>
      <c r="AC42" s="60">
        <f t="shared" ref="AC42:AC60" si="3">AB42/U42*100</f>
        <v>13.541666666666666</v>
      </c>
    </row>
    <row r="43" spans="1:29">
      <c r="A43" s="55" t="s">
        <v>10</v>
      </c>
      <c r="B43" s="74">
        <f t="shared" ref="B43:B60" si="4">SUM(C43,L43,U43)</f>
        <v>8766</v>
      </c>
      <c r="C43" s="80">
        <v>1732</v>
      </c>
      <c r="D43" s="56">
        <v>232</v>
      </c>
      <c r="E43" s="58">
        <f t="shared" ref="E43:E60" si="5">D43/C43*100</f>
        <v>13.394919168591224</v>
      </c>
      <c r="F43" s="56">
        <v>1203</v>
      </c>
      <c r="G43" s="58">
        <f t="shared" ref="G43:G60" si="6">F43/C43*100</f>
        <v>69.457274826789842</v>
      </c>
      <c r="H43" s="56">
        <v>229</v>
      </c>
      <c r="I43" s="58">
        <f t="shared" ref="I43:I60" si="7">H43/C43*100</f>
        <v>13.221709006928407</v>
      </c>
      <c r="J43" s="56">
        <v>68</v>
      </c>
      <c r="K43" s="58">
        <f t="shared" ref="K43:K60" si="8">J43/C43*100</f>
        <v>3.9260969976905313</v>
      </c>
      <c r="L43" s="80">
        <v>4255</v>
      </c>
      <c r="M43" s="56">
        <v>142</v>
      </c>
      <c r="N43" s="58">
        <f t="shared" ref="N43:N60" si="9">M43/L43*100</f>
        <v>3.337250293772033</v>
      </c>
      <c r="O43" s="56">
        <v>3225</v>
      </c>
      <c r="P43" s="58">
        <f t="shared" ref="P43:P60" si="10">O43/L43*100</f>
        <v>75.793184488836658</v>
      </c>
      <c r="Q43" s="56">
        <v>537</v>
      </c>
      <c r="R43" s="58">
        <f t="shared" ref="R43:R60" si="11">Q43/L43*100</f>
        <v>12.620446533490012</v>
      </c>
      <c r="S43" s="56">
        <v>351</v>
      </c>
      <c r="T43" s="58">
        <f t="shared" ref="T43:T60" si="12">S43/L43*100</f>
        <v>8.2491186839012922</v>
      </c>
      <c r="U43" s="80">
        <v>2779</v>
      </c>
      <c r="V43" s="56">
        <v>43</v>
      </c>
      <c r="W43" s="58">
        <f t="shared" si="0"/>
        <v>1.5473191795609931</v>
      </c>
      <c r="X43" s="56">
        <v>1679</v>
      </c>
      <c r="Y43" s="58">
        <f t="shared" si="1"/>
        <v>60.417416336811804</v>
      </c>
      <c r="Z43" s="56">
        <v>652</v>
      </c>
      <c r="AA43" s="58">
        <f t="shared" si="2"/>
        <v>23.461676862180642</v>
      </c>
      <c r="AB43" s="56">
        <v>405</v>
      </c>
      <c r="AC43" s="57">
        <f t="shared" si="3"/>
        <v>14.573587621446563</v>
      </c>
    </row>
    <row r="44" spans="1:29">
      <c r="A44" s="54" t="s">
        <v>11</v>
      </c>
      <c r="B44" s="73">
        <f t="shared" si="4"/>
        <v>2663</v>
      </c>
      <c r="C44" s="79">
        <v>812</v>
      </c>
      <c r="D44" s="59">
        <v>372</v>
      </c>
      <c r="E44" s="61">
        <f t="shared" si="5"/>
        <v>45.812807881773395</v>
      </c>
      <c r="F44" s="59">
        <v>254</v>
      </c>
      <c r="G44" s="61">
        <f t="shared" si="6"/>
        <v>31.2807881773399</v>
      </c>
      <c r="H44" s="59">
        <v>156</v>
      </c>
      <c r="I44" s="61">
        <f t="shared" si="7"/>
        <v>19.21182266009852</v>
      </c>
      <c r="J44" s="59">
        <v>30</v>
      </c>
      <c r="K44" s="61">
        <f t="shared" si="8"/>
        <v>3.6945812807881775</v>
      </c>
      <c r="L44" s="79">
        <v>1033</v>
      </c>
      <c r="M44" s="59">
        <v>163</v>
      </c>
      <c r="N44" s="61">
        <f t="shared" si="9"/>
        <v>15.779283639883834</v>
      </c>
      <c r="O44" s="59">
        <v>420</v>
      </c>
      <c r="P44" s="61">
        <f t="shared" si="10"/>
        <v>40.658276863504355</v>
      </c>
      <c r="Q44" s="59">
        <v>359</v>
      </c>
      <c r="R44" s="61">
        <f t="shared" si="11"/>
        <v>34.753146176185865</v>
      </c>
      <c r="S44" s="59">
        <v>91</v>
      </c>
      <c r="T44" s="61">
        <f t="shared" si="12"/>
        <v>8.8092933204259438</v>
      </c>
      <c r="U44" s="79">
        <v>818</v>
      </c>
      <c r="V44" s="59">
        <v>38</v>
      </c>
      <c r="W44" s="61">
        <f t="shared" si="0"/>
        <v>4.6454767726161368</v>
      </c>
      <c r="X44" s="59">
        <v>41</v>
      </c>
      <c r="Y44" s="61">
        <f t="shared" si="1"/>
        <v>5.0122249388753062</v>
      </c>
      <c r="Z44" s="59">
        <v>457</v>
      </c>
      <c r="AA44" s="61">
        <f t="shared" si="2"/>
        <v>55.867970660146703</v>
      </c>
      <c r="AB44" s="59">
        <v>282</v>
      </c>
      <c r="AC44" s="60">
        <f t="shared" si="3"/>
        <v>34.474327628361856</v>
      </c>
    </row>
    <row r="45" spans="1:29">
      <c r="A45" s="55" t="s">
        <v>12</v>
      </c>
      <c r="B45" s="74">
        <f t="shared" si="4"/>
        <v>1565</v>
      </c>
      <c r="C45" s="80">
        <v>145</v>
      </c>
      <c r="D45" s="56">
        <v>17</v>
      </c>
      <c r="E45" s="58">
        <f t="shared" si="5"/>
        <v>11.724137931034482</v>
      </c>
      <c r="F45" s="56">
        <v>109</v>
      </c>
      <c r="G45" s="58">
        <f t="shared" si="6"/>
        <v>75.172413793103445</v>
      </c>
      <c r="H45" s="56">
        <v>16</v>
      </c>
      <c r="I45" s="58">
        <f t="shared" si="7"/>
        <v>11.03448275862069</v>
      </c>
      <c r="J45" s="56">
        <v>3</v>
      </c>
      <c r="K45" s="58">
        <f t="shared" si="8"/>
        <v>2.0689655172413794</v>
      </c>
      <c r="L45" s="80">
        <v>734</v>
      </c>
      <c r="M45" s="56">
        <v>35</v>
      </c>
      <c r="N45" s="58">
        <f t="shared" si="9"/>
        <v>4.7683923705722071</v>
      </c>
      <c r="O45" s="56">
        <v>447</v>
      </c>
      <c r="P45" s="58">
        <f t="shared" si="10"/>
        <v>60.89918256130791</v>
      </c>
      <c r="Q45" s="56">
        <v>215</v>
      </c>
      <c r="R45" s="58">
        <f t="shared" si="11"/>
        <v>29.291553133514984</v>
      </c>
      <c r="S45" s="56">
        <v>37</v>
      </c>
      <c r="T45" s="58">
        <f t="shared" si="12"/>
        <v>5.0408719346049047</v>
      </c>
      <c r="U45" s="80">
        <v>686</v>
      </c>
      <c r="V45" s="56">
        <v>25</v>
      </c>
      <c r="W45" s="58">
        <f t="shared" si="0"/>
        <v>3.6443148688046647</v>
      </c>
      <c r="X45" s="56">
        <v>241</v>
      </c>
      <c r="Y45" s="58">
        <f t="shared" si="1"/>
        <v>35.131195335276963</v>
      </c>
      <c r="Z45" s="56">
        <v>313</v>
      </c>
      <c r="AA45" s="58">
        <f t="shared" si="2"/>
        <v>45.626822157434404</v>
      </c>
      <c r="AB45" s="56">
        <v>107</v>
      </c>
      <c r="AC45" s="57">
        <f t="shared" si="3"/>
        <v>15.597667638483964</v>
      </c>
    </row>
    <row r="46" spans="1:29">
      <c r="A46" s="54" t="s">
        <v>13</v>
      </c>
      <c r="B46" s="73">
        <f t="shared" si="4"/>
        <v>437</v>
      </c>
      <c r="C46" s="79">
        <v>122</v>
      </c>
      <c r="D46" s="59">
        <v>85</v>
      </c>
      <c r="E46" s="61">
        <f t="shared" si="5"/>
        <v>69.672131147540981</v>
      </c>
      <c r="F46" s="59" t="s">
        <v>32</v>
      </c>
      <c r="G46" s="61" t="s">
        <v>32</v>
      </c>
      <c r="H46" s="59">
        <v>17</v>
      </c>
      <c r="I46" s="61">
        <f t="shared" si="7"/>
        <v>13.934426229508196</v>
      </c>
      <c r="J46" s="59">
        <v>2</v>
      </c>
      <c r="K46" s="61">
        <f t="shared" si="8"/>
        <v>1.639344262295082</v>
      </c>
      <c r="L46" s="79">
        <v>166</v>
      </c>
      <c r="M46" s="59">
        <v>20</v>
      </c>
      <c r="N46" s="61">
        <f t="shared" si="9"/>
        <v>12.048192771084338</v>
      </c>
      <c r="O46" s="59">
        <v>52</v>
      </c>
      <c r="P46" s="61">
        <f t="shared" si="10"/>
        <v>31.325301204819279</v>
      </c>
      <c r="Q46" s="59">
        <v>65</v>
      </c>
      <c r="R46" s="61">
        <f t="shared" si="11"/>
        <v>39.156626506024097</v>
      </c>
      <c r="S46" s="59">
        <v>29</v>
      </c>
      <c r="T46" s="61">
        <f t="shared" si="12"/>
        <v>17.46987951807229</v>
      </c>
      <c r="U46" s="79">
        <v>149</v>
      </c>
      <c r="V46" s="59">
        <v>2</v>
      </c>
      <c r="W46" s="61">
        <f t="shared" si="0"/>
        <v>1.3422818791946309</v>
      </c>
      <c r="X46" s="59">
        <v>5</v>
      </c>
      <c r="Y46" s="61">
        <f t="shared" si="1"/>
        <v>3.3557046979865772</v>
      </c>
      <c r="Z46" s="59">
        <v>38</v>
      </c>
      <c r="AA46" s="61">
        <f t="shared" si="2"/>
        <v>25.503355704697988</v>
      </c>
      <c r="AB46" s="59">
        <v>104</v>
      </c>
      <c r="AC46" s="60">
        <f t="shared" si="3"/>
        <v>69.798657718120808</v>
      </c>
    </row>
    <row r="47" spans="1:29">
      <c r="A47" s="55" t="s">
        <v>14</v>
      </c>
      <c r="B47" s="74">
        <f t="shared" si="4"/>
        <v>1126</v>
      </c>
      <c r="C47" s="80">
        <v>142</v>
      </c>
      <c r="D47" s="56">
        <v>39</v>
      </c>
      <c r="E47" s="58">
        <f t="shared" si="5"/>
        <v>27.464788732394368</v>
      </c>
      <c r="F47" s="56">
        <v>51</v>
      </c>
      <c r="G47" s="58">
        <f t="shared" si="6"/>
        <v>35.91549295774648</v>
      </c>
      <c r="H47" s="56">
        <v>36</v>
      </c>
      <c r="I47" s="58">
        <f t="shared" si="7"/>
        <v>25.352112676056336</v>
      </c>
      <c r="J47" s="56">
        <v>16</v>
      </c>
      <c r="K47" s="58">
        <f t="shared" si="8"/>
        <v>11.267605633802818</v>
      </c>
      <c r="L47" s="80">
        <v>539</v>
      </c>
      <c r="M47" s="56">
        <v>65</v>
      </c>
      <c r="N47" s="58">
        <f t="shared" si="9"/>
        <v>12.059369202226346</v>
      </c>
      <c r="O47" s="56">
        <v>95</v>
      </c>
      <c r="P47" s="58">
        <f t="shared" si="10"/>
        <v>17.625231910946194</v>
      </c>
      <c r="Q47" s="56">
        <v>278</v>
      </c>
      <c r="R47" s="58">
        <f t="shared" si="11"/>
        <v>51.576994434137291</v>
      </c>
      <c r="S47" s="56">
        <v>101</v>
      </c>
      <c r="T47" s="58">
        <f t="shared" si="12"/>
        <v>18.738404452690165</v>
      </c>
      <c r="U47" s="80">
        <v>445</v>
      </c>
      <c r="V47" s="56">
        <v>14</v>
      </c>
      <c r="W47" s="58">
        <f t="shared" si="0"/>
        <v>3.1460674157303372</v>
      </c>
      <c r="X47" s="56">
        <v>6</v>
      </c>
      <c r="Y47" s="58">
        <f t="shared" si="1"/>
        <v>1.348314606741573</v>
      </c>
      <c r="Z47" s="56">
        <v>152</v>
      </c>
      <c r="AA47" s="58">
        <f t="shared" si="2"/>
        <v>34.157303370786515</v>
      </c>
      <c r="AB47" s="56">
        <v>273</v>
      </c>
      <c r="AC47" s="57">
        <f t="shared" si="3"/>
        <v>61.348314606741575</v>
      </c>
    </row>
    <row r="48" spans="1:29">
      <c r="A48" s="54" t="s">
        <v>15</v>
      </c>
      <c r="B48" s="73">
        <f t="shared" si="4"/>
        <v>4157</v>
      </c>
      <c r="C48" s="79">
        <v>719</v>
      </c>
      <c r="D48" s="59">
        <v>242</v>
      </c>
      <c r="E48" s="61">
        <f t="shared" si="5"/>
        <v>33.657858136300419</v>
      </c>
      <c r="F48" s="59">
        <v>230</v>
      </c>
      <c r="G48" s="61">
        <f t="shared" si="6"/>
        <v>31.988873435326841</v>
      </c>
      <c r="H48" s="59">
        <v>211</v>
      </c>
      <c r="I48" s="61">
        <f t="shared" si="7"/>
        <v>29.346314325452017</v>
      </c>
      <c r="J48" s="59">
        <v>36</v>
      </c>
      <c r="K48" s="61">
        <f t="shared" si="8"/>
        <v>5.006954102920723</v>
      </c>
      <c r="L48" s="79">
        <v>1894</v>
      </c>
      <c r="M48" s="59">
        <v>205</v>
      </c>
      <c r="N48" s="61">
        <f t="shared" si="9"/>
        <v>10.823653643083421</v>
      </c>
      <c r="O48" s="59">
        <v>782</v>
      </c>
      <c r="P48" s="61">
        <f t="shared" si="10"/>
        <v>41.288278775079199</v>
      </c>
      <c r="Q48" s="59">
        <v>708</v>
      </c>
      <c r="R48" s="61">
        <f t="shared" si="11"/>
        <v>37.38120380147835</v>
      </c>
      <c r="S48" s="59">
        <v>199</v>
      </c>
      <c r="T48" s="61">
        <f t="shared" si="12"/>
        <v>10.506863780359028</v>
      </c>
      <c r="U48" s="79">
        <v>1544</v>
      </c>
      <c r="V48" s="59">
        <v>89</v>
      </c>
      <c r="W48" s="61">
        <f t="shared" si="0"/>
        <v>5.7642487046632125</v>
      </c>
      <c r="X48" s="59">
        <v>292</v>
      </c>
      <c r="Y48" s="61">
        <f t="shared" si="1"/>
        <v>18.911917098445596</v>
      </c>
      <c r="Z48" s="59">
        <v>745</v>
      </c>
      <c r="AA48" s="61">
        <f t="shared" si="2"/>
        <v>48.251295336787564</v>
      </c>
      <c r="AB48" s="59">
        <v>418</v>
      </c>
      <c r="AC48" s="60">
        <f t="shared" si="3"/>
        <v>27.072538860103627</v>
      </c>
    </row>
    <row r="49" spans="1:29">
      <c r="A49" s="55" t="s">
        <v>16</v>
      </c>
      <c r="B49" s="74">
        <f t="shared" si="4"/>
        <v>952</v>
      </c>
      <c r="C49" s="80">
        <v>90</v>
      </c>
      <c r="D49" s="56">
        <v>5</v>
      </c>
      <c r="E49" s="58">
        <f t="shared" si="5"/>
        <v>5.5555555555555554</v>
      </c>
      <c r="F49" s="56">
        <v>73</v>
      </c>
      <c r="G49" s="58">
        <f t="shared" si="6"/>
        <v>81.111111111111114</v>
      </c>
      <c r="H49" s="56">
        <v>8</v>
      </c>
      <c r="I49" s="58">
        <f t="shared" si="7"/>
        <v>8.8888888888888893</v>
      </c>
      <c r="J49" s="56">
        <v>4</v>
      </c>
      <c r="K49" s="58">
        <f t="shared" si="8"/>
        <v>4.4444444444444446</v>
      </c>
      <c r="L49" s="80">
        <v>437</v>
      </c>
      <c r="M49" s="56">
        <v>11</v>
      </c>
      <c r="N49" s="58">
        <f t="shared" si="9"/>
        <v>2.5171624713958809</v>
      </c>
      <c r="O49" s="56">
        <v>358</v>
      </c>
      <c r="P49" s="58">
        <f t="shared" si="10"/>
        <v>81.922196796338682</v>
      </c>
      <c r="Q49" s="56">
        <v>29</v>
      </c>
      <c r="R49" s="58">
        <f t="shared" si="11"/>
        <v>6.6361556064073222</v>
      </c>
      <c r="S49" s="56">
        <v>39</v>
      </c>
      <c r="T49" s="58">
        <f t="shared" si="12"/>
        <v>8.9244851258581246</v>
      </c>
      <c r="U49" s="80">
        <v>425</v>
      </c>
      <c r="V49" s="56">
        <v>7</v>
      </c>
      <c r="W49" s="58">
        <f t="shared" si="0"/>
        <v>1.6470588235294119</v>
      </c>
      <c r="X49" s="56">
        <v>149</v>
      </c>
      <c r="Y49" s="58">
        <f t="shared" si="1"/>
        <v>35.058823529411768</v>
      </c>
      <c r="Z49" s="56">
        <v>135</v>
      </c>
      <c r="AA49" s="58">
        <f t="shared" si="2"/>
        <v>31.764705882352938</v>
      </c>
      <c r="AB49" s="56">
        <v>134</v>
      </c>
      <c r="AC49" s="57">
        <f t="shared" si="3"/>
        <v>31.529411764705884</v>
      </c>
    </row>
    <row r="50" spans="1:29">
      <c r="A50" s="54" t="s">
        <v>17</v>
      </c>
      <c r="B50" s="73">
        <f t="shared" si="4"/>
        <v>5045</v>
      </c>
      <c r="C50" s="79">
        <v>1147</v>
      </c>
      <c r="D50" s="59">
        <v>345</v>
      </c>
      <c r="E50" s="61">
        <f t="shared" si="5"/>
        <v>30.078465562336532</v>
      </c>
      <c r="F50" s="59">
        <v>500</v>
      </c>
      <c r="G50" s="61">
        <f t="shared" si="6"/>
        <v>43.591979075850048</v>
      </c>
      <c r="H50" s="59">
        <v>245</v>
      </c>
      <c r="I50" s="61">
        <f t="shared" si="7"/>
        <v>21.36006974716652</v>
      </c>
      <c r="J50" s="59">
        <v>57</v>
      </c>
      <c r="K50" s="61">
        <f t="shared" si="8"/>
        <v>4.9694856146469046</v>
      </c>
      <c r="L50" s="79">
        <v>2093</v>
      </c>
      <c r="M50" s="59">
        <v>134</v>
      </c>
      <c r="N50" s="61">
        <f t="shared" si="9"/>
        <v>6.4022933588150979</v>
      </c>
      <c r="O50" s="59">
        <v>1076</v>
      </c>
      <c r="P50" s="61">
        <f t="shared" si="10"/>
        <v>51.409460105112281</v>
      </c>
      <c r="Q50" s="59">
        <v>542</v>
      </c>
      <c r="R50" s="61">
        <f t="shared" si="11"/>
        <v>25.895843287147635</v>
      </c>
      <c r="S50" s="59">
        <v>341</v>
      </c>
      <c r="T50" s="61">
        <f t="shared" si="12"/>
        <v>16.292403248924987</v>
      </c>
      <c r="U50" s="79">
        <v>1805</v>
      </c>
      <c r="V50" s="59">
        <v>64</v>
      </c>
      <c r="W50" s="61">
        <f t="shared" si="0"/>
        <v>3.5457063711911361</v>
      </c>
      <c r="X50" s="59">
        <v>295</v>
      </c>
      <c r="Y50" s="61">
        <f t="shared" si="1"/>
        <v>16.343490304709142</v>
      </c>
      <c r="Z50" s="59">
        <v>792</v>
      </c>
      <c r="AA50" s="61">
        <f t="shared" si="2"/>
        <v>43.878116343490305</v>
      </c>
      <c r="AB50" s="59">
        <v>654</v>
      </c>
      <c r="AC50" s="60">
        <f t="shared" si="3"/>
        <v>36.232686980609415</v>
      </c>
    </row>
    <row r="51" spans="1:29">
      <c r="A51" s="55" t="s">
        <v>44</v>
      </c>
      <c r="B51" s="74">
        <f t="shared" si="4"/>
        <v>10347</v>
      </c>
      <c r="C51" s="80">
        <v>1093</v>
      </c>
      <c r="D51" s="56">
        <v>286</v>
      </c>
      <c r="E51" s="58">
        <f t="shared" si="5"/>
        <v>26.166514181152788</v>
      </c>
      <c r="F51" s="56">
        <v>352</v>
      </c>
      <c r="G51" s="58">
        <f t="shared" si="6"/>
        <v>32.204940530649587</v>
      </c>
      <c r="H51" s="56">
        <v>428</v>
      </c>
      <c r="I51" s="58">
        <f t="shared" si="7"/>
        <v>39.158279963403473</v>
      </c>
      <c r="J51" s="56">
        <v>27</v>
      </c>
      <c r="K51" s="58">
        <f t="shared" si="8"/>
        <v>2.4702653247941448</v>
      </c>
      <c r="L51" s="80">
        <v>6376</v>
      </c>
      <c r="M51" s="56">
        <v>352</v>
      </c>
      <c r="N51" s="58">
        <f t="shared" si="9"/>
        <v>5.520702634880803</v>
      </c>
      <c r="O51" s="56">
        <v>2527</v>
      </c>
      <c r="P51" s="58">
        <f t="shared" si="10"/>
        <v>39.632998745294856</v>
      </c>
      <c r="Q51" s="56">
        <v>3061</v>
      </c>
      <c r="R51" s="58">
        <f t="shared" si="11"/>
        <v>48.008155583437897</v>
      </c>
      <c r="S51" s="56">
        <v>436</v>
      </c>
      <c r="T51" s="58">
        <f t="shared" si="12"/>
        <v>6.838143036386449</v>
      </c>
      <c r="U51" s="80">
        <v>2878</v>
      </c>
      <c r="V51" s="56">
        <v>98</v>
      </c>
      <c r="W51" s="58">
        <f t="shared" si="0"/>
        <v>3.4051424600416955</v>
      </c>
      <c r="X51" s="56">
        <v>416</v>
      </c>
      <c r="Y51" s="58">
        <f t="shared" si="1"/>
        <v>14.454482279360667</v>
      </c>
      <c r="Z51" s="56">
        <v>1888</v>
      </c>
      <c r="AA51" s="58">
        <f t="shared" si="2"/>
        <v>65.601111883252258</v>
      </c>
      <c r="AB51" s="56">
        <v>476</v>
      </c>
      <c r="AC51" s="57">
        <f t="shared" si="3"/>
        <v>16.539263377345378</v>
      </c>
    </row>
    <row r="52" spans="1:29">
      <c r="A52" s="54" t="s">
        <v>18</v>
      </c>
      <c r="B52" s="73">
        <f t="shared" si="4"/>
        <v>2470</v>
      </c>
      <c r="C52" s="79">
        <v>211</v>
      </c>
      <c r="D52" s="59">
        <v>38</v>
      </c>
      <c r="E52" s="61">
        <f t="shared" si="5"/>
        <v>18.009478672985782</v>
      </c>
      <c r="F52" s="59">
        <v>108</v>
      </c>
      <c r="G52" s="61">
        <f t="shared" si="6"/>
        <v>51.184834123222743</v>
      </c>
      <c r="H52" s="59">
        <v>61</v>
      </c>
      <c r="I52" s="61">
        <f t="shared" si="7"/>
        <v>28.90995260663507</v>
      </c>
      <c r="J52" s="59">
        <v>4</v>
      </c>
      <c r="K52" s="61">
        <f t="shared" si="8"/>
        <v>1.8957345971563981</v>
      </c>
      <c r="L52" s="79">
        <v>1398</v>
      </c>
      <c r="M52" s="59">
        <v>75</v>
      </c>
      <c r="N52" s="61">
        <f t="shared" si="9"/>
        <v>5.3648068669527902</v>
      </c>
      <c r="O52" s="59">
        <v>802</v>
      </c>
      <c r="P52" s="61">
        <f t="shared" si="10"/>
        <v>57.367668097281829</v>
      </c>
      <c r="Q52" s="59">
        <v>463</v>
      </c>
      <c r="R52" s="61">
        <f t="shared" si="11"/>
        <v>33.118741058655218</v>
      </c>
      <c r="S52" s="59">
        <v>58</v>
      </c>
      <c r="T52" s="61">
        <f t="shared" si="12"/>
        <v>4.148783977110158</v>
      </c>
      <c r="U52" s="79">
        <v>861</v>
      </c>
      <c r="V52" s="59">
        <v>31</v>
      </c>
      <c r="W52" s="61">
        <f t="shared" si="0"/>
        <v>3.6004645760743323</v>
      </c>
      <c r="X52" s="59">
        <v>238</v>
      </c>
      <c r="Y52" s="61">
        <f t="shared" si="1"/>
        <v>27.64227642276423</v>
      </c>
      <c r="Z52" s="59">
        <v>502</v>
      </c>
      <c r="AA52" s="61">
        <f t="shared" si="2"/>
        <v>58.304297328687568</v>
      </c>
      <c r="AB52" s="59">
        <v>90</v>
      </c>
      <c r="AC52" s="60">
        <f t="shared" si="3"/>
        <v>10.452961672473867</v>
      </c>
    </row>
    <row r="53" spans="1:29">
      <c r="A53" s="55" t="s">
        <v>19</v>
      </c>
      <c r="B53" s="74">
        <f t="shared" si="4"/>
        <v>470</v>
      </c>
      <c r="C53" s="80">
        <v>27</v>
      </c>
      <c r="D53" s="56">
        <v>6</v>
      </c>
      <c r="E53" s="58">
        <f t="shared" si="5"/>
        <v>22.222222222222221</v>
      </c>
      <c r="F53" s="56" t="s">
        <v>32</v>
      </c>
      <c r="G53" s="58" t="s">
        <v>32</v>
      </c>
      <c r="H53" s="56">
        <v>11</v>
      </c>
      <c r="I53" s="58">
        <f t="shared" si="7"/>
        <v>40.74074074074074</v>
      </c>
      <c r="J53" s="56" t="s">
        <v>32</v>
      </c>
      <c r="K53" s="58" t="s">
        <v>32</v>
      </c>
      <c r="L53" s="80">
        <v>242</v>
      </c>
      <c r="M53" s="56">
        <v>17</v>
      </c>
      <c r="N53" s="58">
        <f t="shared" si="9"/>
        <v>7.0247933884297522</v>
      </c>
      <c r="O53" s="56">
        <v>90</v>
      </c>
      <c r="P53" s="58">
        <f t="shared" si="10"/>
        <v>37.190082644628099</v>
      </c>
      <c r="Q53" s="56">
        <v>119</v>
      </c>
      <c r="R53" s="58">
        <f t="shared" si="11"/>
        <v>49.173553719008268</v>
      </c>
      <c r="S53" s="56">
        <v>16</v>
      </c>
      <c r="T53" s="58">
        <f t="shared" si="12"/>
        <v>6.6115702479338845</v>
      </c>
      <c r="U53" s="80">
        <v>201</v>
      </c>
      <c r="V53" s="56">
        <v>10</v>
      </c>
      <c r="W53" s="58">
        <f t="shared" si="0"/>
        <v>4.9751243781094532</v>
      </c>
      <c r="X53" s="56">
        <v>11</v>
      </c>
      <c r="Y53" s="58">
        <f t="shared" si="1"/>
        <v>5.4726368159203984</v>
      </c>
      <c r="Z53" s="56">
        <v>158</v>
      </c>
      <c r="AA53" s="58">
        <f t="shared" si="2"/>
        <v>78.606965174129357</v>
      </c>
      <c r="AB53" s="56">
        <v>22</v>
      </c>
      <c r="AC53" s="57">
        <f t="shared" si="3"/>
        <v>10.945273631840797</v>
      </c>
    </row>
    <row r="54" spans="1:29">
      <c r="A54" s="54" t="s">
        <v>20</v>
      </c>
      <c r="B54" s="73">
        <f t="shared" si="4"/>
        <v>2348</v>
      </c>
      <c r="C54" s="79">
        <v>125</v>
      </c>
      <c r="D54" s="59">
        <v>25</v>
      </c>
      <c r="E54" s="61">
        <f t="shared" si="5"/>
        <v>20</v>
      </c>
      <c r="F54" s="59">
        <v>67</v>
      </c>
      <c r="G54" s="61">
        <f t="shared" si="6"/>
        <v>53.6</v>
      </c>
      <c r="H54" s="59">
        <v>30</v>
      </c>
      <c r="I54" s="61">
        <f t="shared" si="7"/>
        <v>24</v>
      </c>
      <c r="J54" s="59">
        <v>3</v>
      </c>
      <c r="K54" s="61">
        <f t="shared" si="8"/>
        <v>2.4</v>
      </c>
      <c r="L54" s="79">
        <v>969</v>
      </c>
      <c r="M54" s="59">
        <v>45</v>
      </c>
      <c r="N54" s="61">
        <f t="shared" si="9"/>
        <v>4.643962848297214</v>
      </c>
      <c r="O54" s="59">
        <v>496</v>
      </c>
      <c r="P54" s="61">
        <f t="shared" si="10"/>
        <v>51.186790505675951</v>
      </c>
      <c r="Q54" s="59">
        <v>363</v>
      </c>
      <c r="R54" s="61">
        <f t="shared" si="11"/>
        <v>37.461300309597526</v>
      </c>
      <c r="S54" s="59">
        <v>65</v>
      </c>
      <c r="T54" s="61">
        <f t="shared" si="12"/>
        <v>6.707946336429309</v>
      </c>
      <c r="U54" s="79">
        <v>1254</v>
      </c>
      <c r="V54" s="59">
        <v>21</v>
      </c>
      <c r="W54" s="61">
        <f t="shared" si="0"/>
        <v>1.6746411483253589</v>
      </c>
      <c r="X54" s="59">
        <v>107</v>
      </c>
      <c r="Y54" s="61">
        <f t="shared" si="1"/>
        <v>8.5326953748006371</v>
      </c>
      <c r="Z54" s="59">
        <v>595</v>
      </c>
      <c r="AA54" s="61">
        <f t="shared" si="2"/>
        <v>47.448165869218499</v>
      </c>
      <c r="AB54" s="59">
        <v>531</v>
      </c>
      <c r="AC54" s="60">
        <f t="shared" si="3"/>
        <v>42.344497607655498</v>
      </c>
    </row>
    <row r="55" spans="1:29">
      <c r="A55" s="55" t="s">
        <v>21</v>
      </c>
      <c r="B55" s="74">
        <f t="shared" si="4"/>
        <v>1414</v>
      </c>
      <c r="C55" s="80">
        <v>119</v>
      </c>
      <c r="D55" s="56">
        <v>13</v>
      </c>
      <c r="E55" s="58">
        <f t="shared" si="5"/>
        <v>10.92436974789916</v>
      </c>
      <c r="F55" s="56">
        <v>92</v>
      </c>
      <c r="G55" s="58">
        <f t="shared" si="6"/>
        <v>77.310924369747909</v>
      </c>
      <c r="H55" s="56">
        <v>9</v>
      </c>
      <c r="I55" s="58">
        <f t="shared" si="7"/>
        <v>7.5630252100840334</v>
      </c>
      <c r="J55" s="56">
        <v>5</v>
      </c>
      <c r="K55" s="58">
        <f t="shared" si="8"/>
        <v>4.2016806722689077</v>
      </c>
      <c r="L55" s="80">
        <v>720</v>
      </c>
      <c r="M55" s="56">
        <v>18</v>
      </c>
      <c r="N55" s="58">
        <f t="shared" si="9"/>
        <v>2.5</v>
      </c>
      <c r="O55" s="56">
        <v>562</v>
      </c>
      <c r="P55" s="58">
        <f t="shared" si="10"/>
        <v>78.055555555555557</v>
      </c>
      <c r="Q55" s="56">
        <v>97</v>
      </c>
      <c r="R55" s="58">
        <f t="shared" si="11"/>
        <v>13.472222222222221</v>
      </c>
      <c r="S55" s="56">
        <v>43</v>
      </c>
      <c r="T55" s="58">
        <f t="shared" si="12"/>
        <v>5.9722222222222223</v>
      </c>
      <c r="U55" s="80">
        <v>575</v>
      </c>
      <c r="V55" s="56">
        <v>10</v>
      </c>
      <c r="W55" s="58">
        <f t="shared" si="0"/>
        <v>1.7391304347826086</v>
      </c>
      <c r="X55" s="56">
        <v>243</v>
      </c>
      <c r="Y55" s="58">
        <f t="shared" si="1"/>
        <v>42.260869565217391</v>
      </c>
      <c r="Z55" s="56">
        <v>211</v>
      </c>
      <c r="AA55" s="58">
        <f t="shared" si="2"/>
        <v>36.695652173913047</v>
      </c>
      <c r="AB55" s="56">
        <v>111</v>
      </c>
      <c r="AC55" s="57">
        <f t="shared" si="3"/>
        <v>19.304347826086957</v>
      </c>
    </row>
    <row r="56" spans="1:29">
      <c r="A56" s="62" t="s">
        <v>22</v>
      </c>
      <c r="B56" s="73">
        <f t="shared" si="4"/>
        <v>1774</v>
      </c>
      <c r="C56" s="79">
        <v>316</v>
      </c>
      <c r="D56" s="76">
        <v>97</v>
      </c>
      <c r="E56" s="61">
        <f t="shared" si="5"/>
        <v>30.696202531645572</v>
      </c>
      <c r="F56" s="76">
        <v>111</v>
      </c>
      <c r="G56" s="61">
        <f t="shared" si="6"/>
        <v>35.12658227848101</v>
      </c>
      <c r="H56" s="76">
        <v>94</v>
      </c>
      <c r="I56" s="61">
        <f t="shared" si="7"/>
        <v>29.746835443037973</v>
      </c>
      <c r="J56" s="76">
        <v>14</v>
      </c>
      <c r="K56" s="61">
        <f t="shared" si="8"/>
        <v>4.4303797468354427</v>
      </c>
      <c r="L56" s="79">
        <v>872</v>
      </c>
      <c r="M56" s="76">
        <v>49</v>
      </c>
      <c r="N56" s="61">
        <f t="shared" si="9"/>
        <v>5.6192660550458715</v>
      </c>
      <c r="O56" s="76">
        <v>367</v>
      </c>
      <c r="P56" s="61">
        <f t="shared" si="10"/>
        <v>42.087155963302756</v>
      </c>
      <c r="Q56" s="76">
        <v>364</v>
      </c>
      <c r="R56" s="61">
        <f t="shared" si="11"/>
        <v>41.743119266055047</v>
      </c>
      <c r="S56" s="76">
        <v>92</v>
      </c>
      <c r="T56" s="61">
        <f t="shared" si="12"/>
        <v>10.550458715596331</v>
      </c>
      <c r="U56" s="79">
        <v>586</v>
      </c>
      <c r="V56" s="76">
        <v>15</v>
      </c>
      <c r="W56" s="61">
        <f t="shared" si="0"/>
        <v>2.5597269624573378</v>
      </c>
      <c r="X56" s="76">
        <v>24</v>
      </c>
      <c r="Y56" s="61">
        <f t="shared" si="1"/>
        <v>4.0955631399317403</v>
      </c>
      <c r="Z56" s="76">
        <v>320</v>
      </c>
      <c r="AA56" s="61">
        <f t="shared" si="2"/>
        <v>54.607508532423211</v>
      </c>
      <c r="AB56" s="76">
        <v>227</v>
      </c>
      <c r="AC56" s="60">
        <f t="shared" si="3"/>
        <v>38.737201365187715</v>
      </c>
    </row>
    <row r="57" spans="1:29" ht="15" thickBot="1">
      <c r="A57" s="55" t="s">
        <v>23</v>
      </c>
      <c r="B57" s="74">
        <f t="shared" si="4"/>
        <v>1330</v>
      </c>
      <c r="C57" s="80">
        <v>101</v>
      </c>
      <c r="D57" s="56">
        <v>0</v>
      </c>
      <c r="E57" s="58">
        <f t="shared" si="5"/>
        <v>0</v>
      </c>
      <c r="F57" s="56">
        <v>88</v>
      </c>
      <c r="G57" s="58">
        <f t="shared" si="6"/>
        <v>87.128712871287135</v>
      </c>
      <c r="H57" s="56">
        <v>10</v>
      </c>
      <c r="I57" s="58">
        <f t="shared" si="7"/>
        <v>9.9009900990099009</v>
      </c>
      <c r="J57" s="56">
        <v>3</v>
      </c>
      <c r="K57" s="58">
        <f t="shared" si="8"/>
        <v>2.9702970297029703</v>
      </c>
      <c r="L57" s="80">
        <v>767</v>
      </c>
      <c r="M57" s="56">
        <v>3</v>
      </c>
      <c r="N57" s="58">
        <f t="shared" si="9"/>
        <v>0.39113428943937423</v>
      </c>
      <c r="O57" s="56">
        <v>653</v>
      </c>
      <c r="P57" s="58">
        <f t="shared" si="10"/>
        <v>85.13689700130378</v>
      </c>
      <c r="Q57" s="56">
        <v>62</v>
      </c>
      <c r="R57" s="58">
        <f t="shared" si="11"/>
        <v>8.0834419817470664</v>
      </c>
      <c r="S57" s="56">
        <v>49</v>
      </c>
      <c r="T57" s="58">
        <f t="shared" si="12"/>
        <v>6.3885267275097783</v>
      </c>
      <c r="U57" s="80">
        <v>462</v>
      </c>
      <c r="V57" s="56" t="s">
        <v>32</v>
      </c>
      <c r="W57" s="58" t="s">
        <v>32</v>
      </c>
      <c r="X57" s="56" t="s">
        <v>32</v>
      </c>
      <c r="Y57" s="58" t="s">
        <v>32</v>
      </c>
      <c r="Z57" s="56">
        <v>193</v>
      </c>
      <c r="AA57" s="58">
        <f t="shared" si="2"/>
        <v>41.774891774891778</v>
      </c>
      <c r="AB57" s="56">
        <v>193</v>
      </c>
      <c r="AC57" s="57">
        <f t="shared" si="3"/>
        <v>41.774891774891778</v>
      </c>
    </row>
    <row r="58" spans="1:29">
      <c r="A58" s="63" t="s">
        <v>7</v>
      </c>
      <c r="B58" s="49">
        <v>43470</v>
      </c>
      <c r="C58" s="81">
        <v>7673</v>
      </c>
      <c r="D58" s="29">
        <f>D51+D48+D52+D53+D42+D43+D46+D47+D50+D56</f>
        <v>1599</v>
      </c>
      <c r="E58" s="65">
        <f t="shared" si="5"/>
        <v>20.839306659715888</v>
      </c>
      <c r="F58" s="29">
        <v>4017</v>
      </c>
      <c r="G58" s="65">
        <f t="shared" si="6"/>
        <v>52.352404535383812</v>
      </c>
      <c r="H58" s="29">
        <f>H51+H48+H52+H53+H42+H43+H46+H47+H50+H56</f>
        <v>1727</v>
      </c>
      <c r="I58" s="84">
        <f t="shared" si="7"/>
        <v>22.507493809461749</v>
      </c>
      <c r="J58" s="29">
        <v>330</v>
      </c>
      <c r="K58" s="65">
        <f t="shared" si="8"/>
        <v>4.3007949954385509</v>
      </c>
      <c r="L58" s="81">
        <f>SUM(M58,O58,Q58,S58)</f>
        <v>23013</v>
      </c>
      <c r="M58" s="29">
        <f>M51+M48+M52+M53+M42+M43+M46+M47+M50+M56</f>
        <v>1498</v>
      </c>
      <c r="N58" s="65">
        <f t="shared" si="9"/>
        <v>6.509364272367792</v>
      </c>
      <c r="O58" s="29">
        <f>O51+O48+O52+O53+O42+O43+O46+O47+O50+O56</f>
        <v>12522</v>
      </c>
      <c r="P58" s="65">
        <f t="shared" si="10"/>
        <v>54.412723243384178</v>
      </c>
      <c r="Q58" s="29">
        <f>Q51+Q48+Q52+Q53+Q42+Q43+Q46+Q47+Q50+Q56</f>
        <v>7001</v>
      </c>
      <c r="R58" s="84">
        <f t="shared" si="11"/>
        <v>30.421935427801678</v>
      </c>
      <c r="S58" s="29">
        <f>S51+S48+S52+S53+S42+S43+S46+S47+S50+S56</f>
        <v>1992</v>
      </c>
      <c r="T58" s="65">
        <f t="shared" si="12"/>
        <v>8.655977056446357</v>
      </c>
      <c r="U58" s="81">
        <v>12784</v>
      </c>
      <c r="V58" s="29" t="s">
        <v>32</v>
      </c>
      <c r="W58" s="65" t="s">
        <v>32</v>
      </c>
      <c r="X58" s="29" t="s">
        <v>32</v>
      </c>
      <c r="Y58" s="65" t="s">
        <v>32</v>
      </c>
      <c r="Z58" s="29">
        <f>Z51+Z48+Z52+Z53+Z42+Z43+Z46+Z47+Z50+Z56</f>
        <v>5853</v>
      </c>
      <c r="AA58" s="84">
        <f t="shared" si="2"/>
        <v>45.783792240300372</v>
      </c>
      <c r="AB58" s="29">
        <f>AB51+AB48+AB52+AB53+AB42+AB43+AB46+AB47+AB50+AB56</f>
        <v>2877</v>
      </c>
      <c r="AC58" s="64">
        <f t="shared" si="3"/>
        <v>22.504693366708388</v>
      </c>
    </row>
    <row r="59" spans="1:29">
      <c r="A59" s="66" t="s">
        <v>52</v>
      </c>
      <c r="B59" s="50">
        <f t="shared" si="4"/>
        <v>10272</v>
      </c>
      <c r="C59" s="82">
        <f>SUM(D59,F59,H59,J59)</f>
        <v>1392</v>
      </c>
      <c r="D59" s="33">
        <f t="shared" ref="D59:F59" si="13">D44+D45+D49+D54+D55+D57</f>
        <v>432</v>
      </c>
      <c r="E59" s="68">
        <f t="shared" si="5"/>
        <v>31.03448275862069</v>
      </c>
      <c r="F59" s="33">
        <f t="shared" si="13"/>
        <v>683</v>
      </c>
      <c r="G59" s="68">
        <f t="shared" si="6"/>
        <v>49.066091954022987</v>
      </c>
      <c r="H59" s="33">
        <f t="shared" ref="H59" si="14">H44+H45+H49+H54+H55+H57</f>
        <v>229</v>
      </c>
      <c r="I59" s="85">
        <f t="shared" si="7"/>
        <v>16.451149425287355</v>
      </c>
      <c r="J59" s="33">
        <f t="shared" ref="J59" si="15">J44+J45+J49+J54+J55+J57</f>
        <v>48</v>
      </c>
      <c r="K59" s="68">
        <f t="shared" si="8"/>
        <v>3.4482758620689653</v>
      </c>
      <c r="L59" s="82">
        <f>SUM(M59,O59,Q59,S59)</f>
        <v>4660</v>
      </c>
      <c r="M59" s="33">
        <f t="shared" ref="M59" si="16">M44+M45+M49+M54+M55+M57</f>
        <v>275</v>
      </c>
      <c r="N59" s="68">
        <f t="shared" si="9"/>
        <v>5.9012875536480687</v>
      </c>
      <c r="O59" s="33">
        <f t="shared" ref="O59" si="17">O44+O45+O49+O54+O55+O57</f>
        <v>2936</v>
      </c>
      <c r="P59" s="68">
        <f t="shared" si="10"/>
        <v>63.004291845493569</v>
      </c>
      <c r="Q59" s="33">
        <f t="shared" ref="Q59" si="18">Q44+Q45+Q49+Q54+Q55+Q57</f>
        <v>1125</v>
      </c>
      <c r="R59" s="85">
        <f t="shared" si="11"/>
        <v>24.141630901287552</v>
      </c>
      <c r="S59" s="33">
        <f t="shared" ref="S59" si="19">S44+S45+S49+S54+S55+S57</f>
        <v>324</v>
      </c>
      <c r="T59" s="68">
        <f t="shared" si="12"/>
        <v>6.9527896995708165</v>
      </c>
      <c r="U59" s="82">
        <v>4220</v>
      </c>
      <c r="V59" s="33" t="s">
        <v>32</v>
      </c>
      <c r="W59" s="68" t="s">
        <v>32</v>
      </c>
      <c r="X59" s="33" t="s">
        <v>32</v>
      </c>
      <c r="Y59" s="68" t="s">
        <v>32</v>
      </c>
      <c r="Z59" s="33">
        <f t="shared" ref="Z59" si="20">Z44+Z45+Z49+Z54+Z55+Z57</f>
        <v>1904</v>
      </c>
      <c r="AA59" s="85">
        <f t="shared" si="2"/>
        <v>45.118483412322277</v>
      </c>
      <c r="AB59" s="33">
        <f t="shared" ref="AB59" si="21">AB44+AB45+AB49+AB54+AB55+AB57</f>
        <v>1358</v>
      </c>
      <c r="AC59" s="67">
        <f t="shared" si="3"/>
        <v>32.18009478672986</v>
      </c>
    </row>
    <row r="60" spans="1:29" ht="15" thickBot="1">
      <c r="A60" s="69" t="s">
        <v>6</v>
      </c>
      <c r="B60" s="75">
        <f t="shared" si="4"/>
        <v>53742</v>
      </c>
      <c r="C60" s="83">
        <v>9065</v>
      </c>
      <c r="D60" s="77">
        <v>2031</v>
      </c>
      <c r="E60" s="71">
        <f t="shared" si="5"/>
        <v>22.40485383342526</v>
      </c>
      <c r="F60" s="77">
        <v>4700</v>
      </c>
      <c r="G60" s="71">
        <f t="shared" si="6"/>
        <v>51.84776613348042</v>
      </c>
      <c r="H60" s="77">
        <v>1956</v>
      </c>
      <c r="I60" s="86">
        <f t="shared" si="7"/>
        <v>21.577495863210149</v>
      </c>
      <c r="J60" s="77">
        <v>378</v>
      </c>
      <c r="K60" s="71">
        <f t="shared" si="8"/>
        <v>4.1698841698841704</v>
      </c>
      <c r="L60" s="83">
        <v>27673</v>
      </c>
      <c r="M60" s="77">
        <v>1773</v>
      </c>
      <c r="N60" s="71">
        <f t="shared" si="9"/>
        <v>6.4069670798251002</v>
      </c>
      <c r="O60" s="77">
        <v>15458</v>
      </c>
      <c r="P60" s="71">
        <f t="shared" si="10"/>
        <v>55.85950204170129</v>
      </c>
      <c r="Q60" s="77">
        <v>8126</v>
      </c>
      <c r="R60" s="86">
        <f t="shared" si="11"/>
        <v>29.364362374878038</v>
      </c>
      <c r="S60" s="77">
        <v>2316</v>
      </c>
      <c r="T60" s="71">
        <f t="shared" si="12"/>
        <v>8.3691685035955636</v>
      </c>
      <c r="U60" s="83">
        <v>17004</v>
      </c>
      <c r="V60" s="77">
        <v>519</v>
      </c>
      <c r="W60" s="71">
        <f t="shared" si="0"/>
        <v>3.0522230063514471</v>
      </c>
      <c r="X60" s="77">
        <v>4493</v>
      </c>
      <c r="Y60" s="71">
        <f t="shared" si="1"/>
        <v>26.4231945424606</v>
      </c>
      <c r="Z60" s="77">
        <v>7757</v>
      </c>
      <c r="AA60" s="86">
        <f t="shared" si="2"/>
        <v>45.618677958127499</v>
      </c>
      <c r="AB60" s="77">
        <v>4235</v>
      </c>
      <c r="AC60" s="70">
        <f t="shared" si="3"/>
        <v>24.905904493060458</v>
      </c>
    </row>
    <row r="61" spans="1:29">
      <c r="A61" s="414" t="s">
        <v>56</v>
      </c>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row>
    <row r="62" spans="1:29" ht="17.5" customHeight="1">
      <c r="A62" s="400" t="s">
        <v>182</v>
      </c>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row>
    <row r="63" spans="1:29">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row>
    <row r="64" spans="1:29" ht="23.5">
      <c r="A64" s="401">
        <v>2019</v>
      </c>
      <c r="B64" s="401"/>
      <c r="C64" s="40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row>
    <row r="65" spans="1:29" ht="23.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row>
    <row r="66" spans="1:29" ht="16.5">
      <c r="A66" s="425" t="s">
        <v>137</v>
      </c>
      <c r="B66" s="425"/>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row>
    <row r="67" spans="1:29">
      <c r="A67" s="418" t="s">
        <v>2</v>
      </c>
      <c r="B67" s="415" t="s">
        <v>3</v>
      </c>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row>
    <row r="68" spans="1:29">
      <c r="A68" s="418"/>
      <c r="B68" s="421" t="s">
        <v>4</v>
      </c>
      <c r="C68" s="415" t="s">
        <v>54</v>
      </c>
      <c r="D68" s="420"/>
      <c r="E68" s="420"/>
      <c r="F68" s="420"/>
      <c r="G68" s="420"/>
      <c r="H68" s="420"/>
      <c r="I68" s="420"/>
      <c r="J68" s="420"/>
      <c r="K68" s="416"/>
      <c r="L68" s="415" t="s">
        <v>30</v>
      </c>
      <c r="M68" s="420"/>
      <c r="N68" s="420"/>
      <c r="O68" s="420"/>
      <c r="P68" s="420"/>
      <c r="Q68" s="420"/>
      <c r="R68" s="420"/>
      <c r="S68" s="420"/>
      <c r="T68" s="416"/>
      <c r="U68" s="422" t="s">
        <v>31</v>
      </c>
      <c r="V68" s="423"/>
      <c r="W68" s="423"/>
      <c r="X68" s="423"/>
      <c r="Y68" s="423"/>
      <c r="Z68" s="423"/>
      <c r="AA68" s="423"/>
      <c r="AB68" s="423"/>
      <c r="AC68" s="423"/>
    </row>
    <row r="69" spans="1:29">
      <c r="A69" s="418"/>
      <c r="B69" s="421"/>
      <c r="C69" s="415"/>
      <c r="D69" s="420"/>
      <c r="E69" s="420"/>
      <c r="F69" s="420"/>
      <c r="G69" s="420"/>
      <c r="H69" s="420"/>
      <c r="I69" s="420"/>
      <c r="J69" s="420"/>
      <c r="K69" s="416"/>
      <c r="L69" s="415"/>
      <c r="M69" s="420"/>
      <c r="N69" s="420"/>
      <c r="O69" s="420"/>
      <c r="P69" s="420"/>
      <c r="Q69" s="420"/>
      <c r="R69" s="420"/>
      <c r="S69" s="420"/>
      <c r="T69" s="416"/>
      <c r="U69" s="422"/>
      <c r="V69" s="423"/>
      <c r="W69" s="423"/>
      <c r="X69" s="423"/>
      <c r="Y69" s="423"/>
      <c r="Z69" s="423"/>
      <c r="AA69" s="423"/>
      <c r="AB69" s="423"/>
      <c r="AC69" s="423"/>
    </row>
    <row r="70" spans="1:29">
      <c r="A70" s="418"/>
      <c r="B70" s="421"/>
      <c r="C70" s="415"/>
      <c r="D70" s="420"/>
      <c r="E70" s="420"/>
      <c r="F70" s="420"/>
      <c r="G70" s="420"/>
      <c r="H70" s="420"/>
      <c r="I70" s="420"/>
      <c r="J70" s="420"/>
      <c r="K70" s="416"/>
      <c r="L70" s="415"/>
      <c r="M70" s="420"/>
      <c r="N70" s="420"/>
      <c r="O70" s="420"/>
      <c r="P70" s="420"/>
      <c r="Q70" s="420"/>
      <c r="R70" s="420"/>
      <c r="S70" s="420"/>
      <c r="T70" s="416"/>
      <c r="U70" s="422"/>
      <c r="V70" s="423"/>
      <c r="W70" s="423"/>
      <c r="X70" s="423"/>
      <c r="Y70" s="423"/>
      <c r="Z70" s="423"/>
      <c r="AA70" s="423"/>
      <c r="AB70" s="423"/>
      <c r="AC70" s="423"/>
    </row>
    <row r="71" spans="1:29" ht="62.15" customHeight="1">
      <c r="A71" s="418"/>
      <c r="B71" s="421"/>
      <c r="C71" s="78" t="s">
        <v>4</v>
      </c>
      <c r="D71" s="415" t="s">
        <v>49</v>
      </c>
      <c r="E71" s="416"/>
      <c r="F71" s="415" t="s">
        <v>50</v>
      </c>
      <c r="G71" s="416"/>
      <c r="H71" s="415" t="s">
        <v>51</v>
      </c>
      <c r="I71" s="416"/>
      <c r="J71" s="415" t="s">
        <v>5</v>
      </c>
      <c r="K71" s="416"/>
      <c r="L71" s="78" t="s">
        <v>4</v>
      </c>
      <c r="M71" s="415" t="s">
        <v>49</v>
      </c>
      <c r="N71" s="416"/>
      <c r="O71" s="415" t="s">
        <v>50</v>
      </c>
      <c r="P71" s="416"/>
      <c r="Q71" s="415" t="s">
        <v>51</v>
      </c>
      <c r="R71" s="416"/>
      <c r="S71" s="415" t="s">
        <v>5</v>
      </c>
      <c r="T71" s="416"/>
      <c r="U71" s="78" t="s">
        <v>4</v>
      </c>
      <c r="V71" s="415" t="s">
        <v>49</v>
      </c>
      <c r="W71" s="416"/>
      <c r="X71" s="415" t="s">
        <v>50</v>
      </c>
      <c r="Y71" s="416"/>
      <c r="Z71" s="415" t="s">
        <v>51</v>
      </c>
      <c r="AA71" s="416"/>
      <c r="AB71" s="415" t="s">
        <v>5</v>
      </c>
      <c r="AC71" s="420"/>
    </row>
    <row r="72" spans="1:29" ht="15" thickBot="1">
      <c r="A72" s="419"/>
      <c r="B72" s="87" t="s">
        <v>0</v>
      </c>
      <c r="C72" s="87" t="s">
        <v>0</v>
      </c>
      <c r="D72" s="88" t="s">
        <v>0</v>
      </c>
      <c r="E72" s="89" t="s">
        <v>1</v>
      </c>
      <c r="F72" s="88" t="s">
        <v>0</v>
      </c>
      <c r="G72" s="89" t="s">
        <v>1</v>
      </c>
      <c r="H72" s="88" t="s">
        <v>0</v>
      </c>
      <c r="I72" s="89" t="s">
        <v>1</v>
      </c>
      <c r="J72" s="88" t="s">
        <v>0</v>
      </c>
      <c r="K72" s="89" t="s">
        <v>1</v>
      </c>
      <c r="L72" s="87" t="s">
        <v>0</v>
      </c>
      <c r="M72" s="88" t="s">
        <v>0</v>
      </c>
      <c r="N72" s="89" t="s">
        <v>1</v>
      </c>
      <c r="O72" s="88" t="s">
        <v>0</v>
      </c>
      <c r="P72" s="89" t="s">
        <v>1</v>
      </c>
      <c r="Q72" s="88" t="s">
        <v>0</v>
      </c>
      <c r="R72" s="89" t="s">
        <v>1</v>
      </c>
      <c r="S72" s="88" t="s">
        <v>0</v>
      </c>
      <c r="T72" s="89" t="s">
        <v>1</v>
      </c>
      <c r="U72" s="87" t="s">
        <v>0</v>
      </c>
      <c r="V72" s="88" t="s">
        <v>0</v>
      </c>
      <c r="W72" s="89" t="s">
        <v>1</v>
      </c>
      <c r="X72" s="88" t="s">
        <v>0</v>
      </c>
      <c r="Y72" s="89" t="s">
        <v>1</v>
      </c>
      <c r="Z72" s="88" t="s">
        <v>0</v>
      </c>
      <c r="AA72" s="89" t="s">
        <v>1</v>
      </c>
      <c r="AB72" s="88" t="s">
        <v>0</v>
      </c>
      <c r="AC72" s="89" t="s">
        <v>1</v>
      </c>
    </row>
    <row r="73" spans="1:29">
      <c r="A73" s="54" t="s">
        <v>9</v>
      </c>
      <c r="B73" s="73">
        <v>8712</v>
      </c>
      <c r="C73" s="79">
        <v>2109</v>
      </c>
      <c r="D73" s="59">
        <v>341</v>
      </c>
      <c r="E73" s="61">
        <f>D73/C73*100</f>
        <v>16.168800379326694</v>
      </c>
      <c r="F73" s="59">
        <v>1308</v>
      </c>
      <c r="G73" s="61">
        <f>F73/C73*100</f>
        <v>62.0199146514936</v>
      </c>
      <c r="H73" s="59">
        <v>381</v>
      </c>
      <c r="I73" s="61">
        <f>H73/C73*100</f>
        <v>18.065433854907539</v>
      </c>
      <c r="J73" s="59">
        <v>79</v>
      </c>
      <c r="K73" s="61">
        <f>J73/C73*100</f>
        <v>3.7458511142721669</v>
      </c>
      <c r="L73" s="79">
        <v>5123</v>
      </c>
      <c r="M73" s="59">
        <v>603</v>
      </c>
      <c r="N73" s="61">
        <f>M73/L73*100</f>
        <v>11.770447003708764</v>
      </c>
      <c r="O73" s="59">
        <v>3321</v>
      </c>
      <c r="P73" s="61">
        <f>O73/L73*100</f>
        <v>64.825297677142302</v>
      </c>
      <c r="Q73" s="59">
        <v>873</v>
      </c>
      <c r="R73" s="61">
        <f>Q73/L73*100</f>
        <v>17.040796408354481</v>
      </c>
      <c r="S73" s="59">
        <v>326</v>
      </c>
      <c r="T73" s="61">
        <f>S73/L73*100</f>
        <v>6.3634589107944564</v>
      </c>
      <c r="U73" s="79">
        <v>1480</v>
      </c>
      <c r="V73" s="59">
        <v>58</v>
      </c>
      <c r="W73" s="61">
        <f>V73/U73*100</f>
        <v>3.9189189189189193</v>
      </c>
      <c r="X73" s="59">
        <v>631</v>
      </c>
      <c r="Y73" s="61">
        <f t="shared" ref="Y73:Y88" si="22">X73/U73*100</f>
        <v>42.63513513513513</v>
      </c>
      <c r="Z73" s="59">
        <v>594</v>
      </c>
      <c r="AA73" s="61">
        <f t="shared" ref="AA73:AA88" si="23">Z73/U73*100</f>
        <v>40.135135135135137</v>
      </c>
      <c r="AB73" s="59">
        <v>197</v>
      </c>
      <c r="AC73" s="60">
        <f>AB73/U73*100</f>
        <v>13.310810810810811</v>
      </c>
    </row>
    <row r="74" spans="1:29">
      <c r="A74" s="55" t="s">
        <v>10</v>
      </c>
      <c r="B74" s="74">
        <v>8594</v>
      </c>
      <c r="C74" s="80">
        <v>1742</v>
      </c>
      <c r="D74" s="56">
        <v>243</v>
      </c>
      <c r="E74" s="58">
        <f t="shared" ref="E74:E75" si="24">D74/C74*100</f>
        <v>13.949483352468429</v>
      </c>
      <c r="F74" s="56">
        <v>1217</v>
      </c>
      <c r="G74" s="58">
        <f t="shared" ref="G74:G88" si="25">F74/C74*100</f>
        <v>69.862227324913889</v>
      </c>
      <c r="H74" s="56">
        <v>218</v>
      </c>
      <c r="I74" s="58">
        <f t="shared" ref="I74:I88" si="26">H74/C74*100</f>
        <v>12.51435132032147</v>
      </c>
      <c r="J74" s="56">
        <v>64</v>
      </c>
      <c r="K74" s="58">
        <f t="shared" ref="K74:K75" si="27">J74/C74*100</f>
        <v>3.6739380022962114</v>
      </c>
      <c r="L74" s="80">
        <v>4273</v>
      </c>
      <c r="M74" s="56">
        <v>145</v>
      </c>
      <c r="N74" s="58">
        <f t="shared" ref="N74:N75" si="28">M74/L74*100</f>
        <v>3.3934004212497073</v>
      </c>
      <c r="O74" s="56">
        <v>3316</v>
      </c>
      <c r="P74" s="58">
        <f t="shared" ref="P74:P88" si="29">O74/L74*100</f>
        <v>77.603557219751934</v>
      </c>
      <c r="Q74" s="56">
        <v>496</v>
      </c>
      <c r="R74" s="58">
        <f t="shared" ref="R74:R88" si="30">Q74/L74*100</f>
        <v>11.607769716826585</v>
      </c>
      <c r="S74" s="56">
        <v>316</v>
      </c>
      <c r="T74" s="58">
        <f t="shared" ref="T74:T75" si="31">S74/L74*100</f>
        <v>7.3952726421717765</v>
      </c>
      <c r="U74" s="80">
        <v>2579</v>
      </c>
      <c r="V74" s="56">
        <v>52</v>
      </c>
      <c r="W74" s="58">
        <f>V74/U74*100</f>
        <v>2.0162853819309809</v>
      </c>
      <c r="X74" s="56">
        <v>1594</v>
      </c>
      <c r="Y74" s="58">
        <f t="shared" si="22"/>
        <v>61.806901899961233</v>
      </c>
      <c r="Z74" s="56">
        <v>618</v>
      </c>
      <c r="AA74" s="58">
        <f t="shared" si="23"/>
        <v>23.962776269872045</v>
      </c>
      <c r="AB74" s="56">
        <v>315</v>
      </c>
      <c r="AC74" s="57">
        <f>AB74/U74*100</f>
        <v>12.214036448235751</v>
      </c>
    </row>
    <row r="75" spans="1:29">
      <c r="A75" s="54" t="s">
        <v>11</v>
      </c>
      <c r="B75" s="73">
        <v>2600</v>
      </c>
      <c r="C75" s="79">
        <v>796</v>
      </c>
      <c r="D75" s="59">
        <v>376</v>
      </c>
      <c r="E75" s="61">
        <f t="shared" si="24"/>
        <v>47.236180904522612</v>
      </c>
      <c r="F75" s="59">
        <v>249</v>
      </c>
      <c r="G75" s="61">
        <f t="shared" si="25"/>
        <v>31.281407035175878</v>
      </c>
      <c r="H75" s="59">
        <v>146</v>
      </c>
      <c r="I75" s="61">
        <f t="shared" si="26"/>
        <v>18.341708542713565</v>
      </c>
      <c r="J75" s="59">
        <v>25</v>
      </c>
      <c r="K75" s="61">
        <f t="shared" si="27"/>
        <v>3.1407035175879394</v>
      </c>
      <c r="L75" s="79">
        <v>995</v>
      </c>
      <c r="M75" s="59">
        <v>132</v>
      </c>
      <c r="N75" s="61">
        <f t="shared" si="28"/>
        <v>13.266331658291458</v>
      </c>
      <c r="O75" s="59">
        <v>451</v>
      </c>
      <c r="P75" s="61">
        <f t="shared" si="29"/>
        <v>45.326633165829143</v>
      </c>
      <c r="Q75" s="59">
        <v>335</v>
      </c>
      <c r="R75" s="61">
        <f t="shared" si="30"/>
        <v>33.668341708542712</v>
      </c>
      <c r="S75" s="59">
        <v>77</v>
      </c>
      <c r="T75" s="61">
        <f t="shared" si="31"/>
        <v>7.7386934673366836</v>
      </c>
      <c r="U75" s="79">
        <v>809</v>
      </c>
      <c r="V75" s="59">
        <v>34</v>
      </c>
      <c r="W75" s="61">
        <f>V75/U75*100</f>
        <v>4.2027194066749072</v>
      </c>
      <c r="X75" s="59">
        <v>68</v>
      </c>
      <c r="Y75" s="61">
        <f t="shared" si="22"/>
        <v>8.4054388133498144</v>
      </c>
      <c r="Z75" s="59">
        <v>429</v>
      </c>
      <c r="AA75" s="61">
        <f t="shared" si="23"/>
        <v>53.02843016069221</v>
      </c>
      <c r="AB75" s="59">
        <v>278</v>
      </c>
      <c r="AC75" s="60">
        <f>AB75/U75*100</f>
        <v>34.363411619283063</v>
      </c>
    </row>
    <row r="76" spans="1:29">
      <c r="A76" s="55" t="s">
        <v>12</v>
      </c>
      <c r="B76" s="74">
        <v>1538</v>
      </c>
      <c r="C76" s="80">
        <v>157</v>
      </c>
      <c r="D76" s="56" t="s">
        <v>32</v>
      </c>
      <c r="E76" s="58" t="s">
        <v>32</v>
      </c>
      <c r="F76" s="56">
        <v>113</v>
      </c>
      <c r="G76" s="58">
        <f t="shared" si="25"/>
        <v>71.974522292993626</v>
      </c>
      <c r="H76" s="56">
        <v>16</v>
      </c>
      <c r="I76" s="58">
        <f t="shared" si="26"/>
        <v>10.191082802547772</v>
      </c>
      <c r="J76" s="56" t="s">
        <v>32</v>
      </c>
      <c r="K76" s="58" t="s">
        <v>32</v>
      </c>
      <c r="L76" s="80">
        <v>709</v>
      </c>
      <c r="M76" s="56" t="s">
        <v>32</v>
      </c>
      <c r="N76" s="58" t="s">
        <v>32</v>
      </c>
      <c r="O76" s="56">
        <v>488</v>
      </c>
      <c r="P76" s="58">
        <f t="shared" si="29"/>
        <v>68.829337094499294</v>
      </c>
      <c r="Q76" s="56">
        <v>155</v>
      </c>
      <c r="R76" s="58">
        <f t="shared" si="30"/>
        <v>21.861777150916783</v>
      </c>
      <c r="S76" s="56" t="s">
        <v>32</v>
      </c>
      <c r="T76" s="58" t="s">
        <v>32</v>
      </c>
      <c r="U76" s="80">
        <v>672</v>
      </c>
      <c r="V76" s="56" t="s">
        <v>32</v>
      </c>
      <c r="W76" s="58" t="s">
        <v>32</v>
      </c>
      <c r="X76" s="56">
        <v>283</v>
      </c>
      <c r="Y76" s="58">
        <f t="shared" si="22"/>
        <v>42.113095238095241</v>
      </c>
      <c r="Z76" s="56">
        <v>266</v>
      </c>
      <c r="AA76" s="58">
        <f t="shared" si="23"/>
        <v>39.583333333333329</v>
      </c>
      <c r="AB76" s="56" t="s">
        <v>32</v>
      </c>
      <c r="AC76" s="57" t="s">
        <v>32</v>
      </c>
    </row>
    <row r="77" spans="1:29">
      <c r="A77" s="54" t="s">
        <v>13</v>
      </c>
      <c r="B77" s="73">
        <v>431</v>
      </c>
      <c r="C77" s="79">
        <v>130</v>
      </c>
      <c r="D77" s="59" t="s">
        <v>32</v>
      </c>
      <c r="E77" s="61" t="s">
        <v>32</v>
      </c>
      <c r="F77" s="59">
        <v>14</v>
      </c>
      <c r="G77" s="61">
        <f t="shared" si="25"/>
        <v>10.76923076923077</v>
      </c>
      <c r="H77" s="59">
        <v>21</v>
      </c>
      <c r="I77" s="61">
        <f t="shared" si="26"/>
        <v>16.153846153846153</v>
      </c>
      <c r="J77" s="59" t="s">
        <v>32</v>
      </c>
      <c r="K77" s="61" t="s">
        <v>32</v>
      </c>
      <c r="L77" s="79">
        <v>156</v>
      </c>
      <c r="M77" s="59" t="s">
        <v>32</v>
      </c>
      <c r="N77" s="61" t="s">
        <v>32</v>
      </c>
      <c r="O77" s="59">
        <v>42</v>
      </c>
      <c r="P77" s="61">
        <f t="shared" si="29"/>
        <v>26.923076923076923</v>
      </c>
      <c r="Q77" s="59">
        <v>69</v>
      </c>
      <c r="R77" s="61">
        <f t="shared" si="30"/>
        <v>44.230769230769226</v>
      </c>
      <c r="S77" s="59" t="s">
        <v>32</v>
      </c>
      <c r="T77" s="61" t="s">
        <v>32</v>
      </c>
      <c r="U77" s="79">
        <v>145</v>
      </c>
      <c r="V77" s="59" t="s">
        <v>32</v>
      </c>
      <c r="W77" s="61" t="s">
        <v>32</v>
      </c>
      <c r="X77" s="59">
        <v>6</v>
      </c>
      <c r="Y77" s="61">
        <f t="shared" si="22"/>
        <v>4.1379310344827589</v>
      </c>
      <c r="Z77" s="59">
        <v>47</v>
      </c>
      <c r="AA77" s="61">
        <f t="shared" si="23"/>
        <v>32.41379310344827</v>
      </c>
      <c r="AB77" s="59" t="s">
        <v>32</v>
      </c>
      <c r="AC77" s="60" t="s">
        <v>32</v>
      </c>
    </row>
    <row r="78" spans="1:29">
      <c r="A78" s="55" t="s">
        <v>14</v>
      </c>
      <c r="B78" s="74">
        <v>1099</v>
      </c>
      <c r="C78" s="80">
        <v>138</v>
      </c>
      <c r="D78" s="56">
        <v>40</v>
      </c>
      <c r="E78" s="58">
        <f t="shared" ref="E78:E87" si="32">D78/C78*100</f>
        <v>28.985507246376812</v>
      </c>
      <c r="F78" s="56">
        <v>37</v>
      </c>
      <c r="G78" s="58">
        <f t="shared" si="25"/>
        <v>26.811594202898554</v>
      </c>
      <c r="H78" s="56">
        <v>40</v>
      </c>
      <c r="I78" s="58">
        <f t="shared" si="26"/>
        <v>28.985507246376812</v>
      </c>
      <c r="J78" s="56">
        <v>21</v>
      </c>
      <c r="K78" s="58">
        <f t="shared" ref="K78:K87" si="33">J78/C78*100</f>
        <v>15.217391304347828</v>
      </c>
      <c r="L78" s="80">
        <v>525</v>
      </c>
      <c r="M78" s="56">
        <v>64</v>
      </c>
      <c r="N78" s="58">
        <f t="shared" ref="N78:N87" si="34">M78/L78*100</f>
        <v>12.19047619047619</v>
      </c>
      <c r="O78" s="56">
        <v>99</v>
      </c>
      <c r="P78" s="58">
        <f t="shared" si="29"/>
        <v>18.857142857142858</v>
      </c>
      <c r="Q78" s="56">
        <v>258</v>
      </c>
      <c r="R78" s="58">
        <f t="shared" si="30"/>
        <v>49.142857142857146</v>
      </c>
      <c r="S78" s="56">
        <v>104</v>
      </c>
      <c r="T78" s="58">
        <f t="shared" ref="T78:T87" si="35">S78/L78*100</f>
        <v>19.80952380952381</v>
      </c>
      <c r="U78" s="80">
        <v>436</v>
      </c>
      <c r="V78" s="56">
        <v>14</v>
      </c>
      <c r="W78" s="58">
        <f t="shared" ref="W78:W87" si="36">V78/U78*100</f>
        <v>3.2110091743119269</v>
      </c>
      <c r="X78" s="56">
        <v>5</v>
      </c>
      <c r="Y78" s="58">
        <f t="shared" si="22"/>
        <v>1.1467889908256881</v>
      </c>
      <c r="Z78" s="56">
        <v>149</v>
      </c>
      <c r="AA78" s="58">
        <f t="shared" si="23"/>
        <v>34.174311926605505</v>
      </c>
      <c r="AB78" s="56">
        <v>268</v>
      </c>
      <c r="AC78" s="57">
        <f t="shared" ref="AC78:AC87" si="37">AB78/U78*100</f>
        <v>61.467889908256879</v>
      </c>
    </row>
    <row r="79" spans="1:29">
      <c r="A79" s="54" t="s">
        <v>15</v>
      </c>
      <c r="B79" s="73">
        <v>4098</v>
      </c>
      <c r="C79" s="79">
        <v>708</v>
      </c>
      <c r="D79" s="59">
        <v>257</v>
      </c>
      <c r="E79" s="61">
        <f t="shared" si="32"/>
        <v>36.299435028248588</v>
      </c>
      <c r="F79" s="59">
        <v>204</v>
      </c>
      <c r="G79" s="61">
        <f t="shared" si="25"/>
        <v>28.8135593220339</v>
      </c>
      <c r="H79" s="59">
        <v>211</v>
      </c>
      <c r="I79" s="61">
        <f t="shared" si="26"/>
        <v>29.802259887005651</v>
      </c>
      <c r="J79" s="59">
        <v>36</v>
      </c>
      <c r="K79" s="61">
        <f t="shared" si="33"/>
        <v>5.0847457627118651</v>
      </c>
      <c r="L79" s="79">
        <v>1885</v>
      </c>
      <c r="M79" s="59">
        <v>221</v>
      </c>
      <c r="N79" s="61">
        <f t="shared" si="34"/>
        <v>11.724137931034482</v>
      </c>
      <c r="O79" s="59">
        <v>750</v>
      </c>
      <c r="P79" s="61">
        <f t="shared" si="29"/>
        <v>39.787798408488065</v>
      </c>
      <c r="Q79" s="59">
        <v>703</v>
      </c>
      <c r="R79" s="61">
        <f t="shared" si="30"/>
        <v>37.294429708222808</v>
      </c>
      <c r="S79" s="59">
        <v>211</v>
      </c>
      <c r="T79" s="61">
        <f t="shared" si="35"/>
        <v>11.193633952254642</v>
      </c>
      <c r="U79" s="79">
        <v>1505</v>
      </c>
      <c r="V79" s="59">
        <v>79</v>
      </c>
      <c r="W79" s="61">
        <f t="shared" si="36"/>
        <v>5.249169435215947</v>
      </c>
      <c r="X79" s="59">
        <v>281</v>
      </c>
      <c r="Y79" s="61">
        <f t="shared" si="22"/>
        <v>18.67109634551495</v>
      </c>
      <c r="Z79" s="59">
        <v>743</v>
      </c>
      <c r="AA79" s="61">
        <f t="shared" si="23"/>
        <v>49.368770764119603</v>
      </c>
      <c r="AB79" s="59">
        <v>402</v>
      </c>
      <c r="AC79" s="60">
        <f t="shared" si="37"/>
        <v>26.7109634551495</v>
      </c>
    </row>
    <row r="80" spans="1:29">
      <c r="A80" s="55" t="s">
        <v>16</v>
      </c>
      <c r="B80" s="74">
        <v>945</v>
      </c>
      <c r="C80" s="80">
        <v>84</v>
      </c>
      <c r="D80" s="56">
        <v>10</v>
      </c>
      <c r="E80" s="58">
        <f t="shared" si="32"/>
        <v>11.904761904761903</v>
      </c>
      <c r="F80" s="56">
        <v>63</v>
      </c>
      <c r="G80" s="58">
        <f t="shared" si="25"/>
        <v>75</v>
      </c>
      <c r="H80" s="56">
        <v>7</v>
      </c>
      <c r="I80" s="58">
        <f t="shared" si="26"/>
        <v>8.3333333333333321</v>
      </c>
      <c r="J80" s="56">
        <v>4</v>
      </c>
      <c r="K80" s="58">
        <f t="shared" si="33"/>
        <v>4.7619047619047619</v>
      </c>
      <c r="L80" s="80">
        <v>442</v>
      </c>
      <c r="M80" s="56">
        <v>18</v>
      </c>
      <c r="N80" s="58">
        <f t="shared" si="34"/>
        <v>4.0723981900452486</v>
      </c>
      <c r="O80" s="56">
        <v>360</v>
      </c>
      <c r="P80" s="58">
        <f t="shared" si="29"/>
        <v>81.447963800904972</v>
      </c>
      <c r="Q80" s="56">
        <v>36</v>
      </c>
      <c r="R80" s="58">
        <f t="shared" si="30"/>
        <v>8.1447963800904972</v>
      </c>
      <c r="S80" s="56">
        <v>28</v>
      </c>
      <c r="T80" s="58">
        <f t="shared" si="35"/>
        <v>6.3348416289592757</v>
      </c>
      <c r="U80" s="80">
        <v>419</v>
      </c>
      <c r="V80" s="56">
        <v>7</v>
      </c>
      <c r="W80" s="58">
        <f t="shared" si="36"/>
        <v>1.6706443914081146</v>
      </c>
      <c r="X80" s="56">
        <v>139</v>
      </c>
      <c r="Y80" s="58">
        <f t="shared" si="22"/>
        <v>33.174224343675419</v>
      </c>
      <c r="Z80" s="56">
        <v>158</v>
      </c>
      <c r="AA80" s="58">
        <f t="shared" si="23"/>
        <v>37.708830548926016</v>
      </c>
      <c r="AB80" s="56">
        <v>115</v>
      </c>
      <c r="AC80" s="57">
        <f t="shared" si="37"/>
        <v>27.44630071599045</v>
      </c>
    </row>
    <row r="81" spans="1:29">
      <c r="A81" s="54" t="s">
        <v>17</v>
      </c>
      <c r="B81" s="73">
        <v>4915</v>
      </c>
      <c r="C81" s="79">
        <v>1126</v>
      </c>
      <c r="D81" s="59">
        <v>384</v>
      </c>
      <c r="E81" s="61">
        <f t="shared" si="32"/>
        <v>34.103019538188278</v>
      </c>
      <c r="F81" s="59">
        <v>483</v>
      </c>
      <c r="G81" s="61">
        <f t="shared" si="25"/>
        <v>42.895204262877442</v>
      </c>
      <c r="H81" s="59">
        <v>208</v>
      </c>
      <c r="I81" s="61">
        <f t="shared" si="26"/>
        <v>18.47246891651865</v>
      </c>
      <c r="J81" s="59">
        <v>51</v>
      </c>
      <c r="K81" s="61">
        <f t="shared" si="33"/>
        <v>4.5293072824156306</v>
      </c>
      <c r="L81" s="79">
        <v>2080</v>
      </c>
      <c r="M81" s="59">
        <v>168</v>
      </c>
      <c r="N81" s="61">
        <f t="shared" si="34"/>
        <v>8.0769230769230766</v>
      </c>
      <c r="O81" s="59">
        <v>1076</v>
      </c>
      <c r="P81" s="61">
        <f t="shared" si="29"/>
        <v>51.730769230769234</v>
      </c>
      <c r="Q81" s="59">
        <v>524</v>
      </c>
      <c r="R81" s="61">
        <f t="shared" si="30"/>
        <v>25.192307692307693</v>
      </c>
      <c r="S81" s="59">
        <v>312</v>
      </c>
      <c r="T81" s="61">
        <f t="shared" si="35"/>
        <v>15</v>
      </c>
      <c r="U81" s="79">
        <v>1709</v>
      </c>
      <c r="V81" s="59">
        <v>80</v>
      </c>
      <c r="W81" s="61">
        <f t="shared" si="36"/>
        <v>4.681100058513751</v>
      </c>
      <c r="X81" s="59">
        <v>290</v>
      </c>
      <c r="Y81" s="61">
        <f t="shared" si="22"/>
        <v>16.968987712112344</v>
      </c>
      <c r="Z81" s="59">
        <v>784</v>
      </c>
      <c r="AA81" s="61">
        <f t="shared" si="23"/>
        <v>45.874780573434762</v>
      </c>
      <c r="AB81" s="59">
        <v>555</v>
      </c>
      <c r="AC81" s="60">
        <f t="shared" si="37"/>
        <v>32.475131655939144</v>
      </c>
    </row>
    <row r="82" spans="1:29">
      <c r="A82" s="55" t="s">
        <v>44</v>
      </c>
      <c r="B82" s="74">
        <v>10162</v>
      </c>
      <c r="C82" s="80">
        <v>1105</v>
      </c>
      <c r="D82" s="56">
        <v>305</v>
      </c>
      <c r="E82" s="58">
        <f t="shared" si="32"/>
        <v>27.601809954751133</v>
      </c>
      <c r="F82" s="56">
        <v>370</v>
      </c>
      <c r="G82" s="58">
        <f t="shared" si="25"/>
        <v>33.484162895927597</v>
      </c>
      <c r="H82" s="56">
        <v>417</v>
      </c>
      <c r="I82" s="58">
        <f t="shared" si="26"/>
        <v>37.737556561085974</v>
      </c>
      <c r="J82" s="56">
        <v>13</v>
      </c>
      <c r="K82" s="58">
        <f t="shared" si="33"/>
        <v>1.1764705882352942</v>
      </c>
      <c r="L82" s="80">
        <v>6338</v>
      </c>
      <c r="M82" s="56">
        <v>440</v>
      </c>
      <c r="N82" s="58">
        <f t="shared" si="34"/>
        <v>6.9422530766803412</v>
      </c>
      <c r="O82" s="56">
        <v>2482</v>
      </c>
      <c r="P82" s="58">
        <f t="shared" si="29"/>
        <v>39.160618491637742</v>
      </c>
      <c r="Q82" s="56">
        <v>3019</v>
      </c>
      <c r="R82" s="58">
        <f t="shared" si="30"/>
        <v>47.633322814768064</v>
      </c>
      <c r="S82" s="56">
        <v>397</v>
      </c>
      <c r="T82" s="58">
        <f t="shared" si="35"/>
        <v>6.263805616913853</v>
      </c>
      <c r="U82" s="80">
        <v>2719</v>
      </c>
      <c r="V82" s="56">
        <v>94</v>
      </c>
      <c r="W82" s="58">
        <f t="shared" si="36"/>
        <v>3.4571533652077968</v>
      </c>
      <c r="X82" s="56">
        <v>383</v>
      </c>
      <c r="Y82" s="58">
        <f t="shared" si="22"/>
        <v>14.086061051857302</v>
      </c>
      <c r="Z82" s="56">
        <v>1855</v>
      </c>
      <c r="AA82" s="58">
        <f t="shared" si="23"/>
        <v>68.223611621919815</v>
      </c>
      <c r="AB82" s="56">
        <v>387</v>
      </c>
      <c r="AC82" s="57">
        <f t="shared" si="37"/>
        <v>14.23317396101508</v>
      </c>
    </row>
    <row r="83" spans="1:29">
      <c r="A83" s="54" t="s">
        <v>18</v>
      </c>
      <c r="B83" s="73">
        <v>2457</v>
      </c>
      <c r="C83" s="79">
        <v>223</v>
      </c>
      <c r="D83" s="59">
        <v>49</v>
      </c>
      <c r="E83" s="61">
        <f t="shared" si="32"/>
        <v>21.973094170403588</v>
      </c>
      <c r="F83" s="59">
        <v>115</v>
      </c>
      <c r="G83" s="61">
        <f t="shared" si="25"/>
        <v>51.569506726457405</v>
      </c>
      <c r="H83" s="59">
        <v>59</v>
      </c>
      <c r="I83" s="61">
        <f t="shared" si="26"/>
        <v>26.457399103139011</v>
      </c>
      <c r="J83" s="59">
        <v>0</v>
      </c>
      <c r="K83" s="61">
        <f t="shared" si="33"/>
        <v>0</v>
      </c>
      <c r="L83" s="79">
        <v>1391</v>
      </c>
      <c r="M83" s="59">
        <v>93</v>
      </c>
      <c r="N83" s="61">
        <f t="shared" si="34"/>
        <v>6.6858375269590224</v>
      </c>
      <c r="O83" s="59">
        <v>724</v>
      </c>
      <c r="P83" s="61">
        <f t="shared" si="29"/>
        <v>52.048885693745504</v>
      </c>
      <c r="Q83" s="59">
        <v>519</v>
      </c>
      <c r="R83" s="61">
        <f t="shared" si="30"/>
        <v>37.311286843997124</v>
      </c>
      <c r="S83" s="59">
        <v>55</v>
      </c>
      <c r="T83" s="61">
        <f t="shared" si="35"/>
        <v>3.9539899352983463</v>
      </c>
      <c r="U83" s="79">
        <v>843</v>
      </c>
      <c r="V83" s="59">
        <v>44</v>
      </c>
      <c r="W83" s="61">
        <f t="shared" si="36"/>
        <v>5.2194543297746145</v>
      </c>
      <c r="X83" s="59">
        <v>208</v>
      </c>
      <c r="Y83" s="61">
        <f t="shared" si="22"/>
        <v>24.673784104389089</v>
      </c>
      <c r="Z83" s="59">
        <v>508</v>
      </c>
      <c r="AA83" s="61">
        <f t="shared" si="23"/>
        <v>60.260972716488723</v>
      </c>
      <c r="AB83" s="59">
        <v>83</v>
      </c>
      <c r="AC83" s="60">
        <f t="shared" si="37"/>
        <v>9.8457888493475689</v>
      </c>
    </row>
    <row r="84" spans="1:29">
      <c r="A84" s="55" t="s">
        <v>19</v>
      </c>
      <c r="B84" s="74">
        <v>464</v>
      </c>
      <c r="C84" s="80">
        <v>23</v>
      </c>
      <c r="D84" s="56">
        <v>3</v>
      </c>
      <c r="E84" s="58">
        <f t="shared" si="32"/>
        <v>13.043478260869565</v>
      </c>
      <c r="F84" s="56">
        <v>4</v>
      </c>
      <c r="G84" s="58">
        <f t="shared" si="25"/>
        <v>17.391304347826086</v>
      </c>
      <c r="H84" s="56">
        <v>16</v>
      </c>
      <c r="I84" s="58">
        <f t="shared" si="26"/>
        <v>69.565217391304344</v>
      </c>
      <c r="J84" s="56">
        <v>0</v>
      </c>
      <c r="K84" s="58">
        <f t="shared" si="33"/>
        <v>0</v>
      </c>
      <c r="L84" s="80">
        <v>237</v>
      </c>
      <c r="M84" s="56">
        <v>23</v>
      </c>
      <c r="N84" s="58">
        <f t="shared" si="34"/>
        <v>9.7046413502109701</v>
      </c>
      <c r="O84" s="56">
        <v>97</v>
      </c>
      <c r="P84" s="58">
        <f t="shared" si="29"/>
        <v>40.928270042194093</v>
      </c>
      <c r="Q84" s="56">
        <v>106</v>
      </c>
      <c r="R84" s="58">
        <f t="shared" si="30"/>
        <v>44.725738396624472</v>
      </c>
      <c r="S84" s="56">
        <v>11</v>
      </c>
      <c r="T84" s="58">
        <f t="shared" si="35"/>
        <v>4.6413502109704643</v>
      </c>
      <c r="U84" s="80">
        <v>204</v>
      </c>
      <c r="V84" s="56">
        <v>9</v>
      </c>
      <c r="W84" s="58">
        <f t="shared" si="36"/>
        <v>4.4117647058823533</v>
      </c>
      <c r="X84" s="56">
        <v>11</v>
      </c>
      <c r="Y84" s="58">
        <f t="shared" si="22"/>
        <v>5.3921568627450984</v>
      </c>
      <c r="Z84" s="56">
        <v>162</v>
      </c>
      <c r="AA84" s="58">
        <f t="shared" si="23"/>
        <v>79.411764705882348</v>
      </c>
      <c r="AB84" s="56">
        <v>22</v>
      </c>
      <c r="AC84" s="57">
        <f t="shared" si="37"/>
        <v>10.784313725490197</v>
      </c>
    </row>
    <row r="85" spans="1:29">
      <c r="A85" s="54" t="s">
        <v>20</v>
      </c>
      <c r="B85" s="73">
        <v>2341</v>
      </c>
      <c r="C85" s="79">
        <v>136</v>
      </c>
      <c r="D85" s="59">
        <v>29</v>
      </c>
      <c r="E85" s="61">
        <f t="shared" si="32"/>
        <v>21.323529411764707</v>
      </c>
      <c r="F85" s="59">
        <v>67</v>
      </c>
      <c r="G85" s="61">
        <f t="shared" si="25"/>
        <v>49.264705882352942</v>
      </c>
      <c r="H85" s="59">
        <v>37</v>
      </c>
      <c r="I85" s="61">
        <f t="shared" si="26"/>
        <v>27.205882352941174</v>
      </c>
      <c r="J85" s="59">
        <v>3</v>
      </c>
      <c r="K85" s="61">
        <f t="shared" si="33"/>
        <v>2.2058823529411766</v>
      </c>
      <c r="L85" s="79">
        <v>937</v>
      </c>
      <c r="M85" s="59">
        <v>48</v>
      </c>
      <c r="N85" s="61">
        <f t="shared" si="34"/>
        <v>5.1227321237993593</v>
      </c>
      <c r="O85" s="59">
        <v>514</v>
      </c>
      <c r="P85" s="61">
        <f t="shared" si="29"/>
        <v>54.85592315901814</v>
      </c>
      <c r="Q85" s="59">
        <v>299</v>
      </c>
      <c r="R85" s="61">
        <f t="shared" si="30"/>
        <v>31.910352187833514</v>
      </c>
      <c r="S85" s="59">
        <v>76</v>
      </c>
      <c r="T85" s="61">
        <f t="shared" si="35"/>
        <v>8.1109925293489855</v>
      </c>
      <c r="U85" s="79">
        <v>1268</v>
      </c>
      <c r="V85" s="59">
        <v>29</v>
      </c>
      <c r="W85" s="61">
        <f t="shared" si="36"/>
        <v>2.2870662460567823</v>
      </c>
      <c r="X85" s="59">
        <v>133</v>
      </c>
      <c r="Y85" s="61">
        <f t="shared" si="22"/>
        <v>10.488958990536277</v>
      </c>
      <c r="Z85" s="59">
        <v>604</v>
      </c>
      <c r="AA85" s="61">
        <f t="shared" si="23"/>
        <v>47.634069400630914</v>
      </c>
      <c r="AB85" s="59">
        <v>502</v>
      </c>
      <c r="AC85" s="60">
        <f t="shared" si="37"/>
        <v>39.589905362776022</v>
      </c>
    </row>
    <row r="86" spans="1:29">
      <c r="A86" s="55" t="s">
        <v>21</v>
      </c>
      <c r="B86" s="74">
        <v>1418</v>
      </c>
      <c r="C86" s="80">
        <v>120</v>
      </c>
      <c r="D86" s="56">
        <v>8</v>
      </c>
      <c r="E86" s="58">
        <f t="shared" si="32"/>
        <v>6.666666666666667</v>
      </c>
      <c r="F86" s="56">
        <v>98</v>
      </c>
      <c r="G86" s="58">
        <f t="shared" si="25"/>
        <v>81.666666666666671</v>
      </c>
      <c r="H86" s="56">
        <v>10</v>
      </c>
      <c r="I86" s="58">
        <f t="shared" si="26"/>
        <v>8.3333333333333321</v>
      </c>
      <c r="J86" s="56">
        <v>4</v>
      </c>
      <c r="K86" s="58">
        <f t="shared" si="33"/>
        <v>3.3333333333333335</v>
      </c>
      <c r="L86" s="80">
        <v>708</v>
      </c>
      <c r="M86" s="56">
        <v>24</v>
      </c>
      <c r="N86" s="58">
        <f t="shared" si="34"/>
        <v>3.3898305084745761</v>
      </c>
      <c r="O86" s="56">
        <v>563</v>
      </c>
      <c r="P86" s="58">
        <f t="shared" si="29"/>
        <v>79.519774011299432</v>
      </c>
      <c r="Q86" s="56">
        <v>87</v>
      </c>
      <c r="R86" s="58">
        <f t="shared" si="30"/>
        <v>12.288135593220339</v>
      </c>
      <c r="S86" s="56">
        <v>34</v>
      </c>
      <c r="T86" s="58">
        <f t="shared" si="35"/>
        <v>4.8022598870056497</v>
      </c>
      <c r="U86" s="80">
        <v>590</v>
      </c>
      <c r="V86" s="56">
        <v>11</v>
      </c>
      <c r="W86" s="58">
        <f t="shared" si="36"/>
        <v>1.8644067796610171</v>
      </c>
      <c r="X86" s="56">
        <v>275</v>
      </c>
      <c r="Y86" s="58">
        <f t="shared" si="22"/>
        <v>46.610169491525419</v>
      </c>
      <c r="Z86" s="56">
        <v>215</v>
      </c>
      <c r="AA86" s="58">
        <f t="shared" si="23"/>
        <v>36.440677966101696</v>
      </c>
      <c r="AB86" s="56">
        <v>89</v>
      </c>
      <c r="AC86" s="57">
        <f t="shared" si="37"/>
        <v>15.084745762711865</v>
      </c>
    </row>
    <row r="87" spans="1:29">
      <c r="A87" s="62" t="s">
        <v>22</v>
      </c>
      <c r="B87" s="73">
        <v>1768</v>
      </c>
      <c r="C87" s="79">
        <v>323</v>
      </c>
      <c r="D87" s="76">
        <v>111</v>
      </c>
      <c r="E87" s="61">
        <f t="shared" si="32"/>
        <v>34.365325077399383</v>
      </c>
      <c r="F87" s="76">
        <v>119</v>
      </c>
      <c r="G87" s="61">
        <f t="shared" si="25"/>
        <v>36.84210526315789</v>
      </c>
      <c r="H87" s="76">
        <v>83</v>
      </c>
      <c r="I87" s="61">
        <f t="shared" si="26"/>
        <v>25.696594427244584</v>
      </c>
      <c r="J87" s="76">
        <v>10</v>
      </c>
      <c r="K87" s="61">
        <f t="shared" si="33"/>
        <v>3.0959752321981426</v>
      </c>
      <c r="L87" s="79">
        <v>878</v>
      </c>
      <c r="M87" s="76">
        <v>65</v>
      </c>
      <c r="N87" s="61">
        <f t="shared" si="34"/>
        <v>7.403189066059225</v>
      </c>
      <c r="O87" s="76">
        <v>379</v>
      </c>
      <c r="P87" s="61">
        <f t="shared" si="29"/>
        <v>43.166287015945329</v>
      </c>
      <c r="Q87" s="76">
        <v>355</v>
      </c>
      <c r="R87" s="61">
        <f t="shared" si="30"/>
        <v>40.432801822323462</v>
      </c>
      <c r="S87" s="76">
        <v>79</v>
      </c>
      <c r="T87" s="61">
        <f t="shared" si="35"/>
        <v>8.9977220956719819</v>
      </c>
      <c r="U87" s="79">
        <v>567</v>
      </c>
      <c r="V87" s="76">
        <v>15</v>
      </c>
      <c r="W87" s="61">
        <f t="shared" si="36"/>
        <v>2.6455026455026456</v>
      </c>
      <c r="X87" s="76">
        <v>23</v>
      </c>
      <c r="Y87" s="61">
        <f t="shared" si="22"/>
        <v>4.0564373897707231</v>
      </c>
      <c r="Z87" s="76">
        <v>308</v>
      </c>
      <c r="AA87" s="61">
        <f t="shared" si="23"/>
        <v>54.320987654320987</v>
      </c>
      <c r="AB87" s="76">
        <v>221</v>
      </c>
      <c r="AC87" s="60">
        <f t="shared" si="37"/>
        <v>38.977072310405639</v>
      </c>
    </row>
    <row r="88" spans="1:29" ht="15" thickBot="1">
      <c r="A88" s="55" t="s">
        <v>23</v>
      </c>
      <c r="B88" s="74">
        <v>1328</v>
      </c>
      <c r="C88" s="80">
        <v>108</v>
      </c>
      <c r="D88" s="56" t="s">
        <v>32</v>
      </c>
      <c r="E88" s="58" t="s">
        <v>32</v>
      </c>
      <c r="F88" s="56">
        <v>95</v>
      </c>
      <c r="G88" s="58">
        <f t="shared" si="25"/>
        <v>87.962962962962962</v>
      </c>
      <c r="H88" s="56">
        <v>9</v>
      </c>
      <c r="I88" s="58">
        <f t="shared" si="26"/>
        <v>8.3333333333333321</v>
      </c>
      <c r="J88" s="56" t="s">
        <v>32</v>
      </c>
      <c r="K88" s="58" t="s">
        <v>32</v>
      </c>
      <c r="L88" s="80">
        <v>754</v>
      </c>
      <c r="M88" s="56" t="s">
        <v>32</v>
      </c>
      <c r="N88" s="58" t="s">
        <v>32</v>
      </c>
      <c r="O88" s="56">
        <v>640</v>
      </c>
      <c r="P88" s="58">
        <f t="shared" si="29"/>
        <v>84.880636604774537</v>
      </c>
      <c r="Q88" s="56">
        <v>71</v>
      </c>
      <c r="R88" s="58">
        <f t="shared" si="30"/>
        <v>9.4164456233421756</v>
      </c>
      <c r="S88" s="56" t="s">
        <v>32</v>
      </c>
      <c r="T88" s="58" t="s">
        <v>32</v>
      </c>
      <c r="U88" s="80">
        <v>466</v>
      </c>
      <c r="V88" s="56" t="s">
        <v>32</v>
      </c>
      <c r="W88" s="58" t="s">
        <v>32</v>
      </c>
      <c r="X88" s="56">
        <v>70</v>
      </c>
      <c r="Y88" s="58">
        <f t="shared" si="22"/>
        <v>15.021459227467812</v>
      </c>
      <c r="Z88" s="56">
        <v>207</v>
      </c>
      <c r="AA88" s="58">
        <f t="shared" si="23"/>
        <v>44.420600858369099</v>
      </c>
      <c r="AB88" s="56" t="s">
        <v>32</v>
      </c>
      <c r="AC88" s="57" t="s">
        <v>32</v>
      </c>
    </row>
    <row r="89" spans="1:29">
      <c r="A89" s="63" t="s">
        <v>28</v>
      </c>
      <c r="B89" s="49">
        <v>42700</v>
      </c>
      <c r="C89" s="81">
        <f t="shared" ref="C89" si="38">SUM(D89,F89,H89,J89)</f>
        <v>5525</v>
      </c>
      <c r="D89" s="29" t="s">
        <v>32</v>
      </c>
      <c r="E89" s="65" t="s">
        <v>32</v>
      </c>
      <c r="F89" s="29">
        <v>3871</v>
      </c>
      <c r="G89" s="65" t="s">
        <v>32</v>
      </c>
      <c r="H89" s="29">
        <v>1654</v>
      </c>
      <c r="I89" s="84" t="s">
        <v>32</v>
      </c>
      <c r="J89" s="29" t="s">
        <v>32</v>
      </c>
      <c r="K89" s="65"/>
      <c r="L89" s="81">
        <f t="shared" ref="L89" si="39">SUM(M89,O89,Q89,S89)</f>
        <v>19208</v>
      </c>
      <c r="M89" s="29" t="s">
        <v>32</v>
      </c>
      <c r="N89" s="65" t="s">
        <v>32</v>
      </c>
      <c r="O89" s="29">
        <v>12286</v>
      </c>
      <c r="P89" s="65" t="s">
        <v>32</v>
      </c>
      <c r="Q89" s="29">
        <v>6922</v>
      </c>
      <c r="R89" s="84" t="s">
        <v>32</v>
      </c>
      <c r="S89" s="29" t="s">
        <v>32</v>
      </c>
      <c r="T89" s="65" t="s">
        <v>32</v>
      </c>
      <c r="U89" s="81">
        <f t="shared" ref="U89" si="40">SUM(V89,X89,Z89,AB89)</f>
        <v>9200</v>
      </c>
      <c r="V89" s="29" t="s">
        <v>32</v>
      </c>
      <c r="W89" s="65" t="s">
        <v>32</v>
      </c>
      <c r="X89" s="29">
        <v>3432</v>
      </c>
      <c r="Y89" s="65" t="s">
        <v>32</v>
      </c>
      <c r="Z89" s="29">
        <v>5768</v>
      </c>
      <c r="AA89" s="84" t="s">
        <v>32</v>
      </c>
      <c r="AB89" s="29" t="s">
        <v>32</v>
      </c>
      <c r="AC89" s="64" t="s">
        <v>32</v>
      </c>
    </row>
    <row r="90" spans="1:29">
      <c r="A90" s="66" t="s">
        <v>8</v>
      </c>
      <c r="B90" s="50">
        <v>10170</v>
      </c>
      <c r="C90" s="82">
        <f>SUM(D90,F90,H90,J90)</f>
        <v>910</v>
      </c>
      <c r="D90" s="33" t="s">
        <v>32</v>
      </c>
      <c r="E90" s="68" t="s">
        <v>32</v>
      </c>
      <c r="F90" s="33">
        <v>685</v>
      </c>
      <c r="G90" s="68" t="s">
        <v>32</v>
      </c>
      <c r="H90" s="33">
        <v>225</v>
      </c>
      <c r="I90" s="85" t="s">
        <v>32</v>
      </c>
      <c r="J90" s="33" t="s">
        <v>32</v>
      </c>
      <c r="K90" s="68"/>
      <c r="L90" s="82">
        <f>SUM(M90,O90,Q90,S90)</f>
        <v>3999</v>
      </c>
      <c r="M90" s="33" t="s">
        <v>32</v>
      </c>
      <c r="N90" s="68" t="s">
        <v>32</v>
      </c>
      <c r="O90" s="33">
        <v>3016</v>
      </c>
      <c r="P90" s="68" t="s">
        <v>32</v>
      </c>
      <c r="Q90" s="33">
        <v>983</v>
      </c>
      <c r="R90" s="85" t="s">
        <v>32</v>
      </c>
      <c r="S90" s="33" t="s">
        <v>32</v>
      </c>
      <c r="T90" s="68" t="s">
        <v>32</v>
      </c>
      <c r="U90" s="82">
        <f t="shared" ref="U90" si="41">SUM(V90,X90,Z90,AB90)</f>
        <v>2847</v>
      </c>
      <c r="V90" s="33" t="s">
        <v>32</v>
      </c>
      <c r="W90" s="68" t="s">
        <v>32</v>
      </c>
      <c r="X90" s="33">
        <v>968</v>
      </c>
      <c r="Y90" s="68" t="s">
        <v>32</v>
      </c>
      <c r="Z90" s="33">
        <v>1879</v>
      </c>
      <c r="AA90" s="85" t="s">
        <v>32</v>
      </c>
      <c r="AB90" s="33" t="s">
        <v>32</v>
      </c>
      <c r="AC90" s="67" t="s">
        <v>32</v>
      </c>
    </row>
    <row r="91" spans="1:29" ht="15" thickBot="1">
      <c r="A91" s="69" t="s">
        <v>6</v>
      </c>
      <c r="B91" s="75">
        <v>52870</v>
      </c>
      <c r="C91" s="83">
        <f t="shared" ref="C91" si="42">SUM(D91,F91,H91,J91)</f>
        <v>9028</v>
      </c>
      <c r="D91" s="77">
        <v>2278</v>
      </c>
      <c r="E91" s="71">
        <f t="shared" ref="E91" si="43">D91/C91*100</f>
        <v>25.232609658839166</v>
      </c>
      <c r="F91" s="77">
        <v>4556</v>
      </c>
      <c r="G91" s="71">
        <f t="shared" ref="G91" si="44">F91/C91*100</f>
        <v>50.465219317678333</v>
      </c>
      <c r="H91" s="77">
        <v>1879</v>
      </c>
      <c r="I91" s="86">
        <f t="shared" ref="I91" si="45">H91/C91*100</f>
        <v>20.813026140894994</v>
      </c>
      <c r="J91" s="77">
        <v>315</v>
      </c>
      <c r="K91" s="71">
        <f t="shared" ref="K91" si="46">J91/C91*100</f>
        <v>3.4891448825875053</v>
      </c>
      <c r="L91" s="83">
        <f t="shared" ref="L91" si="47">SUM(M91,O91,Q91,S91)</f>
        <v>27431</v>
      </c>
      <c r="M91" s="77">
        <v>2111</v>
      </c>
      <c r="N91" s="71">
        <f t="shared" ref="N91" si="48">M91/L91*100</f>
        <v>7.6956727789726953</v>
      </c>
      <c r="O91" s="77">
        <v>15302</v>
      </c>
      <c r="P91" s="71">
        <f t="shared" ref="P91" si="49">O91/L91*100</f>
        <v>55.783602493529216</v>
      </c>
      <c r="Q91" s="77">
        <v>7905</v>
      </c>
      <c r="R91" s="86">
        <f t="shared" ref="R91" si="50">Q91/L91*100</f>
        <v>28.817760927417886</v>
      </c>
      <c r="S91" s="77">
        <v>2113</v>
      </c>
      <c r="T91" s="71">
        <f t="shared" ref="T91" si="51">S91/L91*100</f>
        <v>7.7029638000802008</v>
      </c>
      <c r="U91" s="83">
        <f t="shared" ref="U91" si="52">SUM(V91,X91,Z91,AB91)</f>
        <v>16411</v>
      </c>
      <c r="V91" s="77">
        <v>553</v>
      </c>
      <c r="W91" s="71">
        <f>V91/U91*100</f>
        <v>3.3696910608738042</v>
      </c>
      <c r="X91" s="77">
        <v>4400</v>
      </c>
      <c r="Y91" s="71">
        <f>X91/U91*100</f>
        <v>26.81128511364329</v>
      </c>
      <c r="Z91" s="77">
        <v>7647</v>
      </c>
      <c r="AA91" s="86">
        <f>Z91/U91*100</f>
        <v>46.59679483273414</v>
      </c>
      <c r="AB91" s="77">
        <v>3811</v>
      </c>
      <c r="AC91" s="70">
        <f>AB91/U91*100</f>
        <v>23.222228992748768</v>
      </c>
    </row>
    <row r="92" spans="1:29">
      <c r="A92" s="414" t="s">
        <v>56</v>
      </c>
      <c r="B92" s="414"/>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row>
    <row r="93" spans="1:29" ht="16.899999999999999" customHeight="1">
      <c r="A93" s="400" t="s">
        <v>181</v>
      </c>
      <c r="B93" s="400"/>
      <c r="C93" s="400"/>
      <c r="D93" s="400"/>
      <c r="E93" s="400"/>
      <c r="F93" s="400"/>
      <c r="G93" s="400"/>
      <c r="H93" s="400"/>
      <c r="I93" s="400"/>
      <c r="J93" s="400"/>
      <c r="K93" s="400"/>
      <c r="L93" s="400"/>
      <c r="M93" s="400"/>
      <c r="N93" s="400"/>
      <c r="O93" s="400"/>
      <c r="P93" s="400"/>
      <c r="Q93" s="400"/>
      <c r="R93" s="400"/>
      <c r="S93" s="400"/>
      <c r="T93" s="400"/>
      <c r="U93" s="400"/>
      <c r="V93" s="400"/>
      <c r="W93" s="400"/>
      <c r="X93" s="400"/>
      <c r="Y93" s="400"/>
      <c r="Z93" s="400"/>
      <c r="AA93" s="400"/>
      <c r="AB93" s="400"/>
      <c r="AC93" s="400"/>
    </row>
    <row r="94" spans="1:29">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row>
  </sheetData>
  <sortState ref="AE10:AF25">
    <sortCondition ref="AE10:AE25" customList="8,9,11,12,4,2,6,13,3,5,7,10,14,15,1,16,17,18,19"/>
  </sortState>
  <mergeCells count="66">
    <mergeCell ref="C37:K39"/>
    <mergeCell ref="L37:T39"/>
    <mergeCell ref="U37:AC39"/>
    <mergeCell ref="D40:E40"/>
    <mergeCell ref="S40:T40"/>
    <mergeCell ref="F40:G40"/>
    <mergeCell ref="A93:AC93"/>
    <mergeCell ref="A35:AC35"/>
    <mergeCell ref="A33:AC33"/>
    <mergeCell ref="Z71:AA71"/>
    <mergeCell ref="S71:T71"/>
    <mergeCell ref="V71:W71"/>
    <mergeCell ref="AB71:AC71"/>
    <mergeCell ref="M71:N71"/>
    <mergeCell ref="O71:P71"/>
    <mergeCell ref="Q71:R71"/>
    <mergeCell ref="X71:Y71"/>
    <mergeCell ref="V40:W40"/>
    <mergeCell ref="A36:A41"/>
    <mergeCell ref="A92:AC92"/>
    <mergeCell ref="A61:AC61"/>
    <mergeCell ref="A62:AC62"/>
    <mergeCell ref="F71:G71"/>
    <mergeCell ref="H71:I71"/>
    <mergeCell ref="J71:K71"/>
    <mergeCell ref="A64:AC64"/>
    <mergeCell ref="A67:A72"/>
    <mergeCell ref="B67:AC67"/>
    <mergeCell ref="B68:B71"/>
    <mergeCell ref="C68:K70"/>
    <mergeCell ref="L68:T70"/>
    <mergeCell ref="D71:E71"/>
    <mergeCell ref="U68:AC70"/>
    <mergeCell ref="A66:AC66"/>
    <mergeCell ref="X9:Y9"/>
    <mergeCell ref="Z9:AA9"/>
    <mergeCell ref="B36:AC36"/>
    <mergeCell ref="A30:AC30"/>
    <mergeCell ref="H40:I40"/>
    <mergeCell ref="AB9:AC9"/>
    <mergeCell ref="Q40:R40"/>
    <mergeCell ref="X40:Y40"/>
    <mergeCell ref="Z40:AA40"/>
    <mergeCell ref="V9:W9"/>
    <mergeCell ref="A31:AC31"/>
    <mergeCell ref="AB40:AC40"/>
    <mergeCell ref="J40:K40"/>
    <mergeCell ref="M40:N40"/>
    <mergeCell ref="O40:P40"/>
    <mergeCell ref="B37:B40"/>
    <mergeCell ref="Q9:R9"/>
    <mergeCell ref="S9:T9"/>
    <mergeCell ref="M9:N9"/>
    <mergeCell ref="O9:P9"/>
    <mergeCell ref="A1:AC1"/>
    <mergeCell ref="A4:AC4"/>
    <mergeCell ref="A5:A10"/>
    <mergeCell ref="B5:AC5"/>
    <mergeCell ref="B6:B9"/>
    <mergeCell ref="C6:K8"/>
    <mergeCell ref="L6:T8"/>
    <mergeCell ref="U6:AC8"/>
    <mergeCell ref="D9:E9"/>
    <mergeCell ref="F9:G9"/>
    <mergeCell ref="H9:I9"/>
    <mergeCell ref="J9:K9"/>
  </mergeCells>
  <hyperlinks>
    <hyperlink ref="A2" location="Inhalt!A1" display="Zurück zum Inhalt - HF-04"/>
  </hyperlinks>
  <pageMargins left="0.7" right="0.7" top="0.78740157499999996" bottom="0.78740157499999996" header="0.3" footer="0.3"/>
  <pageSetup paperSize="9" orientation="portrait" r:id="rId1"/>
  <ignoredErrors>
    <ignoredError sqref="E60:AA60 E58 Z58:AA58 E59:T59 Z59:AA59 G58:I58 K58:T5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7"/>
  <sheetViews>
    <sheetView zoomScale="80" zoomScaleNormal="80" workbookViewId="0">
      <selection activeCell="A2" sqref="A2"/>
    </sheetView>
  </sheetViews>
  <sheetFormatPr baseColWidth="10" defaultColWidth="11" defaultRowHeight="14.5"/>
  <cols>
    <col min="1" max="1" width="23.5" style="228" customWidth="1"/>
    <col min="2" max="3" width="11" style="228"/>
    <col min="4" max="17" width="11.08203125" style="228" customWidth="1"/>
    <col min="18" max="18" width="11" style="228"/>
    <col min="19" max="32" width="11.08203125" style="228" customWidth="1"/>
    <col min="33" max="33" width="11" style="228"/>
    <col min="34" max="47" width="11.08203125" style="228" customWidth="1"/>
    <col min="48" max="16384" width="11" style="228"/>
  </cols>
  <sheetData>
    <row r="1" spans="1:48" ht="23.5">
      <c r="A1" s="426">
        <v>2021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274"/>
    </row>
    <row r="2" spans="1:48" ht="14.5" customHeight="1">
      <c r="A2" s="392" t="s">
        <v>171</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row>
    <row r="3" spans="1:48" ht="14.5" customHeight="1">
      <c r="A3" s="367"/>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row>
    <row r="4" spans="1:48">
      <c r="A4" s="444" t="s">
        <v>172</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274"/>
    </row>
    <row r="5" spans="1:48" ht="15.75" customHeight="1">
      <c r="A5" s="428" t="s">
        <v>2</v>
      </c>
      <c r="B5" s="430" t="s">
        <v>3</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274"/>
    </row>
    <row r="6" spans="1:48" ht="15.75" customHeight="1">
      <c r="A6" s="428"/>
      <c r="B6" s="432" t="s">
        <v>4</v>
      </c>
      <c r="C6" s="430" t="s">
        <v>43</v>
      </c>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274"/>
    </row>
    <row r="7" spans="1:48" ht="15" customHeight="1">
      <c r="A7" s="428"/>
      <c r="B7" s="432"/>
      <c r="C7" s="430" t="s">
        <v>54</v>
      </c>
      <c r="D7" s="431"/>
      <c r="E7" s="431"/>
      <c r="F7" s="431"/>
      <c r="G7" s="431"/>
      <c r="H7" s="431"/>
      <c r="I7" s="431"/>
      <c r="J7" s="431"/>
      <c r="K7" s="431"/>
      <c r="L7" s="431"/>
      <c r="M7" s="431"/>
      <c r="N7" s="431"/>
      <c r="O7" s="431"/>
      <c r="P7" s="431"/>
      <c r="Q7" s="433"/>
      <c r="R7" s="430" t="s">
        <v>30</v>
      </c>
      <c r="S7" s="431"/>
      <c r="T7" s="431"/>
      <c r="U7" s="431"/>
      <c r="V7" s="431"/>
      <c r="W7" s="431"/>
      <c r="X7" s="431"/>
      <c r="Y7" s="431"/>
      <c r="Z7" s="431"/>
      <c r="AA7" s="431"/>
      <c r="AB7" s="431"/>
      <c r="AC7" s="431"/>
      <c r="AD7" s="431"/>
      <c r="AE7" s="431"/>
      <c r="AF7" s="433"/>
      <c r="AG7" s="430" t="s">
        <v>168</v>
      </c>
      <c r="AH7" s="431"/>
      <c r="AI7" s="431"/>
      <c r="AJ7" s="431"/>
      <c r="AK7" s="431"/>
      <c r="AL7" s="431"/>
      <c r="AM7" s="431"/>
      <c r="AN7" s="431"/>
      <c r="AO7" s="431"/>
      <c r="AP7" s="431"/>
      <c r="AQ7" s="431"/>
      <c r="AR7" s="431"/>
      <c r="AS7" s="431"/>
      <c r="AT7" s="431"/>
      <c r="AU7" s="431"/>
      <c r="AV7" s="274"/>
    </row>
    <row r="8" spans="1:48" ht="15" customHeight="1">
      <c r="A8" s="428"/>
      <c r="B8" s="432"/>
      <c r="C8" s="434" t="s">
        <v>4</v>
      </c>
      <c r="D8" s="430" t="s">
        <v>43</v>
      </c>
      <c r="E8" s="431"/>
      <c r="F8" s="431"/>
      <c r="G8" s="431"/>
      <c r="H8" s="431"/>
      <c r="I8" s="431"/>
      <c r="J8" s="431"/>
      <c r="K8" s="431"/>
      <c r="L8" s="431"/>
      <c r="M8" s="431"/>
      <c r="N8" s="431"/>
      <c r="O8" s="431"/>
      <c r="P8" s="431"/>
      <c r="Q8" s="433"/>
      <c r="R8" s="434" t="s">
        <v>4</v>
      </c>
      <c r="S8" s="430" t="s">
        <v>43</v>
      </c>
      <c r="T8" s="431"/>
      <c r="U8" s="431"/>
      <c r="V8" s="431"/>
      <c r="W8" s="431"/>
      <c r="X8" s="431"/>
      <c r="Y8" s="431"/>
      <c r="Z8" s="431"/>
      <c r="AA8" s="431"/>
      <c r="AB8" s="431"/>
      <c r="AC8" s="431"/>
      <c r="AD8" s="431"/>
      <c r="AE8" s="431"/>
      <c r="AF8" s="433"/>
      <c r="AG8" s="434" t="s">
        <v>4</v>
      </c>
      <c r="AH8" s="430" t="s">
        <v>43</v>
      </c>
      <c r="AI8" s="431"/>
      <c r="AJ8" s="431"/>
      <c r="AK8" s="431"/>
      <c r="AL8" s="431"/>
      <c r="AM8" s="431"/>
      <c r="AN8" s="431"/>
      <c r="AO8" s="431"/>
      <c r="AP8" s="431"/>
      <c r="AQ8" s="431"/>
      <c r="AR8" s="431"/>
      <c r="AS8" s="431"/>
      <c r="AT8" s="431"/>
      <c r="AU8" s="431"/>
      <c r="AV8" s="274"/>
    </row>
    <row r="9" spans="1:48" ht="43.5" customHeight="1">
      <c r="A9" s="428"/>
      <c r="B9" s="432"/>
      <c r="C9" s="434"/>
      <c r="D9" s="437" t="s">
        <v>160</v>
      </c>
      <c r="E9" s="438"/>
      <c r="F9" s="435" t="s">
        <v>161</v>
      </c>
      <c r="G9" s="436"/>
      <c r="H9" s="435" t="s">
        <v>162</v>
      </c>
      <c r="I9" s="436"/>
      <c r="J9" s="435" t="s">
        <v>163</v>
      </c>
      <c r="K9" s="436"/>
      <c r="L9" s="435" t="s">
        <v>164</v>
      </c>
      <c r="M9" s="436"/>
      <c r="N9" s="435" t="s">
        <v>165</v>
      </c>
      <c r="O9" s="436"/>
      <c r="P9" s="435" t="s">
        <v>166</v>
      </c>
      <c r="Q9" s="436"/>
      <c r="R9" s="434"/>
      <c r="S9" s="437" t="s">
        <v>160</v>
      </c>
      <c r="T9" s="438"/>
      <c r="U9" s="435" t="s">
        <v>169</v>
      </c>
      <c r="V9" s="436"/>
      <c r="W9" s="435" t="s">
        <v>162</v>
      </c>
      <c r="X9" s="436"/>
      <c r="Y9" s="435" t="s">
        <v>163</v>
      </c>
      <c r="Z9" s="436"/>
      <c r="AA9" s="435" t="s">
        <v>164</v>
      </c>
      <c r="AB9" s="436"/>
      <c r="AC9" s="435" t="s">
        <v>165</v>
      </c>
      <c r="AD9" s="436"/>
      <c r="AE9" s="435" t="s">
        <v>166</v>
      </c>
      <c r="AF9" s="436"/>
      <c r="AG9" s="434"/>
      <c r="AH9" s="437" t="s">
        <v>160</v>
      </c>
      <c r="AI9" s="438"/>
      <c r="AJ9" s="435" t="s">
        <v>169</v>
      </c>
      <c r="AK9" s="436"/>
      <c r="AL9" s="435" t="s">
        <v>162</v>
      </c>
      <c r="AM9" s="436"/>
      <c r="AN9" s="435" t="s">
        <v>163</v>
      </c>
      <c r="AO9" s="436"/>
      <c r="AP9" s="435" t="s">
        <v>164</v>
      </c>
      <c r="AQ9" s="436"/>
      <c r="AR9" s="435" t="s">
        <v>165</v>
      </c>
      <c r="AS9" s="436"/>
      <c r="AT9" s="435" t="s">
        <v>166</v>
      </c>
      <c r="AU9" s="439"/>
      <c r="AV9" s="274"/>
    </row>
    <row r="10" spans="1:48" ht="15" thickBot="1">
      <c r="A10" s="429"/>
      <c r="B10" s="368" t="s">
        <v>0</v>
      </c>
      <c r="C10" s="368" t="s">
        <v>0</v>
      </c>
      <c r="D10" s="362" t="s">
        <v>0</v>
      </c>
      <c r="E10" s="361" t="s">
        <v>1</v>
      </c>
      <c r="F10" s="362" t="s">
        <v>0</v>
      </c>
      <c r="G10" s="361" t="s">
        <v>1</v>
      </c>
      <c r="H10" s="362" t="s">
        <v>0</v>
      </c>
      <c r="I10" s="361" t="s">
        <v>1</v>
      </c>
      <c r="J10" s="362" t="s">
        <v>0</v>
      </c>
      <c r="K10" s="361" t="s">
        <v>1</v>
      </c>
      <c r="L10" s="362" t="s">
        <v>0</v>
      </c>
      <c r="M10" s="361" t="s">
        <v>1</v>
      </c>
      <c r="N10" s="362" t="s">
        <v>0</v>
      </c>
      <c r="O10" s="361" t="s">
        <v>1</v>
      </c>
      <c r="P10" s="362" t="s">
        <v>0</v>
      </c>
      <c r="Q10" s="361" t="s">
        <v>1</v>
      </c>
      <c r="R10" s="368" t="s">
        <v>0</v>
      </c>
      <c r="S10" s="362" t="s">
        <v>0</v>
      </c>
      <c r="T10" s="361" t="s">
        <v>1</v>
      </c>
      <c r="U10" s="362" t="s">
        <v>0</v>
      </c>
      <c r="V10" s="361" t="s">
        <v>1</v>
      </c>
      <c r="W10" s="362" t="s">
        <v>0</v>
      </c>
      <c r="X10" s="361" t="s">
        <v>1</v>
      </c>
      <c r="Y10" s="362" t="s">
        <v>0</v>
      </c>
      <c r="Z10" s="361" t="s">
        <v>1</v>
      </c>
      <c r="AA10" s="362" t="s">
        <v>0</v>
      </c>
      <c r="AB10" s="361" t="s">
        <v>1</v>
      </c>
      <c r="AC10" s="362" t="s">
        <v>0</v>
      </c>
      <c r="AD10" s="361" t="s">
        <v>1</v>
      </c>
      <c r="AE10" s="362" t="s">
        <v>0</v>
      </c>
      <c r="AF10" s="361" t="s">
        <v>1</v>
      </c>
      <c r="AG10" s="368" t="s">
        <v>0</v>
      </c>
      <c r="AH10" s="362" t="s">
        <v>0</v>
      </c>
      <c r="AI10" s="361" t="s">
        <v>1</v>
      </c>
      <c r="AJ10" s="362" t="s">
        <v>0</v>
      </c>
      <c r="AK10" s="361" t="s">
        <v>1</v>
      </c>
      <c r="AL10" s="362" t="s">
        <v>0</v>
      </c>
      <c r="AM10" s="361" t="s">
        <v>1</v>
      </c>
      <c r="AN10" s="362" t="s">
        <v>0</v>
      </c>
      <c r="AO10" s="361" t="s">
        <v>1</v>
      </c>
      <c r="AP10" s="362" t="s">
        <v>0</v>
      </c>
      <c r="AQ10" s="361" t="s">
        <v>1</v>
      </c>
      <c r="AR10" s="362" t="s">
        <v>0</v>
      </c>
      <c r="AS10" s="361" t="s">
        <v>1</v>
      </c>
      <c r="AT10" s="362" t="s">
        <v>0</v>
      </c>
      <c r="AU10" s="361" t="s">
        <v>1</v>
      </c>
      <c r="AV10" s="274"/>
    </row>
    <row r="11" spans="1:48">
      <c r="A11" s="275" t="s">
        <v>9</v>
      </c>
      <c r="B11" s="369">
        <f>SUM(C11,R11,AG11)</f>
        <v>9081</v>
      </c>
      <c r="C11" s="324">
        <v>2251</v>
      </c>
      <c r="D11" s="316">
        <v>172</v>
      </c>
      <c r="E11" s="290">
        <f>D11/C11*100</f>
        <v>7.641048422923145</v>
      </c>
      <c r="F11" s="281">
        <v>516</v>
      </c>
      <c r="G11" s="290">
        <f>F11/C11*100</f>
        <v>22.923145268769435</v>
      </c>
      <c r="H11" s="281">
        <v>904</v>
      </c>
      <c r="I11" s="290">
        <f>H11/C11*100</f>
        <v>40.159928920479786</v>
      </c>
      <c r="J11" s="281">
        <v>214</v>
      </c>
      <c r="K11" s="290">
        <f>J11/C11*100</f>
        <v>9.506885828520657</v>
      </c>
      <c r="L11" s="281">
        <v>84</v>
      </c>
      <c r="M11" s="290">
        <f>L11/C11*100</f>
        <v>3.7316748111950244</v>
      </c>
      <c r="N11" s="281" t="s">
        <v>32</v>
      </c>
      <c r="O11" s="309" t="s">
        <v>32</v>
      </c>
      <c r="P11" s="281" t="s">
        <v>32</v>
      </c>
      <c r="Q11" s="309" t="s">
        <v>32</v>
      </c>
      <c r="R11" s="324">
        <v>5305</v>
      </c>
      <c r="S11" s="316">
        <v>295</v>
      </c>
      <c r="T11" s="290">
        <f>S11/R11*100</f>
        <v>5.5607917059377945</v>
      </c>
      <c r="U11" s="281">
        <v>1512</v>
      </c>
      <c r="V11" s="290">
        <f>U11/R11*100</f>
        <v>28.501413760603207</v>
      </c>
      <c r="W11" s="281">
        <v>2317</v>
      </c>
      <c r="X11" s="290">
        <f>W11/R11*100</f>
        <v>43.675777568331767</v>
      </c>
      <c r="Y11" s="281">
        <v>672</v>
      </c>
      <c r="Z11" s="290">
        <f>Y11/R11*100</f>
        <v>12.667295004712537</v>
      </c>
      <c r="AA11" s="281">
        <v>268</v>
      </c>
      <c r="AB11" s="290">
        <f>AA11/R11*100</f>
        <v>5.0518378887841653</v>
      </c>
      <c r="AC11" s="281" t="s">
        <v>32</v>
      </c>
      <c r="AD11" s="309" t="s">
        <v>32</v>
      </c>
      <c r="AE11" s="281" t="s">
        <v>32</v>
      </c>
      <c r="AF11" s="309" t="s">
        <v>32</v>
      </c>
      <c r="AG11" s="324">
        <v>1525</v>
      </c>
      <c r="AH11" s="316">
        <v>26</v>
      </c>
      <c r="AI11" s="290">
        <f>AH11/AG11*100</f>
        <v>1.7049180327868854</v>
      </c>
      <c r="AJ11" s="281">
        <v>309</v>
      </c>
      <c r="AK11" s="290">
        <f>AJ11/AG11*100</f>
        <v>20.262295081967213</v>
      </c>
      <c r="AL11" s="281">
        <v>901</v>
      </c>
      <c r="AM11" s="290">
        <f>AL11/AG11*100</f>
        <v>59.081967213114751</v>
      </c>
      <c r="AN11" s="281">
        <v>265</v>
      </c>
      <c r="AO11" s="290">
        <f>AN11/AG11*100</f>
        <v>17.377049180327869</v>
      </c>
      <c r="AP11" s="281">
        <v>19</v>
      </c>
      <c r="AQ11" s="290">
        <f>AP11/AG11*100</f>
        <v>1.2459016393442623</v>
      </c>
      <c r="AR11" s="281" t="s">
        <v>32</v>
      </c>
      <c r="AS11" s="338" t="s">
        <v>32</v>
      </c>
      <c r="AT11" s="281" t="s">
        <v>32</v>
      </c>
      <c r="AU11" s="282" t="s">
        <v>32</v>
      </c>
      <c r="AV11" s="274"/>
    </row>
    <row r="12" spans="1:48">
      <c r="A12" s="276" t="s">
        <v>10</v>
      </c>
      <c r="B12" s="311">
        <f t="shared" ref="B12:B29" si="0">SUM(C12,R12,AG12)</f>
        <v>8960</v>
      </c>
      <c r="C12" s="321">
        <v>1786</v>
      </c>
      <c r="D12" s="317">
        <v>254</v>
      </c>
      <c r="E12" s="280">
        <f t="shared" ref="E12:E29" si="1">D12/C12*100</f>
        <v>14.221724524076148</v>
      </c>
      <c r="F12" s="277">
        <v>570</v>
      </c>
      <c r="G12" s="280">
        <f t="shared" ref="G12:G29" si="2">F12/C12*100</f>
        <v>31.914893617021278</v>
      </c>
      <c r="H12" s="277">
        <v>540</v>
      </c>
      <c r="I12" s="280">
        <f t="shared" ref="I12:I29" si="3">H12/C12*100</f>
        <v>30.23516237402016</v>
      </c>
      <c r="J12" s="277">
        <v>216</v>
      </c>
      <c r="K12" s="280">
        <f t="shared" ref="K12:K29" si="4">J12/C12*100</f>
        <v>12.094064949608063</v>
      </c>
      <c r="L12" s="277">
        <v>92</v>
      </c>
      <c r="M12" s="280">
        <f t="shared" ref="M12:M29" si="5">L12/C12*100</f>
        <v>5.1511758118701003</v>
      </c>
      <c r="N12" s="277">
        <v>53</v>
      </c>
      <c r="O12" s="280">
        <f t="shared" ref="O12:O29" si="6">N12/C12*100</f>
        <v>2.9675251959686451</v>
      </c>
      <c r="P12" s="277">
        <v>61</v>
      </c>
      <c r="Q12" s="280">
        <f t="shared" ref="Q12:Q29" si="7">P12/C12*100</f>
        <v>3.4154535274356101</v>
      </c>
      <c r="R12" s="325">
        <v>4354</v>
      </c>
      <c r="S12" s="317">
        <v>114</v>
      </c>
      <c r="T12" s="280">
        <f t="shared" ref="T12:T29" si="8">S12/R12*100</f>
        <v>2.6182820395039044</v>
      </c>
      <c r="U12" s="277">
        <v>1540</v>
      </c>
      <c r="V12" s="280">
        <f t="shared" ref="V12:V29" si="9">U12/R12*100</f>
        <v>35.369774919614152</v>
      </c>
      <c r="W12" s="277">
        <v>1533</v>
      </c>
      <c r="X12" s="280">
        <f t="shared" ref="X12:X29" si="10">W12/R12*100</f>
        <v>35.20900321543408</v>
      </c>
      <c r="Y12" s="277">
        <v>737</v>
      </c>
      <c r="Z12" s="280">
        <f t="shared" ref="Z12:Z29" si="11">Y12/R12*100</f>
        <v>16.926963711529627</v>
      </c>
      <c r="AA12" s="277">
        <v>269</v>
      </c>
      <c r="AB12" s="280">
        <f t="shared" ref="AB12:AB29" si="12">AA12/R12*100</f>
        <v>6.1782269177767573</v>
      </c>
      <c r="AC12" s="277">
        <v>103</v>
      </c>
      <c r="AD12" s="280">
        <f t="shared" ref="AD12:AD29" si="13">AC12/R12*100</f>
        <v>2.3656407900780891</v>
      </c>
      <c r="AE12" s="277">
        <v>58</v>
      </c>
      <c r="AF12" s="280">
        <f t="shared" ref="AF12:AF29" si="14">AE12/R12*100</f>
        <v>1.3321084060633899</v>
      </c>
      <c r="AG12" s="325">
        <v>2820</v>
      </c>
      <c r="AH12" s="317">
        <v>45</v>
      </c>
      <c r="AI12" s="280">
        <f t="shared" ref="AI12:AI29" si="15">AH12/AG12*100</f>
        <v>1.5957446808510638</v>
      </c>
      <c r="AJ12" s="277">
        <v>986</v>
      </c>
      <c r="AK12" s="280">
        <f t="shared" ref="AK12:AK29" si="16">AJ12/AG12*100</f>
        <v>34.964539007092199</v>
      </c>
      <c r="AL12" s="277">
        <v>1279</v>
      </c>
      <c r="AM12" s="280">
        <f t="shared" ref="AM12:AM29" si="17">AL12/AG12*100</f>
        <v>45.354609929078016</v>
      </c>
      <c r="AN12" s="277">
        <v>434</v>
      </c>
      <c r="AO12" s="280">
        <f t="shared" ref="AO12:AO29" si="18">AN12/AG12*100</f>
        <v>15.390070921985815</v>
      </c>
      <c r="AP12" s="277">
        <v>60</v>
      </c>
      <c r="AQ12" s="280">
        <f t="shared" ref="AQ12:AQ29" si="19">AP12/AG12*100</f>
        <v>2.1276595744680851</v>
      </c>
      <c r="AR12" s="277">
        <v>11</v>
      </c>
      <c r="AS12" s="280">
        <f t="shared" ref="AS12:AS29" si="20">AR12/AG12*100</f>
        <v>0.39007092198581561</v>
      </c>
      <c r="AT12" s="277">
        <v>5</v>
      </c>
      <c r="AU12" s="279">
        <f t="shared" ref="AU12:AU29" si="21">AT12/AG12*100</f>
        <v>0.1773049645390071</v>
      </c>
      <c r="AV12" s="274"/>
    </row>
    <row r="13" spans="1:48">
      <c r="A13" s="275" t="s">
        <v>11</v>
      </c>
      <c r="B13" s="312">
        <f t="shared" si="0"/>
        <v>2718</v>
      </c>
      <c r="C13" s="320">
        <v>852</v>
      </c>
      <c r="D13" s="316">
        <v>366</v>
      </c>
      <c r="E13" s="290">
        <f t="shared" si="1"/>
        <v>42.95774647887324</v>
      </c>
      <c r="F13" s="281">
        <v>76</v>
      </c>
      <c r="G13" s="290">
        <f t="shared" si="2"/>
        <v>8.92018779342723</v>
      </c>
      <c r="H13" s="281">
        <v>140</v>
      </c>
      <c r="I13" s="290">
        <f t="shared" si="3"/>
        <v>16.431924882629108</v>
      </c>
      <c r="J13" s="281">
        <v>61</v>
      </c>
      <c r="K13" s="290">
        <f t="shared" si="4"/>
        <v>7.1596244131455409</v>
      </c>
      <c r="L13" s="281">
        <v>53</v>
      </c>
      <c r="M13" s="290">
        <f t="shared" si="5"/>
        <v>6.220657276995305</v>
      </c>
      <c r="N13" s="281" t="s">
        <v>32</v>
      </c>
      <c r="O13" s="309" t="s">
        <v>32</v>
      </c>
      <c r="P13" s="281" t="s">
        <v>32</v>
      </c>
      <c r="Q13" s="309" t="s">
        <v>32</v>
      </c>
      <c r="R13" s="324">
        <v>1041</v>
      </c>
      <c r="S13" s="331">
        <v>147</v>
      </c>
      <c r="T13" s="289">
        <f t="shared" si="8"/>
        <v>14.121037463976945</v>
      </c>
      <c r="U13" s="286">
        <v>61</v>
      </c>
      <c r="V13" s="289">
        <f t="shared" si="9"/>
        <v>5.8597502401536987</v>
      </c>
      <c r="W13" s="286">
        <v>217</v>
      </c>
      <c r="X13" s="289">
        <f t="shared" si="10"/>
        <v>20.845341018251681</v>
      </c>
      <c r="Y13" s="286">
        <v>277</v>
      </c>
      <c r="Z13" s="289">
        <f t="shared" si="11"/>
        <v>26.609029779058595</v>
      </c>
      <c r="AA13" s="286">
        <v>175</v>
      </c>
      <c r="AB13" s="289">
        <f t="shared" si="12"/>
        <v>16.810758885686838</v>
      </c>
      <c r="AC13" s="286" t="s">
        <v>32</v>
      </c>
      <c r="AD13" s="287" t="s">
        <v>32</v>
      </c>
      <c r="AE13" s="286" t="s">
        <v>32</v>
      </c>
      <c r="AF13" s="287" t="s">
        <v>32</v>
      </c>
      <c r="AG13" s="324">
        <v>825</v>
      </c>
      <c r="AH13" s="331">
        <v>37</v>
      </c>
      <c r="AI13" s="289">
        <f t="shared" si="15"/>
        <v>4.4848484848484844</v>
      </c>
      <c r="AJ13" s="286">
        <v>39</v>
      </c>
      <c r="AK13" s="289">
        <f t="shared" si="16"/>
        <v>4.7272727272727275</v>
      </c>
      <c r="AL13" s="286">
        <v>365</v>
      </c>
      <c r="AM13" s="289">
        <f t="shared" si="17"/>
        <v>44.242424242424242</v>
      </c>
      <c r="AN13" s="286">
        <v>314</v>
      </c>
      <c r="AO13" s="289">
        <f t="shared" si="18"/>
        <v>38.060606060606062</v>
      </c>
      <c r="AP13" s="286">
        <v>55</v>
      </c>
      <c r="AQ13" s="289">
        <f t="shared" si="19"/>
        <v>6.666666666666667</v>
      </c>
      <c r="AR13" s="286" t="s">
        <v>32</v>
      </c>
      <c r="AS13" s="336" t="s">
        <v>32</v>
      </c>
      <c r="AT13" s="286" t="s">
        <v>32</v>
      </c>
      <c r="AU13" s="284" t="s">
        <v>32</v>
      </c>
      <c r="AV13" s="274"/>
    </row>
    <row r="14" spans="1:48">
      <c r="A14" s="276" t="s">
        <v>12</v>
      </c>
      <c r="B14" s="311">
        <f t="shared" si="0"/>
        <v>1578</v>
      </c>
      <c r="C14" s="321">
        <v>145</v>
      </c>
      <c r="D14" s="317">
        <v>11</v>
      </c>
      <c r="E14" s="280">
        <f t="shared" si="1"/>
        <v>7.5862068965517242</v>
      </c>
      <c r="F14" s="277">
        <v>12</v>
      </c>
      <c r="G14" s="280">
        <f t="shared" si="2"/>
        <v>8.2758620689655178</v>
      </c>
      <c r="H14" s="277">
        <v>52</v>
      </c>
      <c r="I14" s="280">
        <f t="shared" si="3"/>
        <v>35.862068965517238</v>
      </c>
      <c r="J14" s="277">
        <v>26</v>
      </c>
      <c r="K14" s="280">
        <f t="shared" si="4"/>
        <v>17.931034482758619</v>
      </c>
      <c r="L14" s="277">
        <v>10</v>
      </c>
      <c r="M14" s="280">
        <f t="shared" si="5"/>
        <v>6.8965517241379306</v>
      </c>
      <c r="N14" s="277" t="s">
        <v>32</v>
      </c>
      <c r="O14" s="288" t="s">
        <v>32</v>
      </c>
      <c r="P14" s="277" t="s">
        <v>32</v>
      </c>
      <c r="Q14" s="288" t="s">
        <v>32</v>
      </c>
      <c r="R14" s="325">
        <v>742</v>
      </c>
      <c r="S14" s="317">
        <v>39</v>
      </c>
      <c r="T14" s="280">
        <f t="shared" si="8"/>
        <v>5.2560646900269541</v>
      </c>
      <c r="U14" s="277">
        <v>78</v>
      </c>
      <c r="V14" s="280">
        <f t="shared" si="9"/>
        <v>10.512129380053908</v>
      </c>
      <c r="W14" s="277">
        <v>302</v>
      </c>
      <c r="X14" s="280">
        <f t="shared" si="10"/>
        <v>40.700808625336926</v>
      </c>
      <c r="Y14" s="277">
        <v>125</v>
      </c>
      <c r="Z14" s="280">
        <f t="shared" si="11"/>
        <v>16.846361185983827</v>
      </c>
      <c r="AA14" s="277">
        <v>74</v>
      </c>
      <c r="AB14" s="280">
        <f t="shared" si="12"/>
        <v>9.9730458221024261</v>
      </c>
      <c r="AC14" s="277" t="s">
        <v>32</v>
      </c>
      <c r="AD14" s="288" t="s">
        <v>32</v>
      </c>
      <c r="AE14" s="277" t="s">
        <v>32</v>
      </c>
      <c r="AF14" s="288" t="s">
        <v>32</v>
      </c>
      <c r="AG14" s="325">
        <v>691</v>
      </c>
      <c r="AH14" s="317">
        <v>24</v>
      </c>
      <c r="AI14" s="280">
        <f t="shared" si="15"/>
        <v>3.4732272069464547</v>
      </c>
      <c r="AJ14" s="277">
        <v>130</v>
      </c>
      <c r="AK14" s="280">
        <f t="shared" si="16"/>
        <v>18.813314037626625</v>
      </c>
      <c r="AL14" s="277">
        <v>325</v>
      </c>
      <c r="AM14" s="280">
        <f t="shared" si="17"/>
        <v>47.033285094066571</v>
      </c>
      <c r="AN14" s="277">
        <v>150</v>
      </c>
      <c r="AO14" s="280">
        <f t="shared" si="18"/>
        <v>21.707670043415341</v>
      </c>
      <c r="AP14" s="277">
        <v>47</v>
      </c>
      <c r="AQ14" s="280">
        <f t="shared" si="19"/>
        <v>6.8017366136034738</v>
      </c>
      <c r="AR14" s="277" t="s">
        <v>32</v>
      </c>
      <c r="AS14" s="337" t="s">
        <v>32</v>
      </c>
      <c r="AT14" s="277" t="s">
        <v>32</v>
      </c>
      <c r="AU14" s="278" t="s">
        <v>32</v>
      </c>
      <c r="AV14" s="274"/>
    </row>
    <row r="15" spans="1:48">
      <c r="A15" s="275" t="s">
        <v>13</v>
      </c>
      <c r="B15" s="312">
        <f t="shared" si="0"/>
        <v>448</v>
      </c>
      <c r="C15" s="320">
        <v>122</v>
      </c>
      <c r="D15" s="316">
        <v>88</v>
      </c>
      <c r="E15" s="290">
        <f t="shared" si="1"/>
        <v>72.131147540983605</v>
      </c>
      <c r="F15" s="281" t="s">
        <v>32</v>
      </c>
      <c r="G15" s="309" t="s">
        <v>32</v>
      </c>
      <c r="H15" s="281">
        <v>10</v>
      </c>
      <c r="I15" s="290">
        <f t="shared" si="3"/>
        <v>8.1967213114754092</v>
      </c>
      <c r="J15" s="281">
        <v>7</v>
      </c>
      <c r="K15" s="290">
        <f t="shared" si="4"/>
        <v>5.7377049180327866</v>
      </c>
      <c r="L15" s="281" t="s">
        <v>32</v>
      </c>
      <c r="M15" s="309" t="s">
        <v>32</v>
      </c>
      <c r="N15" s="281" t="s">
        <v>32</v>
      </c>
      <c r="O15" s="309" t="s">
        <v>32</v>
      </c>
      <c r="P15" s="281" t="s">
        <v>32</v>
      </c>
      <c r="Q15" s="309" t="s">
        <v>32</v>
      </c>
      <c r="R15" s="324">
        <v>170</v>
      </c>
      <c r="S15" s="331">
        <v>20</v>
      </c>
      <c r="T15" s="289">
        <f t="shared" si="8"/>
        <v>11.76470588235294</v>
      </c>
      <c r="U15" s="286" t="s">
        <v>32</v>
      </c>
      <c r="V15" s="287" t="s">
        <v>32</v>
      </c>
      <c r="W15" s="286">
        <v>37</v>
      </c>
      <c r="X15" s="289">
        <f t="shared" si="10"/>
        <v>21.764705882352942</v>
      </c>
      <c r="Y15" s="286">
        <v>72</v>
      </c>
      <c r="Z15" s="289">
        <f t="shared" si="11"/>
        <v>42.352941176470587</v>
      </c>
      <c r="AA15" s="286" t="s">
        <v>32</v>
      </c>
      <c r="AB15" s="287" t="s">
        <v>32</v>
      </c>
      <c r="AC15" s="286" t="s">
        <v>32</v>
      </c>
      <c r="AD15" s="287" t="s">
        <v>32</v>
      </c>
      <c r="AE15" s="286" t="s">
        <v>32</v>
      </c>
      <c r="AF15" s="287" t="s">
        <v>32</v>
      </c>
      <c r="AG15" s="324">
        <v>156</v>
      </c>
      <c r="AH15" s="331">
        <v>3</v>
      </c>
      <c r="AI15" s="289">
        <f t="shared" si="15"/>
        <v>1.9230769230769231</v>
      </c>
      <c r="AJ15" s="286" t="s">
        <v>32</v>
      </c>
      <c r="AK15" s="287" t="s">
        <v>32</v>
      </c>
      <c r="AL15" s="286">
        <v>47</v>
      </c>
      <c r="AM15" s="289">
        <f t="shared" si="17"/>
        <v>30.128205128205128</v>
      </c>
      <c r="AN15" s="286">
        <v>67</v>
      </c>
      <c r="AO15" s="289">
        <f t="shared" si="18"/>
        <v>42.948717948717949</v>
      </c>
      <c r="AP15" s="286" t="s">
        <v>32</v>
      </c>
      <c r="AQ15" s="336" t="s">
        <v>32</v>
      </c>
      <c r="AR15" s="286" t="s">
        <v>32</v>
      </c>
      <c r="AS15" s="336" t="s">
        <v>32</v>
      </c>
      <c r="AT15" s="286" t="s">
        <v>32</v>
      </c>
      <c r="AU15" s="284" t="s">
        <v>32</v>
      </c>
      <c r="AV15" s="274"/>
    </row>
    <row r="16" spans="1:48">
      <c r="A16" s="276" t="s">
        <v>14</v>
      </c>
      <c r="B16" s="311">
        <f t="shared" si="0"/>
        <v>1143</v>
      </c>
      <c r="C16" s="321">
        <v>150</v>
      </c>
      <c r="D16" s="317">
        <v>34</v>
      </c>
      <c r="E16" s="280">
        <f t="shared" si="1"/>
        <v>22.666666666666664</v>
      </c>
      <c r="F16" s="277">
        <v>6</v>
      </c>
      <c r="G16" s="280">
        <f t="shared" si="2"/>
        <v>4</v>
      </c>
      <c r="H16" s="277">
        <v>23</v>
      </c>
      <c r="I16" s="280">
        <f t="shared" si="3"/>
        <v>15.333333333333332</v>
      </c>
      <c r="J16" s="277">
        <v>21</v>
      </c>
      <c r="K16" s="280">
        <f t="shared" si="4"/>
        <v>14.000000000000002</v>
      </c>
      <c r="L16" s="277">
        <v>21</v>
      </c>
      <c r="M16" s="280">
        <f t="shared" si="5"/>
        <v>14.000000000000002</v>
      </c>
      <c r="N16" s="277">
        <v>14</v>
      </c>
      <c r="O16" s="280">
        <f t="shared" si="6"/>
        <v>9.3333333333333339</v>
      </c>
      <c r="P16" s="277">
        <v>31</v>
      </c>
      <c r="Q16" s="280">
        <f t="shared" si="7"/>
        <v>20.666666666666668</v>
      </c>
      <c r="R16" s="325">
        <v>548</v>
      </c>
      <c r="S16" s="317">
        <v>55</v>
      </c>
      <c r="T16" s="280">
        <f t="shared" si="8"/>
        <v>10.036496350364963</v>
      </c>
      <c r="U16" s="277">
        <v>19</v>
      </c>
      <c r="V16" s="280">
        <f t="shared" si="9"/>
        <v>3.4671532846715327</v>
      </c>
      <c r="W16" s="277">
        <v>66</v>
      </c>
      <c r="X16" s="280">
        <f t="shared" si="10"/>
        <v>12.043795620437956</v>
      </c>
      <c r="Y16" s="277">
        <v>139</v>
      </c>
      <c r="Z16" s="280">
        <f t="shared" si="11"/>
        <v>25.364963503649633</v>
      </c>
      <c r="AA16" s="277">
        <v>133</v>
      </c>
      <c r="AB16" s="280">
        <f t="shared" si="12"/>
        <v>24.270072992700729</v>
      </c>
      <c r="AC16" s="277">
        <v>59</v>
      </c>
      <c r="AD16" s="280">
        <f t="shared" si="13"/>
        <v>10.766423357664232</v>
      </c>
      <c r="AE16" s="277">
        <v>77</v>
      </c>
      <c r="AF16" s="280">
        <f t="shared" si="14"/>
        <v>14.051094890510948</v>
      </c>
      <c r="AG16" s="325">
        <v>445</v>
      </c>
      <c r="AH16" s="317">
        <v>21</v>
      </c>
      <c r="AI16" s="280">
        <f t="shared" si="15"/>
        <v>4.7191011235955056</v>
      </c>
      <c r="AJ16" s="277">
        <v>15</v>
      </c>
      <c r="AK16" s="280">
        <f t="shared" si="16"/>
        <v>3.3707865168539324</v>
      </c>
      <c r="AL16" s="277">
        <v>105</v>
      </c>
      <c r="AM16" s="280">
        <f t="shared" si="17"/>
        <v>23.595505617977526</v>
      </c>
      <c r="AN16" s="277">
        <v>185</v>
      </c>
      <c r="AO16" s="280">
        <f t="shared" si="18"/>
        <v>41.573033707865171</v>
      </c>
      <c r="AP16" s="277">
        <v>89</v>
      </c>
      <c r="AQ16" s="280">
        <f t="shared" si="19"/>
        <v>20</v>
      </c>
      <c r="AR16" s="277">
        <v>22</v>
      </c>
      <c r="AS16" s="280">
        <f t="shared" si="20"/>
        <v>4.9438202247191008</v>
      </c>
      <c r="AT16" s="277">
        <v>8</v>
      </c>
      <c r="AU16" s="279">
        <f t="shared" si="21"/>
        <v>1.7977528089887642</v>
      </c>
      <c r="AV16" s="274"/>
    </row>
    <row r="17" spans="1:49">
      <c r="A17" s="275" t="s">
        <v>15</v>
      </c>
      <c r="B17" s="312">
        <f t="shared" si="0"/>
        <v>4210</v>
      </c>
      <c r="C17" s="320">
        <v>747</v>
      </c>
      <c r="D17" s="316">
        <v>286</v>
      </c>
      <c r="E17" s="290">
        <f t="shared" si="1"/>
        <v>38.286479250334672</v>
      </c>
      <c r="F17" s="281">
        <v>67</v>
      </c>
      <c r="G17" s="290">
        <f t="shared" si="2"/>
        <v>8.9692101740294525</v>
      </c>
      <c r="H17" s="281">
        <v>121</v>
      </c>
      <c r="I17" s="290">
        <f t="shared" si="3"/>
        <v>16.198125836680052</v>
      </c>
      <c r="J17" s="281">
        <v>77</v>
      </c>
      <c r="K17" s="290">
        <f t="shared" si="4"/>
        <v>10.307898259705489</v>
      </c>
      <c r="L17" s="281">
        <v>43</v>
      </c>
      <c r="M17" s="290">
        <f t="shared" si="5"/>
        <v>5.7563587684069617</v>
      </c>
      <c r="N17" s="281">
        <v>48</v>
      </c>
      <c r="O17" s="290">
        <f t="shared" si="6"/>
        <v>6.425702811244979</v>
      </c>
      <c r="P17" s="281">
        <v>105</v>
      </c>
      <c r="Q17" s="290">
        <f t="shared" si="7"/>
        <v>14.056224899598394</v>
      </c>
      <c r="R17" s="324">
        <v>1929</v>
      </c>
      <c r="S17" s="331">
        <v>214</v>
      </c>
      <c r="T17" s="289">
        <f t="shared" si="8"/>
        <v>11.093831000518403</v>
      </c>
      <c r="U17" s="286">
        <v>132</v>
      </c>
      <c r="V17" s="289">
        <f t="shared" si="9"/>
        <v>6.8429237947122861</v>
      </c>
      <c r="W17" s="286">
        <v>425</v>
      </c>
      <c r="X17" s="289">
        <f t="shared" si="10"/>
        <v>22.032141005702435</v>
      </c>
      <c r="Y17" s="286">
        <v>563</v>
      </c>
      <c r="Z17" s="289">
        <f t="shared" si="11"/>
        <v>29.186106791083461</v>
      </c>
      <c r="AA17" s="286">
        <v>355</v>
      </c>
      <c r="AB17" s="289">
        <f t="shared" si="12"/>
        <v>18.403317781233799</v>
      </c>
      <c r="AC17" s="286">
        <v>140</v>
      </c>
      <c r="AD17" s="289">
        <f t="shared" si="13"/>
        <v>7.2576464489372734</v>
      </c>
      <c r="AE17" s="286">
        <v>100</v>
      </c>
      <c r="AF17" s="289">
        <f t="shared" si="14"/>
        <v>5.1840331778123385</v>
      </c>
      <c r="AG17" s="335">
        <v>1534</v>
      </c>
      <c r="AH17" s="331">
        <v>80</v>
      </c>
      <c r="AI17" s="289">
        <f t="shared" si="15"/>
        <v>5.2151238591916558</v>
      </c>
      <c r="AJ17" s="286">
        <v>79</v>
      </c>
      <c r="AK17" s="289">
        <f t="shared" si="16"/>
        <v>5.14993481095176</v>
      </c>
      <c r="AL17" s="286">
        <v>505</v>
      </c>
      <c r="AM17" s="289">
        <f t="shared" si="17"/>
        <v>32.920469361147326</v>
      </c>
      <c r="AN17" s="286">
        <v>646</v>
      </c>
      <c r="AO17" s="289">
        <f t="shared" si="18"/>
        <v>42.112125162972617</v>
      </c>
      <c r="AP17" s="286">
        <v>163</v>
      </c>
      <c r="AQ17" s="289">
        <f t="shared" si="19"/>
        <v>10.625814863102999</v>
      </c>
      <c r="AR17" s="286">
        <v>54</v>
      </c>
      <c r="AS17" s="289">
        <f t="shared" si="20"/>
        <v>3.5202086049543677</v>
      </c>
      <c r="AT17" s="286">
        <v>7</v>
      </c>
      <c r="AU17" s="285">
        <f t="shared" si="21"/>
        <v>0.45632333767926986</v>
      </c>
      <c r="AV17" s="274"/>
    </row>
    <row r="18" spans="1:49" ht="14.9" customHeight="1">
      <c r="A18" s="276" t="s">
        <v>16</v>
      </c>
      <c r="B18" s="311">
        <f t="shared" si="0"/>
        <v>956</v>
      </c>
      <c r="C18" s="321">
        <v>89</v>
      </c>
      <c r="D18" s="317" t="s">
        <v>32</v>
      </c>
      <c r="E18" s="288" t="s">
        <v>32</v>
      </c>
      <c r="F18" s="277">
        <v>12</v>
      </c>
      <c r="G18" s="280">
        <f t="shared" si="2"/>
        <v>13.48314606741573</v>
      </c>
      <c r="H18" s="277">
        <v>42</v>
      </c>
      <c r="I18" s="280">
        <f t="shared" si="3"/>
        <v>47.191011235955052</v>
      </c>
      <c r="J18" s="277">
        <v>14</v>
      </c>
      <c r="K18" s="280">
        <f t="shared" si="4"/>
        <v>15.730337078651685</v>
      </c>
      <c r="L18" s="277">
        <v>8</v>
      </c>
      <c r="M18" s="280">
        <f t="shared" si="5"/>
        <v>8.9887640449438209</v>
      </c>
      <c r="N18" s="277" t="s">
        <v>32</v>
      </c>
      <c r="O18" s="288" t="s">
        <v>32</v>
      </c>
      <c r="P18" s="277" t="s">
        <v>32</v>
      </c>
      <c r="Q18" s="288" t="s">
        <v>32</v>
      </c>
      <c r="R18" s="325">
        <v>435</v>
      </c>
      <c r="S18" s="317" t="s">
        <v>32</v>
      </c>
      <c r="T18" s="288" t="s">
        <v>32</v>
      </c>
      <c r="U18" s="277">
        <v>33</v>
      </c>
      <c r="V18" s="280">
        <f t="shared" si="9"/>
        <v>7.5862068965517242</v>
      </c>
      <c r="W18" s="277">
        <v>263</v>
      </c>
      <c r="X18" s="280">
        <f t="shared" si="10"/>
        <v>60.459770114942522</v>
      </c>
      <c r="Y18" s="277">
        <v>90</v>
      </c>
      <c r="Z18" s="280">
        <f t="shared" si="11"/>
        <v>20.689655172413794</v>
      </c>
      <c r="AA18" s="277">
        <v>22</v>
      </c>
      <c r="AB18" s="280">
        <f t="shared" si="12"/>
        <v>5.0574712643678161</v>
      </c>
      <c r="AC18" s="277" t="s">
        <v>32</v>
      </c>
      <c r="AD18" s="288" t="s">
        <v>32</v>
      </c>
      <c r="AE18" s="277" t="s">
        <v>32</v>
      </c>
      <c r="AF18" s="288" t="s">
        <v>32</v>
      </c>
      <c r="AG18" s="325">
        <v>432</v>
      </c>
      <c r="AH18" s="317" t="s">
        <v>32</v>
      </c>
      <c r="AI18" s="288" t="s">
        <v>32</v>
      </c>
      <c r="AJ18" s="277">
        <v>14</v>
      </c>
      <c r="AK18" s="280">
        <f t="shared" si="16"/>
        <v>3.2407407407407405</v>
      </c>
      <c r="AL18" s="277">
        <v>239</v>
      </c>
      <c r="AM18" s="280">
        <f t="shared" si="17"/>
        <v>55.324074074074069</v>
      </c>
      <c r="AN18" s="277">
        <v>146</v>
      </c>
      <c r="AO18" s="280">
        <f t="shared" si="18"/>
        <v>33.796296296296298</v>
      </c>
      <c r="AP18" s="277">
        <v>26</v>
      </c>
      <c r="AQ18" s="280">
        <f t="shared" si="19"/>
        <v>6.0185185185185182</v>
      </c>
      <c r="AR18" s="277" t="s">
        <v>32</v>
      </c>
      <c r="AS18" s="337" t="s">
        <v>32</v>
      </c>
      <c r="AT18" s="277" t="s">
        <v>32</v>
      </c>
      <c r="AU18" s="278" t="s">
        <v>32</v>
      </c>
      <c r="AV18" s="274"/>
    </row>
    <row r="19" spans="1:49">
      <c r="A19" s="275" t="s">
        <v>17</v>
      </c>
      <c r="B19" s="312">
        <f t="shared" si="0"/>
        <v>5139</v>
      </c>
      <c r="C19" s="320">
        <v>1160</v>
      </c>
      <c r="D19" s="316">
        <v>329</v>
      </c>
      <c r="E19" s="290">
        <f t="shared" si="1"/>
        <v>28.362068965517238</v>
      </c>
      <c r="F19" s="281">
        <v>122</v>
      </c>
      <c r="G19" s="290">
        <f t="shared" si="2"/>
        <v>10.517241379310345</v>
      </c>
      <c r="H19" s="281">
        <v>368</v>
      </c>
      <c r="I19" s="290">
        <f t="shared" si="3"/>
        <v>31.724137931034484</v>
      </c>
      <c r="J19" s="281">
        <v>106</v>
      </c>
      <c r="K19" s="290">
        <f t="shared" si="4"/>
        <v>9.137931034482758</v>
      </c>
      <c r="L19" s="281">
        <v>25</v>
      </c>
      <c r="M19" s="290">
        <f t="shared" si="5"/>
        <v>2.1551724137931036</v>
      </c>
      <c r="N19" s="281">
        <v>27</v>
      </c>
      <c r="O19" s="290">
        <f t="shared" si="6"/>
        <v>2.327586206896552</v>
      </c>
      <c r="P19" s="281">
        <v>183</v>
      </c>
      <c r="Q19" s="290">
        <f t="shared" si="7"/>
        <v>15.775862068965518</v>
      </c>
      <c r="R19" s="324">
        <v>2163</v>
      </c>
      <c r="S19" s="316">
        <v>134</v>
      </c>
      <c r="T19" s="290">
        <f t="shared" si="8"/>
        <v>6.1950993989828946</v>
      </c>
      <c r="U19" s="281">
        <v>106</v>
      </c>
      <c r="V19" s="290">
        <f t="shared" si="9"/>
        <v>4.9006010171058714</v>
      </c>
      <c r="W19" s="281">
        <v>1099</v>
      </c>
      <c r="X19" s="290">
        <f t="shared" si="10"/>
        <v>50.809061488673137</v>
      </c>
      <c r="Y19" s="281">
        <v>495</v>
      </c>
      <c r="Z19" s="290">
        <f t="shared" si="11"/>
        <v>22.884882108183081</v>
      </c>
      <c r="AA19" s="281">
        <v>150</v>
      </c>
      <c r="AB19" s="290">
        <f t="shared" si="12"/>
        <v>6.9348127600554781</v>
      </c>
      <c r="AC19" s="281">
        <v>93</v>
      </c>
      <c r="AD19" s="290">
        <f t="shared" si="13"/>
        <v>4.2995839112343965</v>
      </c>
      <c r="AE19" s="281">
        <v>86</v>
      </c>
      <c r="AF19" s="290">
        <f t="shared" si="14"/>
        <v>3.9759593157651407</v>
      </c>
      <c r="AG19" s="324">
        <v>1816</v>
      </c>
      <c r="AH19" s="316">
        <v>52</v>
      </c>
      <c r="AI19" s="290">
        <f t="shared" si="15"/>
        <v>2.8634361233480177</v>
      </c>
      <c r="AJ19" s="281">
        <v>15</v>
      </c>
      <c r="AK19" s="290">
        <f t="shared" si="16"/>
        <v>0.82599118942731276</v>
      </c>
      <c r="AL19" s="281">
        <v>820</v>
      </c>
      <c r="AM19" s="290">
        <f t="shared" si="17"/>
        <v>45.154185022026432</v>
      </c>
      <c r="AN19" s="281">
        <v>856</v>
      </c>
      <c r="AO19" s="290">
        <f t="shared" si="18"/>
        <v>47.136563876651984</v>
      </c>
      <c r="AP19" s="281">
        <v>59</v>
      </c>
      <c r="AQ19" s="290">
        <f t="shared" si="19"/>
        <v>3.248898678414097</v>
      </c>
      <c r="AR19" s="281">
        <v>11</v>
      </c>
      <c r="AS19" s="290">
        <f t="shared" si="20"/>
        <v>0.60572687224669608</v>
      </c>
      <c r="AT19" s="281">
        <v>3</v>
      </c>
      <c r="AU19" s="283">
        <f t="shared" si="21"/>
        <v>0.16519823788546256</v>
      </c>
      <c r="AV19" s="274"/>
    </row>
    <row r="20" spans="1:49">
      <c r="A20" s="276" t="s">
        <v>44</v>
      </c>
      <c r="B20" s="311">
        <f t="shared" si="0"/>
        <v>10538</v>
      </c>
      <c r="C20" s="321">
        <v>1070</v>
      </c>
      <c r="D20" s="317">
        <v>269</v>
      </c>
      <c r="E20" s="280">
        <f t="shared" si="1"/>
        <v>25.140186915887853</v>
      </c>
      <c r="F20" s="277">
        <v>25</v>
      </c>
      <c r="G20" s="280">
        <f t="shared" si="2"/>
        <v>2.3364485981308412</v>
      </c>
      <c r="H20" s="277">
        <v>236</v>
      </c>
      <c r="I20" s="280">
        <f t="shared" si="3"/>
        <v>22.056074766355142</v>
      </c>
      <c r="J20" s="277">
        <v>123</v>
      </c>
      <c r="K20" s="280">
        <f t="shared" si="4"/>
        <v>11.495327102803738</v>
      </c>
      <c r="L20" s="277">
        <v>34</v>
      </c>
      <c r="M20" s="280">
        <f t="shared" si="5"/>
        <v>3.1775700934579438</v>
      </c>
      <c r="N20" s="277">
        <v>43</v>
      </c>
      <c r="O20" s="280">
        <f t="shared" si="6"/>
        <v>4.018691588785047</v>
      </c>
      <c r="P20" s="277">
        <v>340</v>
      </c>
      <c r="Q20" s="280">
        <f t="shared" si="7"/>
        <v>31.775700934579437</v>
      </c>
      <c r="R20" s="325">
        <v>6524</v>
      </c>
      <c r="S20" s="317">
        <v>326</v>
      </c>
      <c r="T20" s="280">
        <f t="shared" si="8"/>
        <v>4.9969343960760266</v>
      </c>
      <c r="U20" s="277">
        <v>143</v>
      </c>
      <c r="V20" s="280">
        <f t="shared" si="9"/>
        <v>2.1919068056407109</v>
      </c>
      <c r="W20" s="277">
        <v>1353</v>
      </c>
      <c r="X20" s="280">
        <f t="shared" si="10"/>
        <v>20.738810545677499</v>
      </c>
      <c r="Y20" s="277">
        <v>2633</v>
      </c>
      <c r="Z20" s="280">
        <f t="shared" si="11"/>
        <v>40.35867565910484</v>
      </c>
      <c r="AA20" s="277">
        <v>1197</v>
      </c>
      <c r="AB20" s="280">
        <f t="shared" si="12"/>
        <v>18.34763948497854</v>
      </c>
      <c r="AC20" s="277">
        <v>549</v>
      </c>
      <c r="AD20" s="280">
        <f t="shared" si="13"/>
        <v>8.4150827713059471</v>
      </c>
      <c r="AE20" s="277">
        <v>323</v>
      </c>
      <c r="AF20" s="280">
        <f t="shared" si="14"/>
        <v>4.9509503372164314</v>
      </c>
      <c r="AG20" s="325">
        <v>2944</v>
      </c>
      <c r="AH20" s="317">
        <v>113</v>
      </c>
      <c r="AI20" s="280">
        <f t="shared" si="15"/>
        <v>3.8383152173913042</v>
      </c>
      <c r="AJ20" s="277">
        <v>51</v>
      </c>
      <c r="AK20" s="280">
        <f t="shared" si="16"/>
        <v>1.7323369565217392</v>
      </c>
      <c r="AL20" s="277">
        <v>841</v>
      </c>
      <c r="AM20" s="280">
        <f t="shared" si="17"/>
        <v>28.566576086956523</v>
      </c>
      <c r="AN20" s="277">
        <v>1681</v>
      </c>
      <c r="AO20" s="280">
        <f t="shared" si="18"/>
        <v>57.099184782608688</v>
      </c>
      <c r="AP20" s="277">
        <v>206</v>
      </c>
      <c r="AQ20" s="280">
        <f t="shared" si="19"/>
        <v>6.9972826086956523</v>
      </c>
      <c r="AR20" s="277">
        <v>38</v>
      </c>
      <c r="AS20" s="280">
        <f t="shared" si="20"/>
        <v>1.2907608695652173</v>
      </c>
      <c r="AT20" s="277">
        <v>14</v>
      </c>
      <c r="AU20" s="279">
        <f t="shared" si="21"/>
        <v>0.47554347826086962</v>
      </c>
      <c r="AV20" s="274"/>
    </row>
    <row r="21" spans="1:49">
      <c r="A21" s="275" t="s">
        <v>18</v>
      </c>
      <c r="B21" s="312">
        <f t="shared" si="0"/>
        <v>2492</v>
      </c>
      <c r="C21" s="320">
        <v>215</v>
      </c>
      <c r="D21" s="316">
        <v>35</v>
      </c>
      <c r="E21" s="290">
        <f t="shared" si="1"/>
        <v>16.279069767441861</v>
      </c>
      <c r="F21" s="281">
        <v>31</v>
      </c>
      <c r="G21" s="290">
        <f t="shared" si="2"/>
        <v>14.418604651162791</v>
      </c>
      <c r="H21" s="281">
        <v>59</v>
      </c>
      <c r="I21" s="290">
        <f t="shared" si="3"/>
        <v>27.441860465116282</v>
      </c>
      <c r="J21" s="281">
        <v>16</v>
      </c>
      <c r="K21" s="290">
        <f t="shared" si="4"/>
        <v>7.441860465116279</v>
      </c>
      <c r="L21" s="281">
        <v>6</v>
      </c>
      <c r="M21" s="290">
        <f t="shared" si="5"/>
        <v>2.7906976744186047</v>
      </c>
      <c r="N21" s="281" t="s">
        <v>32</v>
      </c>
      <c r="O21" s="309" t="s">
        <v>32</v>
      </c>
      <c r="P21" s="281" t="s">
        <v>32</v>
      </c>
      <c r="Q21" s="309" t="s">
        <v>32</v>
      </c>
      <c r="R21" s="324">
        <v>1422</v>
      </c>
      <c r="S21" s="331">
        <v>92</v>
      </c>
      <c r="T21" s="289">
        <f t="shared" si="8"/>
        <v>6.4697609001406473</v>
      </c>
      <c r="U21" s="286">
        <v>267</v>
      </c>
      <c r="V21" s="289">
        <f t="shared" si="9"/>
        <v>18.776371308016877</v>
      </c>
      <c r="W21" s="286">
        <v>513</v>
      </c>
      <c r="X21" s="289">
        <f t="shared" si="10"/>
        <v>36.075949367088604</v>
      </c>
      <c r="Y21" s="286">
        <v>228</v>
      </c>
      <c r="Z21" s="289">
        <f t="shared" si="11"/>
        <v>16.033755274261605</v>
      </c>
      <c r="AA21" s="286">
        <v>171</v>
      </c>
      <c r="AB21" s="289">
        <f t="shared" si="12"/>
        <v>12.025316455696203</v>
      </c>
      <c r="AC21" s="286" t="s">
        <v>32</v>
      </c>
      <c r="AD21" s="287" t="s">
        <v>32</v>
      </c>
      <c r="AE21" s="286" t="s">
        <v>32</v>
      </c>
      <c r="AF21" s="287" t="s">
        <v>32</v>
      </c>
      <c r="AG21" s="335">
        <v>855</v>
      </c>
      <c r="AH21" s="331">
        <v>47</v>
      </c>
      <c r="AI21" s="289">
        <f t="shared" si="15"/>
        <v>5.4970760233918128</v>
      </c>
      <c r="AJ21" s="286">
        <v>82</v>
      </c>
      <c r="AK21" s="289">
        <f t="shared" si="16"/>
        <v>9.5906432748538002</v>
      </c>
      <c r="AL21" s="286">
        <v>462</v>
      </c>
      <c r="AM21" s="289">
        <f t="shared" si="17"/>
        <v>54.035087719298247</v>
      </c>
      <c r="AN21" s="286">
        <v>242</v>
      </c>
      <c r="AO21" s="289">
        <f t="shared" si="18"/>
        <v>28.30409356725146</v>
      </c>
      <c r="AP21" s="286">
        <v>16</v>
      </c>
      <c r="AQ21" s="289">
        <f t="shared" si="19"/>
        <v>1.8713450292397662</v>
      </c>
      <c r="AR21" s="286" t="s">
        <v>32</v>
      </c>
      <c r="AS21" s="336" t="s">
        <v>32</v>
      </c>
      <c r="AT21" s="286" t="s">
        <v>32</v>
      </c>
      <c r="AU21" s="284" t="s">
        <v>32</v>
      </c>
      <c r="AV21" s="274"/>
    </row>
    <row r="22" spans="1:49">
      <c r="A22" s="276" t="s">
        <v>19</v>
      </c>
      <c r="B22" s="311">
        <f t="shared" si="0"/>
        <v>471</v>
      </c>
      <c r="C22" s="321">
        <v>23</v>
      </c>
      <c r="D22" s="317" t="s">
        <v>32</v>
      </c>
      <c r="E22" s="288" t="s">
        <v>32</v>
      </c>
      <c r="F22" s="277" t="s">
        <v>32</v>
      </c>
      <c r="G22" s="288" t="s">
        <v>32</v>
      </c>
      <c r="H22" s="277">
        <v>6</v>
      </c>
      <c r="I22" s="280">
        <f t="shared" si="3"/>
        <v>26.086956521739129</v>
      </c>
      <c r="J22" s="277" t="s">
        <v>32</v>
      </c>
      <c r="K22" s="288" t="s">
        <v>32</v>
      </c>
      <c r="L22" s="277" t="s">
        <v>32</v>
      </c>
      <c r="M22" s="288" t="s">
        <v>32</v>
      </c>
      <c r="N22" s="277" t="s">
        <v>32</v>
      </c>
      <c r="O22" s="288" t="s">
        <v>32</v>
      </c>
      <c r="P22" s="277" t="s">
        <v>32</v>
      </c>
      <c r="Q22" s="288" t="s">
        <v>32</v>
      </c>
      <c r="R22" s="325">
        <v>240</v>
      </c>
      <c r="S22" s="317" t="s">
        <v>32</v>
      </c>
      <c r="T22" s="288" t="s">
        <v>32</v>
      </c>
      <c r="U22" s="277" t="s">
        <v>32</v>
      </c>
      <c r="V22" s="288" t="s">
        <v>32</v>
      </c>
      <c r="W22" s="277">
        <v>76</v>
      </c>
      <c r="X22" s="280">
        <f t="shared" si="10"/>
        <v>31.666666666666664</v>
      </c>
      <c r="Y22" s="277" t="s">
        <v>32</v>
      </c>
      <c r="Z22" s="288" t="s">
        <v>32</v>
      </c>
      <c r="AA22" s="277" t="s">
        <v>32</v>
      </c>
      <c r="AB22" s="288" t="s">
        <v>32</v>
      </c>
      <c r="AC22" s="277" t="s">
        <v>32</v>
      </c>
      <c r="AD22" s="288" t="s">
        <v>32</v>
      </c>
      <c r="AE22" s="277" t="s">
        <v>32</v>
      </c>
      <c r="AF22" s="288" t="s">
        <v>32</v>
      </c>
      <c r="AG22" s="325">
        <v>208</v>
      </c>
      <c r="AH22" s="317" t="s">
        <v>32</v>
      </c>
      <c r="AI22" s="288" t="s">
        <v>32</v>
      </c>
      <c r="AJ22" s="277" t="s">
        <v>32</v>
      </c>
      <c r="AK22" s="288" t="s">
        <v>32</v>
      </c>
      <c r="AL22" s="277">
        <v>87</v>
      </c>
      <c r="AM22" s="280">
        <f t="shared" si="17"/>
        <v>41.82692307692308</v>
      </c>
      <c r="AN22" s="277" t="s">
        <v>32</v>
      </c>
      <c r="AO22" s="288" t="s">
        <v>32</v>
      </c>
      <c r="AP22" s="277" t="s">
        <v>32</v>
      </c>
      <c r="AQ22" s="337" t="s">
        <v>32</v>
      </c>
      <c r="AR22" s="277" t="s">
        <v>32</v>
      </c>
      <c r="AS22" s="337" t="s">
        <v>32</v>
      </c>
      <c r="AT22" s="277" t="s">
        <v>32</v>
      </c>
      <c r="AU22" s="278" t="s">
        <v>32</v>
      </c>
      <c r="AV22" s="274"/>
    </row>
    <row r="23" spans="1:49">
      <c r="A23" s="275" t="s">
        <v>20</v>
      </c>
      <c r="B23" s="312">
        <f t="shared" si="0"/>
        <v>2358</v>
      </c>
      <c r="C23" s="320">
        <v>127</v>
      </c>
      <c r="D23" s="316">
        <v>21</v>
      </c>
      <c r="E23" s="290">
        <f t="shared" si="1"/>
        <v>16.535433070866144</v>
      </c>
      <c r="F23" s="281">
        <v>9</v>
      </c>
      <c r="G23" s="290">
        <f t="shared" si="2"/>
        <v>7.0866141732283463</v>
      </c>
      <c r="H23" s="281">
        <v>24</v>
      </c>
      <c r="I23" s="290">
        <f t="shared" si="3"/>
        <v>18.897637795275589</v>
      </c>
      <c r="J23" s="281">
        <v>31</v>
      </c>
      <c r="K23" s="290">
        <f t="shared" si="4"/>
        <v>24.409448818897637</v>
      </c>
      <c r="L23" s="281">
        <v>14</v>
      </c>
      <c r="M23" s="290">
        <f t="shared" si="5"/>
        <v>11.023622047244094</v>
      </c>
      <c r="N23" s="281">
        <v>13</v>
      </c>
      <c r="O23" s="290">
        <f t="shared" si="6"/>
        <v>10.236220472440944</v>
      </c>
      <c r="P23" s="281">
        <v>15</v>
      </c>
      <c r="Q23" s="290">
        <f t="shared" si="7"/>
        <v>11.811023622047244</v>
      </c>
      <c r="R23" s="324">
        <v>987</v>
      </c>
      <c r="S23" s="331">
        <v>50</v>
      </c>
      <c r="T23" s="289">
        <f t="shared" si="8"/>
        <v>5.0658561296859164</v>
      </c>
      <c r="U23" s="286">
        <v>33</v>
      </c>
      <c r="V23" s="289">
        <f t="shared" si="9"/>
        <v>3.3434650455927049</v>
      </c>
      <c r="W23" s="286">
        <v>94</v>
      </c>
      <c r="X23" s="289">
        <f t="shared" si="10"/>
        <v>9.5238095238095237</v>
      </c>
      <c r="Y23" s="286">
        <v>366</v>
      </c>
      <c r="Z23" s="289">
        <f t="shared" si="11"/>
        <v>37.08206686930091</v>
      </c>
      <c r="AA23" s="286">
        <v>264</v>
      </c>
      <c r="AB23" s="289">
        <f t="shared" si="12"/>
        <v>26.747720364741639</v>
      </c>
      <c r="AC23" s="286">
        <v>101</v>
      </c>
      <c r="AD23" s="289">
        <f t="shared" si="13"/>
        <v>10.233029381965553</v>
      </c>
      <c r="AE23" s="286">
        <v>79</v>
      </c>
      <c r="AF23" s="289">
        <f t="shared" si="14"/>
        <v>8.0040526849037494</v>
      </c>
      <c r="AG23" s="335">
        <v>1244</v>
      </c>
      <c r="AH23" s="331">
        <v>20</v>
      </c>
      <c r="AI23" s="289">
        <f t="shared" si="15"/>
        <v>1.607717041800643</v>
      </c>
      <c r="AJ23" s="286">
        <v>9</v>
      </c>
      <c r="AK23" s="289">
        <f t="shared" si="16"/>
        <v>0.72347266881028938</v>
      </c>
      <c r="AL23" s="286">
        <v>174</v>
      </c>
      <c r="AM23" s="289">
        <f t="shared" si="17"/>
        <v>13.987138263665594</v>
      </c>
      <c r="AN23" s="286">
        <v>672</v>
      </c>
      <c r="AO23" s="289">
        <f t="shared" si="18"/>
        <v>54.019292604501615</v>
      </c>
      <c r="AP23" s="286">
        <v>315</v>
      </c>
      <c r="AQ23" s="289">
        <f t="shared" si="19"/>
        <v>25.321543408360132</v>
      </c>
      <c r="AR23" s="286">
        <v>45</v>
      </c>
      <c r="AS23" s="289">
        <f t="shared" si="20"/>
        <v>3.617363344051447</v>
      </c>
      <c r="AT23" s="286">
        <v>9</v>
      </c>
      <c r="AU23" s="285">
        <f t="shared" si="21"/>
        <v>0.72347266881028938</v>
      </c>
      <c r="AV23" s="274"/>
    </row>
    <row r="24" spans="1:49">
      <c r="A24" s="276" t="s">
        <v>21</v>
      </c>
      <c r="B24" s="311">
        <f t="shared" si="0"/>
        <v>1411</v>
      </c>
      <c r="C24" s="321">
        <v>124</v>
      </c>
      <c r="D24" s="317">
        <v>7</v>
      </c>
      <c r="E24" s="280">
        <f t="shared" si="1"/>
        <v>5.6451612903225801</v>
      </c>
      <c r="F24" s="277">
        <v>7</v>
      </c>
      <c r="G24" s="280">
        <f t="shared" si="2"/>
        <v>5.6451612903225801</v>
      </c>
      <c r="H24" s="277">
        <v>60</v>
      </c>
      <c r="I24" s="280">
        <f t="shared" si="3"/>
        <v>48.387096774193552</v>
      </c>
      <c r="J24" s="277">
        <v>20</v>
      </c>
      <c r="K24" s="280">
        <f t="shared" si="4"/>
        <v>16.129032258064516</v>
      </c>
      <c r="L24" s="277">
        <v>14</v>
      </c>
      <c r="M24" s="280">
        <f t="shared" si="5"/>
        <v>11.29032258064516</v>
      </c>
      <c r="N24" s="277">
        <v>6</v>
      </c>
      <c r="O24" s="280">
        <f t="shared" si="6"/>
        <v>4.838709677419355</v>
      </c>
      <c r="P24" s="277">
        <v>10</v>
      </c>
      <c r="Q24" s="280">
        <f t="shared" si="7"/>
        <v>8.064516129032258</v>
      </c>
      <c r="R24" s="325">
        <v>719</v>
      </c>
      <c r="S24" s="317">
        <v>19</v>
      </c>
      <c r="T24" s="280">
        <f t="shared" si="8"/>
        <v>2.642559109874826</v>
      </c>
      <c r="U24" s="277">
        <v>53</v>
      </c>
      <c r="V24" s="280">
        <f t="shared" si="9"/>
        <v>7.3713490959666199</v>
      </c>
      <c r="W24" s="277">
        <v>353</v>
      </c>
      <c r="X24" s="280">
        <f t="shared" si="10"/>
        <v>49.09596662030598</v>
      </c>
      <c r="Y24" s="277">
        <v>170</v>
      </c>
      <c r="Z24" s="280">
        <f t="shared" si="11"/>
        <v>23.64394993045897</v>
      </c>
      <c r="AA24" s="277">
        <v>72</v>
      </c>
      <c r="AB24" s="280">
        <f t="shared" si="12"/>
        <v>10.013908205841446</v>
      </c>
      <c r="AC24" s="277">
        <v>30</v>
      </c>
      <c r="AD24" s="280">
        <f t="shared" si="13"/>
        <v>4.1724617524339358</v>
      </c>
      <c r="AE24" s="277">
        <v>22</v>
      </c>
      <c r="AF24" s="280">
        <f t="shared" si="14"/>
        <v>3.05980528511822</v>
      </c>
      <c r="AG24" s="325">
        <v>568</v>
      </c>
      <c r="AH24" s="317">
        <v>12</v>
      </c>
      <c r="AI24" s="280">
        <f t="shared" si="15"/>
        <v>2.112676056338028</v>
      </c>
      <c r="AJ24" s="277">
        <v>28</v>
      </c>
      <c r="AK24" s="280">
        <f t="shared" si="16"/>
        <v>4.929577464788732</v>
      </c>
      <c r="AL24" s="277">
        <v>293</v>
      </c>
      <c r="AM24" s="280">
        <f t="shared" si="17"/>
        <v>51.584507042253527</v>
      </c>
      <c r="AN24" s="277">
        <v>192</v>
      </c>
      <c r="AO24" s="280">
        <f t="shared" si="18"/>
        <v>33.802816901408448</v>
      </c>
      <c r="AP24" s="277">
        <v>33</v>
      </c>
      <c r="AQ24" s="280">
        <f t="shared" si="19"/>
        <v>5.8098591549295771</v>
      </c>
      <c r="AR24" s="277">
        <v>7</v>
      </c>
      <c r="AS24" s="280">
        <f t="shared" si="20"/>
        <v>1.232394366197183</v>
      </c>
      <c r="AT24" s="277">
        <v>3</v>
      </c>
      <c r="AU24" s="279">
        <f t="shared" si="21"/>
        <v>0.528169014084507</v>
      </c>
      <c r="AV24" s="274"/>
    </row>
    <row r="25" spans="1:49">
      <c r="A25" s="291" t="s">
        <v>22</v>
      </c>
      <c r="B25" s="312">
        <f t="shared" si="0"/>
        <v>1789</v>
      </c>
      <c r="C25" s="322">
        <v>309</v>
      </c>
      <c r="D25" s="318">
        <v>79</v>
      </c>
      <c r="E25" s="290">
        <f t="shared" si="1"/>
        <v>25.5663430420712</v>
      </c>
      <c r="F25" s="292">
        <v>9</v>
      </c>
      <c r="G25" s="290">
        <f t="shared" si="2"/>
        <v>2.912621359223301</v>
      </c>
      <c r="H25" s="292">
        <v>60</v>
      </c>
      <c r="I25" s="290">
        <f t="shared" si="3"/>
        <v>19.417475728155338</v>
      </c>
      <c r="J25" s="292">
        <v>61</v>
      </c>
      <c r="K25" s="290">
        <f t="shared" si="4"/>
        <v>19.741100323624593</v>
      </c>
      <c r="L25" s="292">
        <v>20</v>
      </c>
      <c r="M25" s="290">
        <f t="shared" si="5"/>
        <v>6.4724919093851128</v>
      </c>
      <c r="N25" s="292">
        <v>15</v>
      </c>
      <c r="O25" s="290">
        <f t="shared" si="6"/>
        <v>4.8543689320388346</v>
      </c>
      <c r="P25" s="292">
        <v>65</v>
      </c>
      <c r="Q25" s="290">
        <f t="shared" si="7"/>
        <v>21.035598705501616</v>
      </c>
      <c r="R25" s="326">
        <v>876</v>
      </c>
      <c r="S25" s="318">
        <v>34</v>
      </c>
      <c r="T25" s="290">
        <f t="shared" si="8"/>
        <v>3.8812785388127851</v>
      </c>
      <c r="U25" s="292">
        <v>16</v>
      </c>
      <c r="V25" s="290">
        <f t="shared" si="9"/>
        <v>1.8264840182648401</v>
      </c>
      <c r="W25" s="292">
        <v>116</v>
      </c>
      <c r="X25" s="290">
        <f t="shared" si="10"/>
        <v>13.24200913242009</v>
      </c>
      <c r="Y25" s="292">
        <v>422</v>
      </c>
      <c r="Z25" s="290">
        <f t="shared" si="11"/>
        <v>48.173515981735157</v>
      </c>
      <c r="AA25" s="292">
        <v>197</v>
      </c>
      <c r="AB25" s="290">
        <f t="shared" si="12"/>
        <v>22.488584474885844</v>
      </c>
      <c r="AC25" s="292">
        <v>55</v>
      </c>
      <c r="AD25" s="290">
        <f t="shared" si="13"/>
        <v>6.2785388127853876</v>
      </c>
      <c r="AE25" s="292">
        <v>36</v>
      </c>
      <c r="AF25" s="290">
        <f t="shared" si="14"/>
        <v>4.10958904109589</v>
      </c>
      <c r="AG25" s="326">
        <v>604</v>
      </c>
      <c r="AH25" s="318">
        <v>19</v>
      </c>
      <c r="AI25" s="290">
        <f t="shared" si="15"/>
        <v>3.1456953642384109</v>
      </c>
      <c r="AJ25" s="292">
        <v>13</v>
      </c>
      <c r="AK25" s="290">
        <f t="shared" si="16"/>
        <v>2.1523178807947021</v>
      </c>
      <c r="AL25" s="292">
        <v>158</v>
      </c>
      <c r="AM25" s="290">
        <f t="shared" si="17"/>
        <v>26.158940397350992</v>
      </c>
      <c r="AN25" s="292">
        <v>316</v>
      </c>
      <c r="AO25" s="290">
        <f t="shared" si="18"/>
        <v>52.317880794701985</v>
      </c>
      <c r="AP25" s="292">
        <v>85</v>
      </c>
      <c r="AQ25" s="290">
        <f t="shared" si="19"/>
        <v>14.072847682119205</v>
      </c>
      <c r="AR25" s="292">
        <v>7</v>
      </c>
      <c r="AS25" s="290">
        <f t="shared" si="20"/>
        <v>1.1589403973509933</v>
      </c>
      <c r="AT25" s="292">
        <v>6</v>
      </c>
      <c r="AU25" s="283">
        <f t="shared" si="21"/>
        <v>0.99337748344370869</v>
      </c>
      <c r="AV25" s="274"/>
    </row>
    <row r="26" spans="1:49" ht="15" thickBot="1">
      <c r="A26" s="276" t="s">
        <v>23</v>
      </c>
      <c r="B26" s="311">
        <f t="shared" si="0"/>
        <v>1335</v>
      </c>
      <c r="C26" s="321">
        <v>117</v>
      </c>
      <c r="D26" s="317" t="s">
        <v>32</v>
      </c>
      <c r="E26" s="288" t="s">
        <v>32</v>
      </c>
      <c r="F26" s="277">
        <v>12</v>
      </c>
      <c r="G26" s="280">
        <f t="shared" si="2"/>
        <v>10.256410256410255</v>
      </c>
      <c r="H26" s="277">
        <v>30</v>
      </c>
      <c r="I26" s="280">
        <f t="shared" si="3"/>
        <v>25.641025641025639</v>
      </c>
      <c r="J26" s="277">
        <v>49</v>
      </c>
      <c r="K26" s="280">
        <f t="shared" si="4"/>
        <v>41.880341880341881</v>
      </c>
      <c r="L26" s="277">
        <v>12</v>
      </c>
      <c r="M26" s="280">
        <f t="shared" si="5"/>
        <v>10.256410256410255</v>
      </c>
      <c r="N26" s="277" t="s">
        <v>32</v>
      </c>
      <c r="O26" s="288" t="s">
        <v>32</v>
      </c>
      <c r="P26" s="277" t="s">
        <v>32</v>
      </c>
      <c r="Q26" s="288" t="s">
        <v>32</v>
      </c>
      <c r="R26" s="327">
        <v>776</v>
      </c>
      <c r="S26" s="332" t="s">
        <v>32</v>
      </c>
      <c r="T26" s="333" t="s">
        <v>32</v>
      </c>
      <c r="U26" s="293">
        <v>21</v>
      </c>
      <c r="V26" s="334">
        <f t="shared" si="9"/>
        <v>2.7061855670103094</v>
      </c>
      <c r="W26" s="293">
        <v>157</v>
      </c>
      <c r="X26" s="334">
        <f t="shared" si="10"/>
        <v>20.231958762886599</v>
      </c>
      <c r="Y26" s="293">
        <v>449</v>
      </c>
      <c r="Z26" s="334">
        <f t="shared" si="11"/>
        <v>57.860824742268044</v>
      </c>
      <c r="AA26" s="293">
        <v>108</v>
      </c>
      <c r="AB26" s="334">
        <f t="shared" si="12"/>
        <v>13.917525773195877</v>
      </c>
      <c r="AC26" s="293" t="s">
        <v>32</v>
      </c>
      <c r="AD26" s="333" t="s">
        <v>32</v>
      </c>
      <c r="AE26" s="293" t="s">
        <v>32</v>
      </c>
      <c r="AF26" s="333" t="s">
        <v>32</v>
      </c>
      <c r="AG26" s="325">
        <v>442</v>
      </c>
      <c r="AH26" s="317" t="s">
        <v>32</v>
      </c>
      <c r="AI26" s="288" t="s">
        <v>32</v>
      </c>
      <c r="AJ26" s="277">
        <v>4</v>
      </c>
      <c r="AK26" s="280">
        <f t="shared" si="16"/>
        <v>0.90497737556561098</v>
      </c>
      <c r="AL26" s="277">
        <v>103</v>
      </c>
      <c r="AM26" s="280">
        <f t="shared" si="17"/>
        <v>23.303167420814479</v>
      </c>
      <c r="AN26" s="277">
        <v>274</v>
      </c>
      <c r="AO26" s="280">
        <f t="shared" si="18"/>
        <v>61.990950226244344</v>
      </c>
      <c r="AP26" s="277">
        <v>53</v>
      </c>
      <c r="AQ26" s="280">
        <f t="shared" si="19"/>
        <v>11.990950226244344</v>
      </c>
      <c r="AR26" s="277" t="s">
        <v>32</v>
      </c>
      <c r="AS26" s="337" t="s">
        <v>32</v>
      </c>
      <c r="AT26" s="277" t="s">
        <v>32</v>
      </c>
      <c r="AU26" s="278" t="s">
        <v>32</v>
      </c>
      <c r="AV26" s="274"/>
    </row>
    <row r="27" spans="1:49">
      <c r="A27" s="294" t="s">
        <v>28</v>
      </c>
      <c r="B27" s="313">
        <f t="shared" si="0"/>
        <v>44271</v>
      </c>
      <c r="C27" s="313">
        <v>7833</v>
      </c>
      <c r="D27" s="295">
        <v>1548</v>
      </c>
      <c r="E27" s="298">
        <f t="shared" si="1"/>
        <v>19.762543086939871</v>
      </c>
      <c r="F27" s="296">
        <v>1354</v>
      </c>
      <c r="G27" s="298">
        <f t="shared" si="2"/>
        <v>17.285841950721306</v>
      </c>
      <c r="H27" s="296">
        <v>2327</v>
      </c>
      <c r="I27" s="298">
        <f t="shared" si="3"/>
        <v>29.707647133920595</v>
      </c>
      <c r="J27" s="296">
        <v>843</v>
      </c>
      <c r="K27" s="298">
        <f t="shared" si="4"/>
        <v>10.762160091918807</v>
      </c>
      <c r="L27" s="296">
        <v>329</v>
      </c>
      <c r="M27" s="298">
        <f t="shared" si="5"/>
        <v>4.2001787310098297</v>
      </c>
      <c r="N27" s="296">
        <v>273</v>
      </c>
      <c r="O27" s="298">
        <f t="shared" si="6"/>
        <v>3.4852546916890081</v>
      </c>
      <c r="P27" s="296">
        <v>1159</v>
      </c>
      <c r="Q27" s="298">
        <f t="shared" si="7"/>
        <v>14.796374313800587</v>
      </c>
      <c r="R27" s="328">
        <v>23531</v>
      </c>
      <c r="S27" s="295">
        <v>1291</v>
      </c>
      <c r="T27" s="298">
        <f t="shared" si="8"/>
        <v>5.4863796693723179</v>
      </c>
      <c r="U27" s="296">
        <v>3744</v>
      </c>
      <c r="V27" s="298">
        <f t="shared" si="9"/>
        <v>15.910926012494157</v>
      </c>
      <c r="W27" s="296">
        <v>7535</v>
      </c>
      <c r="X27" s="298">
        <f t="shared" si="10"/>
        <v>32.021588542773358</v>
      </c>
      <c r="Y27" s="296">
        <v>6043</v>
      </c>
      <c r="Z27" s="298">
        <f t="shared" si="11"/>
        <v>25.681016531384131</v>
      </c>
      <c r="AA27" s="296">
        <v>2802</v>
      </c>
      <c r="AB27" s="298">
        <f t="shared" si="12"/>
        <v>11.907696230504442</v>
      </c>
      <c r="AC27" s="296">
        <v>1255</v>
      </c>
      <c r="AD27" s="298">
        <f t="shared" si="13"/>
        <v>5.3333899961752582</v>
      </c>
      <c r="AE27" s="296">
        <v>861</v>
      </c>
      <c r="AF27" s="298">
        <f t="shared" si="14"/>
        <v>3.6590030172963326</v>
      </c>
      <c r="AG27" s="328">
        <v>12907</v>
      </c>
      <c r="AH27" s="295">
        <v>413</v>
      </c>
      <c r="AI27" s="298">
        <f t="shared" si="15"/>
        <v>3.1998140543890914</v>
      </c>
      <c r="AJ27" s="296">
        <v>1552</v>
      </c>
      <c r="AK27" s="298">
        <f t="shared" si="16"/>
        <v>12.024482838769659</v>
      </c>
      <c r="AL27" s="296">
        <v>5205</v>
      </c>
      <c r="AM27" s="298">
        <f t="shared" si="17"/>
        <v>40.326954365847989</v>
      </c>
      <c r="AN27" s="296">
        <v>4784</v>
      </c>
      <c r="AO27" s="298">
        <f t="shared" si="18"/>
        <v>37.065158441155958</v>
      </c>
      <c r="AP27" s="296">
        <v>746</v>
      </c>
      <c r="AQ27" s="298">
        <f t="shared" si="19"/>
        <v>5.7798094057488179</v>
      </c>
      <c r="AR27" s="296">
        <v>159</v>
      </c>
      <c r="AS27" s="298">
        <f t="shared" si="20"/>
        <v>1.2318896722708608</v>
      </c>
      <c r="AT27" s="296">
        <v>48</v>
      </c>
      <c r="AU27" s="297">
        <f t="shared" si="21"/>
        <v>0.37189122181761836</v>
      </c>
      <c r="AV27" s="274"/>
      <c r="AW27" s="229"/>
    </row>
    <row r="28" spans="1:49">
      <c r="A28" s="299" t="s">
        <v>8</v>
      </c>
      <c r="B28" s="314">
        <f t="shared" si="0"/>
        <v>10356</v>
      </c>
      <c r="C28" s="314">
        <v>1454</v>
      </c>
      <c r="D28" s="300">
        <v>416</v>
      </c>
      <c r="E28" s="303">
        <f t="shared" si="1"/>
        <v>28.610729023383769</v>
      </c>
      <c r="F28" s="301">
        <v>128</v>
      </c>
      <c r="G28" s="303">
        <f t="shared" si="2"/>
        <v>8.8033012379642361</v>
      </c>
      <c r="H28" s="301">
        <v>348</v>
      </c>
      <c r="I28" s="303">
        <f t="shared" si="3"/>
        <v>23.93397524071527</v>
      </c>
      <c r="J28" s="301">
        <v>201</v>
      </c>
      <c r="K28" s="303">
        <f t="shared" si="4"/>
        <v>13.823933975240715</v>
      </c>
      <c r="L28" s="301">
        <v>111</v>
      </c>
      <c r="M28" s="303">
        <f t="shared" si="5"/>
        <v>7.6341127922971115</v>
      </c>
      <c r="N28" s="301">
        <v>53</v>
      </c>
      <c r="O28" s="303">
        <f t="shared" si="6"/>
        <v>3.6451169188445669</v>
      </c>
      <c r="P28" s="301">
        <v>197</v>
      </c>
      <c r="Q28" s="303">
        <f t="shared" si="7"/>
        <v>13.548830811554332</v>
      </c>
      <c r="R28" s="329">
        <v>4700</v>
      </c>
      <c r="S28" s="300">
        <v>287</v>
      </c>
      <c r="T28" s="303">
        <f t="shared" si="8"/>
        <v>6.1063829787234045</v>
      </c>
      <c r="U28" s="301">
        <v>279</v>
      </c>
      <c r="V28" s="303">
        <f t="shared" si="9"/>
        <v>5.9361702127659575</v>
      </c>
      <c r="W28" s="301">
        <v>1386</v>
      </c>
      <c r="X28" s="303">
        <f t="shared" si="10"/>
        <v>29.48936170212766</v>
      </c>
      <c r="Y28" s="301">
        <v>1477</v>
      </c>
      <c r="Z28" s="303">
        <f t="shared" si="11"/>
        <v>31.425531914893618</v>
      </c>
      <c r="AA28" s="301">
        <v>715</v>
      </c>
      <c r="AB28" s="303">
        <f t="shared" si="12"/>
        <v>15.212765957446809</v>
      </c>
      <c r="AC28" s="301">
        <v>302</v>
      </c>
      <c r="AD28" s="303">
        <f t="shared" si="13"/>
        <v>6.4255319148936172</v>
      </c>
      <c r="AE28" s="301">
        <v>254</v>
      </c>
      <c r="AF28" s="303">
        <f t="shared" si="14"/>
        <v>5.4042553191489358</v>
      </c>
      <c r="AG28" s="329">
        <v>4202</v>
      </c>
      <c r="AH28" s="300">
        <v>104</v>
      </c>
      <c r="AI28" s="303">
        <f t="shared" si="15"/>
        <v>2.4750118990956684</v>
      </c>
      <c r="AJ28" s="301">
        <v>224</v>
      </c>
      <c r="AK28" s="303">
        <f t="shared" si="16"/>
        <v>5.3307948595906716</v>
      </c>
      <c r="AL28" s="301">
        <v>1499</v>
      </c>
      <c r="AM28" s="303">
        <f t="shared" si="17"/>
        <v>35.673488814850074</v>
      </c>
      <c r="AN28" s="301">
        <v>1748</v>
      </c>
      <c r="AO28" s="303">
        <f t="shared" si="18"/>
        <v>41.599238457877199</v>
      </c>
      <c r="AP28" s="301">
        <v>529</v>
      </c>
      <c r="AQ28" s="303">
        <f t="shared" si="19"/>
        <v>12.58924321751547</v>
      </c>
      <c r="AR28" s="301">
        <v>81</v>
      </c>
      <c r="AS28" s="303">
        <f t="shared" si="20"/>
        <v>1.9276534983341267</v>
      </c>
      <c r="AT28" s="301">
        <v>17</v>
      </c>
      <c r="AU28" s="302">
        <f t="shared" si="21"/>
        <v>0.40456925273679201</v>
      </c>
      <c r="AV28" s="274"/>
      <c r="AW28" s="229"/>
    </row>
    <row r="29" spans="1:49" ht="15" thickBot="1">
      <c r="A29" s="304" t="s">
        <v>6</v>
      </c>
      <c r="B29" s="315">
        <f t="shared" si="0"/>
        <v>54627</v>
      </c>
      <c r="C29" s="323">
        <v>9287</v>
      </c>
      <c r="D29" s="319">
        <v>1964</v>
      </c>
      <c r="E29" s="307">
        <f t="shared" si="1"/>
        <v>21.147841068159792</v>
      </c>
      <c r="F29" s="305">
        <v>1482</v>
      </c>
      <c r="G29" s="307">
        <f t="shared" si="2"/>
        <v>15.957790459782492</v>
      </c>
      <c r="H29" s="305">
        <v>2675</v>
      </c>
      <c r="I29" s="307">
        <f t="shared" si="3"/>
        <v>28.803704102508881</v>
      </c>
      <c r="J29" s="305">
        <v>1044</v>
      </c>
      <c r="K29" s="307">
        <f t="shared" si="4"/>
        <v>11.241520404867018</v>
      </c>
      <c r="L29" s="305">
        <v>440</v>
      </c>
      <c r="M29" s="307">
        <f t="shared" si="5"/>
        <v>4.7378055346182837</v>
      </c>
      <c r="N29" s="305">
        <v>326</v>
      </c>
      <c r="O29" s="307">
        <f t="shared" si="6"/>
        <v>3.5102831915580919</v>
      </c>
      <c r="P29" s="305">
        <v>1356</v>
      </c>
      <c r="Q29" s="307">
        <f t="shared" si="7"/>
        <v>14.601055238505436</v>
      </c>
      <c r="R29" s="330">
        <v>28231</v>
      </c>
      <c r="S29" s="319">
        <v>1578</v>
      </c>
      <c r="T29" s="307">
        <f t="shared" si="8"/>
        <v>5.589600085012929</v>
      </c>
      <c r="U29" s="305">
        <v>4023</v>
      </c>
      <c r="V29" s="307">
        <f t="shared" si="9"/>
        <v>14.250292231943609</v>
      </c>
      <c r="W29" s="305">
        <v>8921</v>
      </c>
      <c r="X29" s="307">
        <f t="shared" si="10"/>
        <v>31.600014168821509</v>
      </c>
      <c r="Y29" s="305">
        <v>7520</v>
      </c>
      <c r="Z29" s="307">
        <f t="shared" si="11"/>
        <v>26.637384435549571</v>
      </c>
      <c r="AA29" s="305">
        <v>3517</v>
      </c>
      <c r="AB29" s="307">
        <f t="shared" si="12"/>
        <v>12.45793631114732</v>
      </c>
      <c r="AC29" s="305">
        <v>1557</v>
      </c>
      <c r="AD29" s="307">
        <f t="shared" si="13"/>
        <v>5.5152137720945058</v>
      </c>
      <c r="AE29" s="305">
        <v>1115</v>
      </c>
      <c r="AF29" s="307">
        <f t="shared" si="14"/>
        <v>3.949558995430555</v>
      </c>
      <c r="AG29" s="330">
        <v>17109</v>
      </c>
      <c r="AH29" s="319">
        <v>517</v>
      </c>
      <c r="AI29" s="307">
        <f t="shared" si="15"/>
        <v>3.021801391080718</v>
      </c>
      <c r="AJ29" s="305">
        <v>1776</v>
      </c>
      <c r="AK29" s="307">
        <f t="shared" si="16"/>
        <v>10.380501490443626</v>
      </c>
      <c r="AL29" s="305">
        <v>6704</v>
      </c>
      <c r="AM29" s="307">
        <f t="shared" si="17"/>
        <v>39.184055175638555</v>
      </c>
      <c r="AN29" s="305">
        <v>6532</v>
      </c>
      <c r="AO29" s="307">
        <f t="shared" si="18"/>
        <v>38.178736337600093</v>
      </c>
      <c r="AP29" s="305">
        <v>1275</v>
      </c>
      <c r="AQ29" s="307">
        <f t="shared" si="19"/>
        <v>7.4522181308083466</v>
      </c>
      <c r="AR29" s="305">
        <v>240</v>
      </c>
      <c r="AS29" s="307">
        <f t="shared" si="20"/>
        <v>1.4027704716815712</v>
      </c>
      <c r="AT29" s="305">
        <v>65</v>
      </c>
      <c r="AU29" s="306">
        <f t="shared" si="21"/>
        <v>0.37991700274709217</v>
      </c>
      <c r="AV29" s="274"/>
      <c r="AW29" s="229"/>
    </row>
    <row r="30" spans="1:49" ht="15" customHeight="1">
      <c r="A30" s="443" t="s">
        <v>167</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274"/>
    </row>
    <row r="31" spans="1:49" ht="15" customHeight="1">
      <c r="A31" s="442" t="s">
        <v>183</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274"/>
    </row>
    <row r="32" spans="1:49">
      <c r="A32" s="440"/>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274"/>
    </row>
    <row r="33" spans="1:57">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row>
    <row r="34" spans="1:57" ht="23.5">
      <c r="A34" s="426">
        <v>2020</v>
      </c>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274"/>
    </row>
    <row r="35" spans="1:57">
      <c r="A35" s="9"/>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row>
    <row r="36" spans="1:57">
      <c r="A36" s="444" t="s">
        <v>173</v>
      </c>
      <c r="B36" s="444"/>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444"/>
      <c r="AK36" s="444"/>
      <c r="AL36" s="444"/>
      <c r="AM36" s="444"/>
      <c r="AN36" s="444"/>
      <c r="AO36" s="444"/>
      <c r="AP36" s="444"/>
      <c r="AQ36" s="444"/>
      <c r="AR36" s="444"/>
      <c r="AS36" s="444"/>
      <c r="AT36" s="444"/>
      <c r="AU36" s="444"/>
      <c r="AV36" s="274"/>
    </row>
    <row r="37" spans="1:57">
      <c r="A37" s="428" t="s">
        <v>2</v>
      </c>
      <c r="B37" s="430" t="s">
        <v>3</v>
      </c>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R37" s="431"/>
      <c r="AS37" s="431"/>
      <c r="AT37" s="431"/>
      <c r="AU37" s="431"/>
      <c r="AV37" s="274"/>
    </row>
    <row r="38" spans="1:57">
      <c r="A38" s="428"/>
      <c r="B38" s="432" t="s">
        <v>4</v>
      </c>
      <c r="C38" s="430" t="s">
        <v>43</v>
      </c>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1"/>
      <c r="AU38" s="431"/>
      <c r="AV38" s="274"/>
    </row>
    <row r="39" spans="1:57">
      <c r="A39" s="428"/>
      <c r="B39" s="432"/>
      <c r="C39" s="430" t="s">
        <v>54</v>
      </c>
      <c r="D39" s="431"/>
      <c r="E39" s="431"/>
      <c r="F39" s="431"/>
      <c r="G39" s="431"/>
      <c r="H39" s="431"/>
      <c r="I39" s="431"/>
      <c r="J39" s="431"/>
      <c r="K39" s="431"/>
      <c r="L39" s="431"/>
      <c r="M39" s="431"/>
      <c r="N39" s="431"/>
      <c r="O39" s="431"/>
      <c r="P39" s="431"/>
      <c r="Q39" s="433"/>
      <c r="R39" s="430" t="s">
        <v>30</v>
      </c>
      <c r="S39" s="431"/>
      <c r="T39" s="431"/>
      <c r="U39" s="431"/>
      <c r="V39" s="431"/>
      <c r="W39" s="431"/>
      <c r="X39" s="431"/>
      <c r="Y39" s="431"/>
      <c r="Z39" s="431"/>
      <c r="AA39" s="431"/>
      <c r="AB39" s="431"/>
      <c r="AC39" s="431"/>
      <c r="AD39" s="431"/>
      <c r="AE39" s="431"/>
      <c r="AF39" s="433"/>
      <c r="AG39" s="430" t="s">
        <v>168</v>
      </c>
      <c r="AH39" s="431"/>
      <c r="AI39" s="431"/>
      <c r="AJ39" s="431"/>
      <c r="AK39" s="431"/>
      <c r="AL39" s="431"/>
      <c r="AM39" s="431"/>
      <c r="AN39" s="431"/>
      <c r="AO39" s="431"/>
      <c r="AP39" s="431"/>
      <c r="AQ39" s="431"/>
      <c r="AR39" s="431"/>
      <c r="AS39" s="431"/>
      <c r="AT39" s="431"/>
      <c r="AU39" s="431"/>
      <c r="AV39" s="274"/>
    </row>
    <row r="40" spans="1:57">
      <c r="A40" s="428"/>
      <c r="B40" s="432"/>
      <c r="C40" s="434" t="s">
        <v>4</v>
      </c>
      <c r="D40" s="430" t="s">
        <v>43</v>
      </c>
      <c r="E40" s="431"/>
      <c r="F40" s="431"/>
      <c r="G40" s="431"/>
      <c r="H40" s="431"/>
      <c r="I40" s="431"/>
      <c r="J40" s="431"/>
      <c r="K40" s="431"/>
      <c r="L40" s="431"/>
      <c r="M40" s="431"/>
      <c r="N40" s="431"/>
      <c r="O40" s="431"/>
      <c r="P40" s="431"/>
      <c r="Q40" s="433"/>
      <c r="R40" s="434" t="s">
        <v>4</v>
      </c>
      <c r="S40" s="430" t="s">
        <v>43</v>
      </c>
      <c r="T40" s="431"/>
      <c r="U40" s="431"/>
      <c r="V40" s="431"/>
      <c r="W40" s="431"/>
      <c r="X40" s="431"/>
      <c r="Y40" s="431"/>
      <c r="Z40" s="431"/>
      <c r="AA40" s="431"/>
      <c r="AB40" s="431"/>
      <c r="AC40" s="431"/>
      <c r="AD40" s="431"/>
      <c r="AE40" s="431"/>
      <c r="AF40" s="433"/>
      <c r="AG40" s="434" t="s">
        <v>4</v>
      </c>
      <c r="AH40" s="430" t="s">
        <v>43</v>
      </c>
      <c r="AI40" s="431"/>
      <c r="AJ40" s="431"/>
      <c r="AK40" s="431"/>
      <c r="AL40" s="431"/>
      <c r="AM40" s="431"/>
      <c r="AN40" s="431"/>
      <c r="AO40" s="431"/>
      <c r="AP40" s="431"/>
      <c r="AQ40" s="431"/>
      <c r="AR40" s="431"/>
      <c r="AS40" s="431"/>
      <c r="AT40" s="431"/>
      <c r="AU40" s="431"/>
      <c r="AV40" s="274"/>
    </row>
    <row r="41" spans="1:57" ht="43.5" customHeight="1">
      <c r="A41" s="428"/>
      <c r="B41" s="432"/>
      <c r="C41" s="434"/>
      <c r="D41" s="437" t="s">
        <v>160</v>
      </c>
      <c r="E41" s="438"/>
      <c r="F41" s="435" t="s">
        <v>161</v>
      </c>
      <c r="G41" s="436"/>
      <c r="H41" s="435" t="s">
        <v>162</v>
      </c>
      <c r="I41" s="436"/>
      <c r="J41" s="435" t="s">
        <v>163</v>
      </c>
      <c r="K41" s="436"/>
      <c r="L41" s="435" t="s">
        <v>164</v>
      </c>
      <c r="M41" s="436"/>
      <c r="N41" s="435" t="s">
        <v>165</v>
      </c>
      <c r="O41" s="436"/>
      <c r="P41" s="435" t="s">
        <v>166</v>
      </c>
      <c r="Q41" s="436"/>
      <c r="R41" s="434"/>
      <c r="S41" s="437" t="s">
        <v>160</v>
      </c>
      <c r="T41" s="438"/>
      <c r="U41" s="435" t="s">
        <v>169</v>
      </c>
      <c r="V41" s="436"/>
      <c r="W41" s="435" t="s">
        <v>162</v>
      </c>
      <c r="X41" s="436"/>
      <c r="Y41" s="435" t="s">
        <v>163</v>
      </c>
      <c r="Z41" s="436"/>
      <c r="AA41" s="435" t="s">
        <v>164</v>
      </c>
      <c r="AB41" s="436"/>
      <c r="AC41" s="435" t="s">
        <v>165</v>
      </c>
      <c r="AD41" s="436"/>
      <c r="AE41" s="435" t="s">
        <v>166</v>
      </c>
      <c r="AF41" s="436"/>
      <c r="AG41" s="434"/>
      <c r="AH41" s="437" t="s">
        <v>160</v>
      </c>
      <c r="AI41" s="438"/>
      <c r="AJ41" s="435" t="s">
        <v>169</v>
      </c>
      <c r="AK41" s="436"/>
      <c r="AL41" s="435" t="s">
        <v>162</v>
      </c>
      <c r="AM41" s="436"/>
      <c r="AN41" s="435" t="s">
        <v>163</v>
      </c>
      <c r="AO41" s="436"/>
      <c r="AP41" s="435" t="s">
        <v>164</v>
      </c>
      <c r="AQ41" s="436"/>
      <c r="AR41" s="435" t="s">
        <v>165</v>
      </c>
      <c r="AS41" s="436"/>
      <c r="AT41" s="435" t="s">
        <v>166</v>
      </c>
      <c r="AU41" s="439"/>
      <c r="AV41" s="274"/>
      <c r="AX41" s="230"/>
      <c r="AY41" s="231"/>
      <c r="AZ41" s="231"/>
      <c r="BA41" s="231"/>
      <c r="BB41" s="231"/>
      <c r="BC41" s="231"/>
      <c r="BD41" s="231"/>
      <c r="BE41" s="231"/>
    </row>
    <row r="42" spans="1:57" ht="15" customHeight="1" thickBot="1">
      <c r="A42" s="429"/>
      <c r="B42" s="368" t="s">
        <v>0</v>
      </c>
      <c r="C42" s="368" t="s">
        <v>0</v>
      </c>
      <c r="D42" s="362" t="s">
        <v>0</v>
      </c>
      <c r="E42" s="361" t="s">
        <v>1</v>
      </c>
      <c r="F42" s="362" t="s">
        <v>0</v>
      </c>
      <c r="G42" s="361" t="s">
        <v>1</v>
      </c>
      <c r="H42" s="362" t="s">
        <v>0</v>
      </c>
      <c r="I42" s="361" t="s">
        <v>1</v>
      </c>
      <c r="J42" s="362" t="s">
        <v>0</v>
      </c>
      <c r="K42" s="361" t="s">
        <v>1</v>
      </c>
      <c r="L42" s="362" t="s">
        <v>0</v>
      </c>
      <c r="M42" s="361" t="s">
        <v>1</v>
      </c>
      <c r="N42" s="362" t="s">
        <v>0</v>
      </c>
      <c r="O42" s="361" t="s">
        <v>1</v>
      </c>
      <c r="P42" s="362" t="s">
        <v>0</v>
      </c>
      <c r="Q42" s="361" t="s">
        <v>1</v>
      </c>
      <c r="R42" s="368" t="s">
        <v>0</v>
      </c>
      <c r="S42" s="362" t="s">
        <v>0</v>
      </c>
      <c r="T42" s="361" t="s">
        <v>1</v>
      </c>
      <c r="U42" s="362" t="s">
        <v>0</v>
      </c>
      <c r="V42" s="361" t="s">
        <v>1</v>
      </c>
      <c r="W42" s="362" t="s">
        <v>0</v>
      </c>
      <c r="X42" s="361" t="s">
        <v>1</v>
      </c>
      <c r="Y42" s="362" t="s">
        <v>0</v>
      </c>
      <c r="Z42" s="361" t="s">
        <v>1</v>
      </c>
      <c r="AA42" s="362" t="s">
        <v>0</v>
      </c>
      <c r="AB42" s="361" t="s">
        <v>1</v>
      </c>
      <c r="AC42" s="362" t="s">
        <v>0</v>
      </c>
      <c r="AD42" s="361" t="s">
        <v>1</v>
      </c>
      <c r="AE42" s="362" t="s">
        <v>0</v>
      </c>
      <c r="AF42" s="361" t="s">
        <v>1</v>
      </c>
      <c r="AG42" s="368" t="s">
        <v>0</v>
      </c>
      <c r="AH42" s="362" t="s">
        <v>0</v>
      </c>
      <c r="AI42" s="361" t="s">
        <v>1</v>
      </c>
      <c r="AJ42" s="362" t="s">
        <v>0</v>
      </c>
      <c r="AK42" s="361" t="s">
        <v>1</v>
      </c>
      <c r="AL42" s="362" t="s">
        <v>0</v>
      </c>
      <c r="AM42" s="361" t="s">
        <v>1</v>
      </c>
      <c r="AN42" s="362" t="s">
        <v>0</v>
      </c>
      <c r="AO42" s="361" t="s">
        <v>1</v>
      </c>
      <c r="AP42" s="362" t="s">
        <v>0</v>
      </c>
      <c r="AQ42" s="361" t="s">
        <v>1</v>
      </c>
      <c r="AR42" s="362" t="s">
        <v>0</v>
      </c>
      <c r="AS42" s="361" t="s">
        <v>1</v>
      </c>
      <c r="AT42" s="362" t="s">
        <v>0</v>
      </c>
      <c r="AU42" s="361" t="s">
        <v>1</v>
      </c>
      <c r="AV42" s="274"/>
    </row>
    <row r="43" spans="1:57">
      <c r="A43" s="275" t="s">
        <v>9</v>
      </c>
      <c r="B43" s="310">
        <f>SUM(C43,R43,AG43)</f>
        <v>8878</v>
      </c>
      <c r="C43" s="320">
        <v>2164</v>
      </c>
      <c r="D43" s="316" t="s">
        <v>32</v>
      </c>
      <c r="E43" s="309" t="s">
        <v>32</v>
      </c>
      <c r="F43" s="281">
        <v>577</v>
      </c>
      <c r="G43" s="290">
        <f>F43/C43*100</f>
        <v>26.663585951940849</v>
      </c>
      <c r="H43" s="281">
        <v>780</v>
      </c>
      <c r="I43" s="290">
        <f>H43/C43*100</f>
        <v>36.044362292051758</v>
      </c>
      <c r="J43" s="281">
        <v>207</v>
      </c>
      <c r="K43" s="290">
        <f>J43/C43*100</f>
        <v>9.5656192236598887</v>
      </c>
      <c r="L43" s="281">
        <v>81</v>
      </c>
      <c r="M43" s="290">
        <f>L43/C43*100</f>
        <v>3.7430683918669132</v>
      </c>
      <c r="N43" s="281" t="s">
        <v>32</v>
      </c>
      <c r="O43" s="309" t="s">
        <v>32</v>
      </c>
      <c r="P43" s="281" t="s">
        <v>32</v>
      </c>
      <c r="Q43" s="309" t="s">
        <v>32</v>
      </c>
      <c r="R43" s="324">
        <v>5178</v>
      </c>
      <c r="S43" s="316" t="s">
        <v>32</v>
      </c>
      <c r="T43" s="309" t="s">
        <v>32</v>
      </c>
      <c r="U43" s="281">
        <v>1499</v>
      </c>
      <c r="V43" s="290">
        <f>U43/R43*100</f>
        <v>28.949401313248359</v>
      </c>
      <c r="W43" s="281">
        <v>2203</v>
      </c>
      <c r="X43" s="290">
        <f>W43/R43*100</f>
        <v>42.545384318269605</v>
      </c>
      <c r="Y43" s="281">
        <v>599</v>
      </c>
      <c r="Z43" s="290">
        <f>Y43/R43*100</f>
        <v>11.5681730397837</v>
      </c>
      <c r="AA43" s="281">
        <v>216</v>
      </c>
      <c r="AB43" s="290">
        <f>AA43/R43*100</f>
        <v>4.1714947856315181</v>
      </c>
      <c r="AC43" s="281" t="s">
        <v>32</v>
      </c>
      <c r="AD43" s="338" t="s">
        <v>32</v>
      </c>
      <c r="AE43" s="281" t="s">
        <v>32</v>
      </c>
      <c r="AF43" s="338" t="s">
        <v>32</v>
      </c>
      <c r="AG43" s="324">
        <v>1536</v>
      </c>
      <c r="AH43" s="316" t="s">
        <v>32</v>
      </c>
      <c r="AI43" s="309" t="s">
        <v>32</v>
      </c>
      <c r="AJ43" s="281">
        <v>289</v>
      </c>
      <c r="AK43" s="290">
        <f>AJ43/AG43*100</f>
        <v>18.815104166666664</v>
      </c>
      <c r="AL43" s="281">
        <v>891</v>
      </c>
      <c r="AM43" s="290">
        <f>AL43/AG43*100</f>
        <v>58.0078125</v>
      </c>
      <c r="AN43" s="281">
        <v>279</v>
      </c>
      <c r="AO43" s="290">
        <f>AN43/AG43*100</f>
        <v>18.1640625</v>
      </c>
      <c r="AP43" s="281">
        <v>22</v>
      </c>
      <c r="AQ43" s="290">
        <f>AP43/AG43*100</f>
        <v>1.4322916666666665</v>
      </c>
      <c r="AR43" s="281" t="s">
        <v>32</v>
      </c>
      <c r="AS43" s="338" t="s">
        <v>32</v>
      </c>
      <c r="AT43" s="281" t="s">
        <v>32</v>
      </c>
      <c r="AU43" s="282" t="s">
        <v>32</v>
      </c>
      <c r="AV43" s="274"/>
    </row>
    <row r="44" spans="1:57">
      <c r="A44" s="276" t="s">
        <v>10</v>
      </c>
      <c r="B44" s="311">
        <f t="shared" ref="B44:B61" si="22">SUM(C44,R44,AG44)</f>
        <v>8766</v>
      </c>
      <c r="C44" s="321">
        <v>1732</v>
      </c>
      <c r="D44" s="317">
        <v>232</v>
      </c>
      <c r="E44" s="280">
        <f t="shared" ref="E44:E61" si="23">D44/C44*100</f>
        <v>13.394919168591224</v>
      </c>
      <c r="F44" s="277">
        <v>566</v>
      </c>
      <c r="G44" s="280">
        <f t="shared" ref="G44:G61" si="24">F44/C44*100</f>
        <v>32.678983833718242</v>
      </c>
      <c r="H44" s="277">
        <v>536</v>
      </c>
      <c r="I44" s="280">
        <f t="shared" ref="I44:I61" si="25">H44/C44*100</f>
        <v>30.946882217090071</v>
      </c>
      <c r="J44" s="277">
        <v>200</v>
      </c>
      <c r="K44" s="280">
        <f t="shared" ref="K44:K61" si="26">J44/C44*100</f>
        <v>11.547344110854503</v>
      </c>
      <c r="L44" s="277">
        <v>95</v>
      </c>
      <c r="M44" s="280">
        <f t="shared" ref="M44:M61" si="27">L44/C44*100</f>
        <v>5.4849884526558892</v>
      </c>
      <c r="N44" s="277">
        <v>44</v>
      </c>
      <c r="O44" s="280">
        <f t="shared" ref="O44:O61" si="28">N44/C44*100</f>
        <v>2.5404157043879905</v>
      </c>
      <c r="P44" s="277">
        <v>59</v>
      </c>
      <c r="Q44" s="280">
        <f t="shared" ref="Q44:Q61" si="29">P44/C44*100</f>
        <v>3.4064665127020786</v>
      </c>
      <c r="R44" s="325">
        <v>4255</v>
      </c>
      <c r="S44" s="317">
        <v>142</v>
      </c>
      <c r="T44" s="280">
        <f t="shared" ref="T44:T61" si="30">S44/R44*100</f>
        <v>3.337250293772033</v>
      </c>
      <c r="U44" s="277">
        <v>1643</v>
      </c>
      <c r="V44" s="280">
        <f t="shared" ref="V44:V61" si="31">U44/R44*100</f>
        <v>38.613396004700348</v>
      </c>
      <c r="W44" s="277">
        <v>1428</v>
      </c>
      <c r="X44" s="280">
        <f t="shared" ref="X44:X61" si="32">W44/R44*100</f>
        <v>33.56051703877791</v>
      </c>
      <c r="Y44" s="277">
        <v>634</v>
      </c>
      <c r="Z44" s="280">
        <f t="shared" ref="Z44:Z61" si="33">Y44/R44*100</f>
        <v>14.90011750881316</v>
      </c>
      <c r="AA44" s="277">
        <v>260</v>
      </c>
      <c r="AB44" s="280">
        <f t="shared" ref="AB44:AB61" si="34">AA44/R44*100</f>
        <v>6.1104582843713278</v>
      </c>
      <c r="AC44" s="277">
        <v>101</v>
      </c>
      <c r="AD44" s="339">
        <f t="shared" ref="AD44:AD61" si="35">AC44/R44*100</f>
        <v>2.3736780258519388</v>
      </c>
      <c r="AE44" s="277">
        <v>47</v>
      </c>
      <c r="AF44" s="280">
        <f t="shared" ref="AF44:AF61" si="36">AE44/R44*100</f>
        <v>1.1045828437132785</v>
      </c>
      <c r="AG44" s="325">
        <v>2779</v>
      </c>
      <c r="AH44" s="317">
        <v>43</v>
      </c>
      <c r="AI44" s="280">
        <f t="shared" ref="AI44:AI61" si="37">AH44/AG44*100</f>
        <v>1.5473191795609931</v>
      </c>
      <c r="AJ44" s="277">
        <v>1042</v>
      </c>
      <c r="AK44" s="280">
        <f t="shared" ref="AK44:AK61" si="38">AJ44/AG44*100</f>
        <v>37.49550197912918</v>
      </c>
      <c r="AL44" s="277">
        <v>1214</v>
      </c>
      <c r="AM44" s="280">
        <f t="shared" ref="AM44:AM61" si="39">AL44/AG44*100</f>
        <v>43.684778697373154</v>
      </c>
      <c r="AN44" s="277">
        <v>410</v>
      </c>
      <c r="AO44" s="280">
        <f t="shared" ref="AO44:AO61" si="40">AN44/AG44*100</f>
        <v>14.753508456279238</v>
      </c>
      <c r="AP44" s="277">
        <v>58</v>
      </c>
      <c r="AQ44" s="280">
        <f t="shared" ref="AQ44:AQ61" si="41">AP44/AG44*100</f>
        <v>2.0870816840590138</v>
      </c>
      <c r="AR44" s="277">
        <v>9</v>
      </c>
      <c r="AS44" s="280">
        <f t="shared" ref="AS44:AS61" si="42">AR44/AG44*100</f>
        <v>0.32385750269881253</v>
      </c>
      <c r="AT44" s="277">
        <v>3</v>
      </c>
      <c r="AU44" s="279">
        <f t="shared" ref="AU44:AU61" si="43">AT44/AG44*100</f>
        <v>0.10795250089960418</v>
      </c>
      <c r="AV44" s="274"/>
    </row>
    <row r="45" spans="1:57">
      <c r="A45" s="275" t="s">
        <v>11</v>
      </c>
      <c r="B45" s="312">
        <f t="shared" si="22"/>
        <v>2663</v>
      </c>
      <c r="C45" s="320">
        <v>812</v>
      </c>
      <c r="D45" s="316">
        <v>372</v>
      </c>
      <c r="E45" s="290">
        <f t="shared" si="23"/>
        <v>45.812807881773395</v>
      </c>
      <c r="F45" s="281">
        <v>78</v>
      </c>
      <c r="G45" s="290">
        <f t="shared" si="24"/>
        <v>9.6059113300492598</v>
      </c>
      <c r="H45" s="281">
        <v>134</v>
      </c>
      <c r="I45" s="290">
        <f t="shared" si="25"/>
        <v>16.502463054187192</v>
      </c>
      <c r="J45" s="281">
        <v>47</v>
      </c>
      <c r="K45" s="290">
        <f t="shared" si="26"/>
        <v>5.7881773399014778</v>
      </c>
      <c r="L45" s="281">
        <v>40</v>
      </c>
      <c r="M45" s="290">
        <f t="shared" si="27"/>
        <v>4.9261083743842367</v>
      </c>
      <c r="N45" s="281" t="s">
        <v>32</v>
      </c>
      <c r="O45" s="309" t="s">
        <v>32</v>
      </c>
      <c r="P45" s="281" t="s">
        <v>32</v>
      </c>
      <c r="Q45" s="309" t="s">
        <v>32</v>
      </c>
      <c r="R45" s="324">
        <v>1033</v>
      </c>
      <c r="S45" s="331">
        <v>163</v>
      </c>
      <c r="T45" s="289">
        <f t="shared" si="30"/>
        <v>15.779283639883834</v>
      </c>
      <c r="U45" s="286">
        <v>55</v>
      </c>
      <c r="V45" s="289">
        <f t="shared" si="31"/>
        <v>5.3242981606969986</v>
      </c>
      <c r="W45" s="286">
        <v>208</v>
      </c>
      <c r="X45" s="289">
        <f t="shared" si="32"/>
        <v>20.135527589545017</v>
      </c>
      <c r="Y45" s="286">
        <v>272</v>
      </c>
      <c r="Z45" s="289">
        <f t="shared" si="33"/>
        <v>26.331074540174249</v>
      </c>
      <c r="AA45" s="286">
        <v>188</v>
      </c>
      <c r="AB45" s="289">
        <f t="shared" si="34"/>
        <v>18.19941916747338</v>
      </c>
      <c r="AC45" s="286" t="s">
        <v>32</v>
      </c>
      <c r="AD45" s="336" t="s">
        <v>32</v>
      </c>
      <c r="AE45" s="286" t="s">
        <v>32</v>
      </c>
      <c r="AF45" s="336" t="s">
        <v>32</v>
      </c>
      <c r="AG45" s="324">
        <v>818</v>
      </c>
      <c r="AH45" s="331">
        <v>38</v>
      </c>
      <c r="AI45" s="289">
        <f t="shared" si="37"/>
        <v>4.6454767726161368</v>
      </c>
      <c r="AJ45" s="286">
        <v>26</v>
      </c>
      <c r="AK45" s="289">
        <f t="shared" si="38"/>
        <v>3.1784841075794623</v>
      </c>
      <c r="AL45" s="286">
        <v>386</v>
      </c>
      <c r="AM45" s="289">
        <f t="shared" si="39"/>
        <v>47.188264058679707</v>
      </c>
      <c r="AN45" s="286">
        <v>309</v>
      </c>
      <c r="AO45" s="289">
        <f t="shared" si="40"/>
        <v>37.775061124694375</v>
      </c>
      <c r="AP45" s="286">
        <v>48</v>
      </c>
      <c r="AQ45" s="289">
        <f t="shared" si="41"/>
        <v>5.8679706601466997</v>
      </c>
      <c r="AR45" s="286" t="s">
        <v>32</v>
      </c>
      <c r="AS45" s="336" t="s">
        <v>32</v>
      </c>
      <c r="AT45" s="286" t="s">
        <v>32</v>
      </c>
      <c r="AU45" s="284" t="s">
        <v>32</v>
      </c>
      <c r="AV45" s="274"/>
    </row>
    <row r="46" spans="1:57">
      <c r="A46" s="276" t="s">
        <v>12</v>
      </c>
      <c r="B46" s="311">
        <f t="shared" si="22"/>
        <v>1565</v>
      </c>
      <c r="C46" s="321">
        <v>145</v>
      </c>
      <c r="D46" s="317">
        <v>17</v>
      </c>
      <c r="E46" s="280">
        <f t="shared" si="23"/>
        <v>11.724137931034482</v>
      </c>
      <c r="F46" s="277">
        <v>14</v>
      </c>
      <c r="G46" s="280">
        <f t="shared" si="24"/>
        <v>9.6551724137931032</v>
      </c>
      <c r="H46" s="277">
        <v>53</v>
      </c>
      <c r="I46" s="280">
        <f t="shared" si="25"/>
        <v>36.551724137931032</v>
      </c>
      <c r="J46" s="277">
        <v>37</v>
      </c>
      <c r="K46" s="280">
        <f t="shared" si="26"/>
        <v>25.517241379310345</v>
      </c>
      <c r="L46" s="277">
        <v>10</v>
      </c>
      <c r="M46" s="280">
        <f t="shared" si="27"/>
        <v>6.8965517241379306</v>
      </c>
      <c r="N46" s="277" t="s">
        <v>32</v>
      </c>
      <c r="O46" s="288" t="s">
        <v>32</v>
      </c>
      <c r="P46" s="277" t="s">
        <v>32</v>
      </c>
      <c r="Q46" s="288" t="s">
        <v>32</v>
      </c>
      <c r="R46" s="325">
        <v>734</v>
      </c>
      <c r="S46" s="317">
        <v>35</v>
      </c>
      <c r="T46" s="280">
        <f t="shared" si="30"/>
        <v>4.7683923705722071</v>
      </c>
      <c r="U46" s="277">
        <v>82</v>
      </c>
      <c r="V46" s="280">
        <f t="shared" si="31"/>
        <v>11.1716621253406</v>
      </c>
      <c r="W46" s="277">
        <v>285</v>
      </c>
      <c r="X46" s="280">
        <f t="shared" si="32"/>
        <v>38.828337874659404</v>
      </c>
      <c r="Y46" s="277">
        <v>115</v>
      </c>
      <c r="Z46" s="280">
        <f t="shared" si="33"/>
        <v>15.667574931880109</v>
      </c>
      <c r="AA46" s="277">
        <v>83</v>
      </c>
      <c r="AB46" s="280">
        <f t="shared" si="34"/>
        <v>11.307901907356948</v>
      </c>
      <c r="AC46" s="277" t="s">
        <v>32</v>
      </c>
      <c r="AD46" s="337" t="s">
        <v>32</v>
      </c>
      <c r="AE46" s="277" t="s">
        <v>32</v>
      </c>
      <c r="AF46" s="337" t="s">
        <v>32</v>
      </c>
      <c r="AG46" s="325">
        <v>686</v>
      </c>
      <c r="AH46" s="317">
        <v>25</v>
      </c>
      <c r="AI46" s="280">
        <f t="shared" si="37"/>
        <v>3.6443148688046647</v>
      </c>
      <c r="AJ46" s="277">
        <v>121</v>
      </c>
      <c r="AK46" s="280">
        <f t="shared" si="38"/>
        <v>17.638483965014579</v>
      </c>
      <c r="AL46" s="277">
        <v>327</v>
      </c>
      <c r="AM46" s="280">
        <f t="shared" si="39"/>
        <v>47.667638483965014</v>
      </c>
      <c r="AN46" s="277">
        <v>148</v>
      </c>
      <c r="AO46" s="280">
        <f t="shared" si="40"/>
        <v>21.574344023323615</v>
      </c>
      <c r="AP46" s="277">
        <v>54</v>
      </c>
      <c r="AQ46" s="280">
        <f t="shared" si="41"/>
        <v>7.8717201166180768</v>
      </c>
      <c r="AR46" s="277" t="s">
        <v>32</v>
      </c>
      <c r="AS46" s="337" t="s">
        <v>32</v>
      </c>
      <c r="AT46" s="277" t="s">
        <v>32</v>
      </c>
      <c r="AU46" s="278" t="s">
        <v>32</v>
      </c>
      <c r="AV46" s="274"/>
    </row>
    <row r="47" spans="1:57">
      <c r="A47" s="275" t="s">
        <v>13</v>
      </c>
      <c r="B47" s="312">
        <f t="shared" si="22"/>
        <v>437</v>
      </c>
      <c r="C47" s="320">
        <v>122</v>
      </c>
      <c r="D47" s="316" t="s">
        <v>32</v>
      </c>
      <c r="E47" s="309" t="s">
        <v>32</v>
      </c>
      <c r="F47" s="281" t="s">
        <v>32</v>
      </c>
      <c r="G47" s="309" t="s">
        <v>32</v>
      </c>
      <c r="H47" s="281">
        <v>13</v>
      </c>
      <c r="I47" s="290">
        <f t="shared" si="25"/>
        <v>10.655737704918032</v>
      </c>
      <c r="J47" s="281" t="s">
        <v>32</v>
      </c>
      <c r="K47" s="309" t="s">
        <v>32</v>
      </c>
      <c r="L47" s="281">
        <v>4</v>
      </c>
      <c r="M47" s="290">
        <f t="shared" si="27"/>
        <v>3.278688524590164</v>
      </c>
      <c r="N47" s="281" t="s">
        <v>32</v>
      </c>
      <c r="O47" s="309" t="s">
        <v>32</v>
      </c>
      <c r="P47" s="281" t="s">
        <v>32</v>
      </c>
      <c r="Q47" s="309" t="s">
        <v>32</v>
      </c>
      <c r="R47" s="324">
        <v>166</v>
      </c>
      <c r="S47" s="331" t="s">
        <v>32</v>
      </c>
      <c r="T47" s="287" t="s">
        <v>32</v>
      </c>
      <c r="U47" s="286" t="s">
        <v>32</v>
      </c>
      <c r="V47" s="287" t="s">
        <v>32</v>
      </c>
      <c r="W47" s="286">
        <v>34</v>
      </c>
      <c r="X47" s="289">
        <f t="shared" si="32"/>
        <v>20.481927710843372</v>
      </c>
      <c r="Y47" s="286" t="s">
        <v>32</v>
      </c>
      <c r="Z47" s="287" t="s">
        <v>32</v>
      </c>
      <c r="AA47" s="286">
        <v>26</v>
      </c>
      <c r="AB47" s="289">
        <f t="shared" si="34"/>
        <v>15.66265060240964</v>
      </c>
      <c r="AC47" s="286" t="s">
        <v>32</v>
      </c>
      <c r="AD47" s="336" t="s">
        <v>32</v>
      </c>
      <c r="AE47" s="286" t="s">
        <v>32</v>
      </c>
      <c r="AF47" s="336" t="s">
        <v>32</v>
      </c>
      <c r="AG47" s="324">
        <v>149</v>
      </c>
      <c r="AH47" s="331" t="s">
        <v>32</v>
      </c>
      <c r="AI47" s="287" t="s">
        <v>32</v>
      </c>
      <c r="AJ47" s="286" t="s">
        <v>32</v>
      </c>
      <c r="AK47" s="287" t="s">
        <v>32</v>
      </c>
      <c r="AL47" s="286">
        <v>38</v>
      </c>
      <c r="AM47" s="289">
        <f t="shared" si="39"/>
        <v>25.503355704697988</v>
      </c>
      <c r="AN47" s="286" t="s">
        <v>32</v>
      </c>
      <c r="AO47" s="287" t="s">
        <v>32</v>
      </c>
      <c r="AP47" s="286">
        <v>36</v>
      </c>
      <c r="AQ47" s="289">
        <f t="shared" si="41"/>
        <v>24.161073825503358</v>
      </c>
      <c r="AR47" s="286" t="s">
        <v>32</v>
      </c>
      <c r="AS47" s="336" t="s">
        <v>32</v>
      </c>
      <c r="AT47" s="286" t="s">
        <v>32</v>
      </c>
      <c r="AU47" s="284" t="s">
        <v>32</v>
      </c>
      <c r="AV47" s="274"/>
    </row>
    <row r="48" spans="1:57">
      <c r="A48" s="276" t="s">
        <v>14</v>
      </c>
      <c r="B48" s="311">
        <f t="shared" si="22"/>
        <v>1126</v>
      </c>
      <c r="C48" s="321">
        <v>142</v>
      </c>
      <c r="D48" s="317">
        <v>39</v>
      </c>
      <c r="E48" s="280">
        <f t="shared" si="23"/>
        <v>27.464788732394368</v>
      </c>
      <c r="F48" s="277">
        <v>9</v>
      </c>
      <c r="G48" s="280">
        <f t="shared" si="24"/>
        <v>6.3380281690140841</v>
      </c>
      <c r="H48" s="277">
        <v>15</v>
      </c>
      <c r="I48" s="280">
        <f t="shared" si="25"/>
        <v>10.56338028169014</v>
      </c>
      <c r="J48" s="277">
        <v>14</v>
      </c>
      <c r="K48" s="280">
        <f t="shared" si="26"/>
        <v>9.8591549295774641</v>
      </c>
      <c r="L48" s="277">
        <v>20</v>
      </c>
      <c r="M48" s="280">
        <f t="shared" si="27"/>
        <v>14.084507042253522</v>
      </c>
      <c r="N48" s="277">
        <v>9</v>
      </c>
      <c r="O48" s="280">
        <f t="shared" si="28"/>
        <v>6.3380281690140841</v>
      </c>
      <c r="P48" s="277">
        <v>36</v>
      </c>
      <c r="Q48" s="280">
        <f t="shared" si="29"/>
        <v>25.352112676056336</v>
      </c>
      <c r="R48" s="325">
        <v>539</v>
      </c>
      <c r="S48" s="317">
        <v>65</v>
      </c>
      <c r="T48" s="280">
        <f t="shared" si="30"/>
        <v>12.059369202226346</v>
      </c>
      <c r="U48" s="277">
        <v>20</v>
      </c>
      <c r="V48" s="280">
        <f t="shared" si="31"/>
        <v>3.710575139146568</v>
      </c>
      <c r="W48" s="277">
        <v>57</v>
      </c>
      <c r="X48" s="280">
        <f t="shared" si="32"/>
        <v>10.575139146567718</v>
      </c>
      <c r="Y48" s="277">
        <v>150</v>
      </c>
      <c r="Z48" s="280">
        <f t="shared" si="33"/>
        <v>27.829313543599259</v>
      </c>
      <c r="AA48" s="277">
        <v>102</v>
      </c>
      <c r="AB48" s="280">
        <f t="shared" si="34"/>
        <v>18.923933209647494</v>
      </c>
      <c r="AC48" s="277">
        <v>81</v>
      </c>
      <c r="AD48" s="339">
        <f t="shared" si="35"/>
        <v>15.027829313543601</v>
      </c>
      <c r="AE48" s="277">
        <v>64</v>
      </c>
      <c r="AF48" s="280">
        <f t="shared" si="36"/>
        <v>11.873840445269018</v>
      </c>
      <c r="AG48" s="325">
        <v>445</v>
      </c>
      <c r="AH48" s="317">
        <v>14</v>
      </c>
      <c r="AI48" s="280">
        <f t="shared" si="37"/>
        <v>3.1460674157303372</v>
      </c>
      <c r="AJ48" s="277">
        <v>22</v>
      </c>
      <c r="AK48" s="280">
        <f t="shared" si="38"/>
        <v>4.9438202247191008</v>
      </c>
      <c r="AL48" s="277">
        <v>105</v>
      </c>
      <c r="AM48" s="280">
        <f t="shared" si="39"/>
        <v>23.595505617977526</v>
      </c>
      <c r="AN48" s="277">
        <v>204</v>
      </c>
      <c r="AO48" s="280">
        <f t="shared" si="40"/>
        <v>45.842696629213478</v>
      </c>
      <c r="AP48" s="277">
        <v>72</v>
      </c>
      <c r="AQ48" s="280">
        <f t="shared" si="41"/>
        <v>16.179775280898877</v>
      </c>
      <c r="AR48" s="277">
        <v>25</v>
      </c>
      <c r="AS48" s="280">
        <f t="shared" si="42"/>
        <v>5.6179775280898872</v>
      </c>
      <c r="AT48" s="277">
        <v>3</v>
      </c>
      <c r="AU48" s="279">
        <f t="shared" si="43"/>
        <v>0.6741573033707865</v>
      </c>
      <c r="AV48" s="274"/>
    </row>
    <row r="49" spans="1:49">
      <c r="A49" s="275" t="s">
        <v>15</v>
      </c>
      <c r="B49" s="312">
        <f t="shared" si="22"/>
        <v>4157</v>
      </c>
      <c r="C49" s="320">
        <v>719</v>
      </c>
      <c r="D49" s="316">
        <v>242</v>
      </c>
      <c r="E49" s="290">
        <f t="shared" si="23"/>
        <v>33.657858136300419</v>
      </c>
      <c r="F49" s="281">
        <v>64</v>
      </c>
      <c r="G49" s="290">
        <f t="shared" si="24"/>
        <v>8.9012517385257297</v>
      </c>
      <c r="H49" s="281">
        <v>136</v>
      </c>
      <c r="I49" s="290">
        <f t="shared" si="25"/>
        <v>18.915159944367176</v>
      </c>
      <c r="J49" s="281">
        <v>52</v>
      </c>
      <c r="K49" s="290">
        <f t="shared" si="26"/>
        <v>7.2322670375521563</v>
      </c>
      <c r="L49" s="281">
        <v>43</v>
      </c>
      <c r="M49" s="290">
        <f t="shared" si="27"/>
        <v>5.9805285118219746</v>
      </c>
      <c r="N49" s="281">
        <v>48</v>
      </c>
      <c r="O49" s="290">
        <f t="shared" si="28"/>
        <v>6.6759388038942973</v>
      </c>
      <c r="P49" s="281">
        <v>134</v>
      </c>
      <c r="Q49" s="290">
        <f t="shared" si="29"/>
        <v>18.636995827538247</v>
      </c>
      <c r="R49" s="324">
        <v>1894</v>
      </c>
      <c r="S49" s="331">
        <v>205</v>
      </c>
      <c r="T49" s="289">
        <f t="shared" si="30"/>
        <v>10.823653643083421</v>
      </c>
      <c r="U49" s="286">
        <v>156</v>
      </c>
      <c r="V49" s="289">
        <f t="shared" si="31"/>
        <v>8.2365364308342137</v>
      </c>
      <c r="W49" s="286">
        <v>483</v>
      </c>
      <c r="X49" s="289">
        <f t="shared" si="32"/>
        <v>25.501583949313623</v>
      </c>
      <c r="Y49" s="286">
        <v>533</v>
      </c>
      <c r="Z49" s="289">
        <f t="shared" si="33"/>
        <v>28.141499472016896</v>
      </c>
      <c r="AA49" s="286">
        <v>291</v>
      </c>
      <c r="AB49" s="289">
        <f t="shared" si="34"/>
        <v>15.364308342133052</v>
      </c>
      <c r="AC49" s="286">
        <v>133</v>
      </c>
      <c r="AD49" s="340">
        <f t="shared" si="35"/>
        <v>7.0221752903907069</v>
      </c>
      <c r="AE49" s="286">
        <v>93</v>
      </c>
      <c r="AF49" s="289">
        <f t="shared" si="36"/>
        <v>4.9102428722280882</v>
      </c>
      <c r="AG49" s="335">
        <v>1544</v>
      </c>
      <c r="AH49" s="331">
        <v>89</v>
      </c>
      <c r="AI49" s="289">
        <f t="shared" si="37"/>
        <v>5.7642487046632125</v>
      </c>
      <c r="AJ49" s="286">
        <v>96</v>
      </c>
      <c r="AK49" s="289">
        <f t="shared" si="38"/>
        <v>6.2176165803108807</v>
      </c>
      <c r="AL49" s="286">
        <v>566</v>
      </c>
      <c r="AM49" s="289">
        <f t="shared" si="39"/>
        <v>36.658031088082907</v>
      </c>
      <c r="AN49" s="286">
        <v>606</v>
      </c>
      <c r="AO49" s="289">
        <f t="shared" si="40"/>
        <v>39.248704663212436</v>
      </c>
      <c r="AP49" s="286">
        <v>144</v>
      </c>
      <c r="AQ49" s="289">
        <f t="shared" si="41"/>
        <v>9.3264248704663206</v>
      </c>
      <c r="AR49" s="286">
        <v>34</v>
      </c>
      <c r="AS49" s="289">
        <f t="shared" si="42"/>
        <v>2.2020725388601035</v>
      </c>
      <c r="AT49" s="286">
        <v>9</v>
      </c>
      <c r="AU49" s="285">
        <f t="shared" si="43"/>
        <v>0.58290155440414504</v>
      </c>
      <c r="AV49" s="274"/>
    </row>
    <row r="50" spans="1:49">
      <c r="A50" s="276" t="s">
        <v>16</v>
      </c>
      <c r="B50" s="311">
        <f t="shared" si="22"/>
        <v>952</v>
      </c>
      <c r="C50" s="321">
        <v>90</v>
      </c>
      <c r="D50" s="317" t="s">
        <v>32</v>
      </c>
      <c r="E50" s="288" t="s">
        <v>32</v>
      </c>
      <c r="F50" s="277">
        <v>15</v>
      </c>
      <c r="G50" s="280">
        <f t="shared" si="24"/>
        <v>16.666666666666664</v>
      </c>
      <c r="H50" s="277">
        <v>45</v>
      </c>
      <c r="I50" s="280">
        <f t="shared" si="25"/>
        <v>50</v>
      </c>
      <c r="J50" s="277">
        <v>15</v>
      </c>
      <c r="K50" s="280">
        <f t="shared" si="26"/>
        <v>16.666666666666664</v>
      </c>
      <c r="L50" s="277">
        <v>8</v>
      </c>
      <c r="M50" s="280">
        <f t="shared" si="27"/>
        <v>8.8888888888888893</v>
      </c>
      <c r="N50" s="277" t="s">
        <v>32</v>
      </c>
      <c r="O50" s="288" t="s">
        <v>32</v>
      </c>
      <c r="P50" s="277" t="s">
        <v>32</v>
      </c>
      <c r="Q50" s="288" t="s">
        <v>32</v>
      </c>
      <c r="R50" s="325">
        <v>437</v>
      </c>
      <c r="S50" s="317" t="s">
        <v>32</v>
      </c>
      <c r="T50" s="288" t="s">
        <v>32</v>
      </c>
      <c r="U50" s="277">
        <v>38</v>
      </c>
      <c r="V50" s="280">
        <f t="shared" si="31"/>
        <v>8.695652173913043</v>
      </c>
      <c r="W50" s="277">
        <v>239</v>
      </c>
      <c r="X50" s="280">
        <f t="shared" si="32"/>
        <v>54.691075514874143</v>
      </c>
      <c r="Y50" s="277">
        <v>119</v>
      </c>
      <c r="Z50" s="280">
        <f t="shared" si="33"/>
        <v>27.231121281464532</v>
      </c>
      <c r="AA50" s="277">
        <v>21</v>
      </c>
      <c r="AB50" s="280">
        <f t="shared" si="34"/>
        <v>4.805491990846682</v>
      </c>
      <c r="AC50" s="277" t="s">
        <v>32</v>
      </c>
      <c r="AD50" s="337" t="s">
        <v>32</v>
      </c>
      <c r="AE50" s="277" t="s">
        <v>32</v>
      </c>
      <c r="AF50" s="337" t="s">
        <v>32</v>
      </c>
      <c r="AG50" s="325">
        <v>425</v>
      </c>
      <c r="AH50" s="317" t="s">
        <v>32</v>
      </c>
      <c r="AI50" s="288" t="s">
        <v>32</v>
      </c>
      <c r="AJ50" s="277">
        <v>11</v>
      </c>
      <c r="AK50" s="280">
        <f t="shared" si="38"/>
        <v>2.5882352941176472</v>
      </c>
      <c r="AL50" s="277">
        <v>228</v>
      </c>
      <c r="AM50" s="280">
        <f t="shared" si="39"/>
        <v>53.647058823529413</v>
      </c>
      <c r="AN50" s="277">
        <v>150</v>
      </c>
      <c r="AO50" s="280">
        <f t="shared" si="40"/>
        <v>35.294117647058826</v>
      </c>
      <c r="AP50" s="277">
        <v>27</v>
      </c>
      <c r="AQ50" s="280">
        <f t="shared" si="41"/>
        <v>6.3529411764705879</v>
      </c>
      <c r="AR50" s="277" t="s">
        <v>32</v>
      </c>
      <c r="AS50" s="337" t="s">
        <v>32</v>
      </c>
      <c r="AT50" s="277" t="s">
        <v>32</v>
      </c>
      <c r="AU50" s="278" t="s">
        <v>32</v>
      </c>
      <c r="AV50" s="274"/>
    </row>
    <row r="51" spans="1:49">
      <c r="A51" s="275" t="s">
        <v>17</v>
      </c>
      <c r="B51" s="312">
        <f t="shared" si="22"/>
        <v>5045</v>
      </c>
      <c r="C51" s="320">
        <v>1147</v>
      </c>
      <c r="D51" s="316">
        <v>345</v>
      </c>
      <c r="E51" s="290">
        <f t="shared" si="23"/>
        <v>30.078465562336532</v>
      </c>
      <c r="F51" s="281">
        <v>128</v>
      </c>
      <c r="G51" s="290">
        <f t="shared" si="24"/>
        <v>11.159546643417611</v>
      </c>
      <c r="H51" s="281">
        <v>322</v>
      </c>
      <c r="I51" s="290">
        <f t="shared" si="25"/>
        <v>28.073234524847429</v>
      </c>
      <c r="J51" s="281">
        <v>124</v>
      </c>
      <c r="K51" s="290">
        <f t="shared" si="26"/>
        <v>10.810810810810811</v>
      </c>
      <c r="L51" s="281">
        <v>25</v>
      </c>
      <c r="M51" s="290">
        <f t="shared" si="27"/>
        <v>2.1795989537925022</v>
      </c>
      <c r="N51" s="281">
        <v>24</v>
      </c>
      <c r="O51" s="290">
        <f t="shared" si="28"/>
        <v>2.092414995640802</v>
      </c>
      <c r="P51" s="281">
        <v>179</v>
      </c>
      <c r="Q51" s="290">
        <f t="shared" si="29"/>
        <v>15.605928509154316</v>
      </c>
      <c r="R51" s="324">
        <v>2093</v>
      </c>
      <c r="S51" s="316">
        <v>134</v>
      </c>
      <c r="T51" s="290">
        <f t="shared" si="30"/>
        <v>6.4022933588150979</v>
      </c>
      <c r="U51" s="281">
        <v>85</v>
      </c>
      <c r="V51" s="290">
        <f t="shared" si="31"/>
        <v>4.0611562350692783</v>
      </c>
      <c r="W51" s="281">
        <v>1110</v>
      </c>
      <c r="X51" s="290">
        <f t="shared" si="32"/>
        <v>53.033922599139991</v>
      </c>
      <c r="Y51" s="281">
        <v>451</v>
      </c>
      <c r="Z51" s="290">
        <f t="shared" si="33"/>
        <v>21.548017200191115</v>
      </c>
      <c r="AA51" s="281">
        <v>159</v>
      </c>
      <c r="AB51" s="290">
        <f t="shared" si="34"/>
        <v>7.5967510750119445</v>
      </c>
      <c r="AC51" s="281">
        <v>84</v>
      </c>
      <c r="AD51" s="341">
        <f t="shared" si="35"/>
        <v>4.0133779264214047</v>
      </c>
      <c r="AE51" s="281">
        <v>70</v>
      </c>
      <c r="AF51" s="290">
        <f t="shared" si="36"/>
        <v>3.3444816053511706</v>
      </c>
      <c r="AG51" s="324">
        <v>1805</v>
      </c>
      <c r="AH51" s="316">
        <v>64</v>
      </c>
      <c r="AI51" s="290">
        <f t="shared" si="37"/>
        <v>3.5457063711911361</v>
      </c>
      <c r="AJ51" s="281">
        <v>13</v>
      </c>
      <c r="AK51" s="290">
        <f t="shared" si="38"/>
        <v>0.72022160664819945</v>
      </c>
      <c r="AL51" s="281">
        <v>750</v>
      </c>
      <c r="AM51" s="290">
        <f t="shared" si="39"/>
        <v>41.551246537396118</v>
      </c>
      <c r="AN51" s="281">
        <v>887</v>
      </c>
      <c r="AO51" s="290">
        <f t="shared" si="40"/>
        <v>49.141274238227147</v>
      </c>
      <c r="AP51" s="281">
        <v>73</v>
      </c>
      <c r="AQ51" s="290">
        <f t="shared" si="41"/>
        <v>4.0443213296398888</v>
      </c>
      <c r="AR51" s="281">
        <v>15</v>
      </c>
      <c r="AS51" s="290">
        <f t="shared" si="42"/>
        <v>0.8310249307479225</v>
      </c>
      <c r="AT51" s="281">
        <v>3</v>
      </c>
      <c r="AU51" s="283">
        <f t="shared" si="43"/>
        <v>0.16620498614958448</v>
      </c>
      <c r="AV51" s="274"/>
    </row>
    <row r="52" spans="1:49">
      <c r="A52" s="276" t="s">
        <v>44</v>
      </c>
      <c r="B52" s="311">
        <f t="shared" si="22"/>
        <v>10347</v>
      </c>
      <c r="C52" s="321">
        <v>1093</v>
      </c>
      <c r="D52" s="317">
        <v>286</v>
      </c>
      <c r="E52" s="280">
        <f t="shared" si="23"/>
        <v>26.166514181152788</v>
      </c>
      <c r="F52" s="277">
        <v>42</v>
      </c>
      <c r="G52" s="280">
        <f t="shared" si="24"/>
        <v>3.8426349496797805</v>
      </c>
      <c r="H52" s="277">
        <v>204</v>
      </c>
      <c r="I52" s="280">
        <f t="shared" si="25"/>
        <v>18.664226898444646</v>
      </c>
      <c r="J52" s="277">
        <v>114</v>
      </c>
      <c r="K52" s="280">
        <f t="shared" si="26"/>
        <v>10.430009149130832</v>
      </c>
      <c r="L52" s="277">
        <v>35</v>
      </c>
      <c r="M52" s="280">
        <f t="shared" si="27"/>
        <v>3.2021957913998174</v>
      </c>
      <c r="N52" s="277">
        <v>42</v>
      </c>
      <c r="O52" s="280">
        <f t="shared" si="28"/>
        <v>3.8426349496797805</v>
      </c>
      <c r="P52" s="277">
        <v>370</v>
      </c>
      <c r="Q52" s="280">
        <f t="shared" si="29"/>
        <v>33.851784080512353</v>
      </c>
      <c r="R52" s="325">
        <v>6376</v>
      </c>
      <c r="S52" s="317">
        <v>352</v>
      </c>
      <c r="T52" s="280">
        <f t="shared" si="30"/>
        <v>5.520702634880803</v>
      </c>
      <c r="U52" s="277">
        <v>296</v>
      </c>
      <c r="V52" s="280">
        <f t="shared" si="31"/>
        <v>4.6424090338770387</v>
      </c>
      <c r="W52" s="277">
        <v>1399</v>
      </c>
      <c r="X52" s="280">
        <f t="shared" si="32"/>
        <v>21.941656210790462</v>
      </c>
      <c r="Y52" s="277">
        <v>2250</v>
      </c>
      <c r="Z52" s="280">
        <f t="shared" si="33"/>
        <v>35.288582183186954</v>
      </c>
      <c r="AA52" s="277">
        <v>1172</v>
      </c>
      <c r="AB52" s="280">
        <f t="shared" si="34"/>
        <v>18.381430363864492</v>
      </c>
      <c r="AC52" s="277">
        <v>542</v>
      </c>
      <c r="AD52" s="339">
        <f t="shared" si="35"/>
        <v>8.5006273525721454</v>
      </c>
      <c r="AE52" s="277">
        <v>365</v>
      </c>
      <c r="AF52" s="280">
        <f t="shared" si="36"/>
        <v>5.7245922208281055</v>
      </c>
      <c r="AG52" s="325">
        <v>2878</v>
      </c>
      <c r="AH52" s="317">
        <v>98</v>
      </c>
      <c r="AI52" s="280">
        <f t="shared" si="37"/>
        <v>3.4051424600416955</v>
      </c>
      <c r="AJ52" s="277">
        <v>72</v>
      </c>
      <c r="AK52" s="280">
        <f t="shared" si="38"/>
        <v>2.5017373175816542</v>
      </c>
      <c r="AL52" s="277">
        <v>847</v>
      </c>
      <c r="AM52" s="280">
        <f t="shared" si="39"/>
        <v>29.430159833217512</v>
      </c>
      <c r="AN52" s="277">
        <v>1614</v>
      </c>
      <c r="AO52" s="280">
        <f t="shared" si="40"/>
        <v>56.080611535788741</v>
      </c>
      <c r="AP52" s="277">
        <v>206</v>
      </c>
      <c r="AQ52" s="280">
        <f t="shared" si="41"/>
        <v>7.1577484364141766</v>
      </c>
      <c r="AR52" s="277">
        <v>35</v>
      </c>
      <c r="AS52" s="280">
        <f t="shared" si="42"/>
        <v>1.2161223071577485</v>
      </c>
      <c r="AT52" s="277">
        <v>6</v>
      </c>
      <c r="AU52" s="279">
        <f t="shared" si="43"/>
        <v>0.20847810979847115</v>
      </c>
      <c r="AV52" s="274"/>
    </row>
    <row r="53" spans="1:49">
      <c r="A53" s="275" t="s">
        <v>18</v>
      </c>
      <c r="B53" s="312">
        <f t="shared" si="22"/>
        <v>2470</v>
      </c>
      <c r="C53" s="320">
        <v>211</v>
      </c>
      <c r="D53" s="316">
        <v>38</v>
      </c>
      <c r="E53" s="290">
        <f t="shared" si="23"/>
        <v>18.009478672985782</v>
      </c>
      <c r="F53" s="281">
        <v>31</v>
      </c>
      <c r="G53" s="290">
        <f t="shared" si="24"/>
        <v>14.691943127962084</v>
      </c>
      <c r="H53" s="281">
        <v>58</v>
      </c>
      <c r="I53" s="290">
        <f t="shared" si="25"/>
        <v>27.488151658767773</v>
      </c>
      <c r="J53" s="281">
        <v>10</v>
      </c>
      <c r="K53" s="290">
        <f t="shared" si="26"/>
        <v>4.7393364928909953</v>
      </c>
      <c r="L53" s="281">
        <v>15</v>
      </c>
      <c r="M53" s="290">
        <f t="shared" si="27"/>
        <v>7.109004739336493</v>
      </c>
      <c r="N53" s="281">
        <v>9</v>
      </c>
      <c r="O53" s="290">
        <f t="shared" si="28"/>
        <v>4.2654028436018958</v>
      </c>
      <c r="P53" s="281">
        <v>50</v>
      </c>
      <c r="Q53" s="290">
        <f t="shared" si="29"/>
        <v>23.696682464454977</v>
      </c>
      <c r="R53" s="324">
        <v>1398</v>
      </c>
      <c r="S53" s="331">
        <v>75</v>
      </c>
      <c r="T53" s="289">
        <f t="shared" si="30"/>
        <v>5.3648068669527902</v>
      </c>
      <c r="U53" s="286">
        <v>268</v>
      </c>
      <c r="V53" s="289">
        <f t="shared" si="31"/>
        <v>19.170243204577968</v>
      </c>
      <c r="W53" s="286">
        <v>505</v>
      </c>
      <c r="X53" s="289">
        <f t="shared" si="32"/>
        <v>36.123032904148786</v>
      </c>
      <c r="Y53" s="286">
        <v>241</v>
      </c>
      <c r="Z53" s="289">
        <f t="shared" si="33"/>
        <v>17.238912732474965</v>
      </c>
      <c r="AA53" s="286">
        <v>172</v>
      </c>
      <c r="AB53" s="289">
        <f t="shared" si="34"/>
        <v>12.303290414878399</v>
      </c>
      <c r="AC53" s="286">
        <v>91</v>
      </c>
      <c r="AD53" s="340">
        <f t="shared" si="35"/>
        <v>6.5092989985693848</v>
      </c>
      <c r="AE53" s="286">
        <v>46</v>
      </c>
      <c r="AF53" s="289">
        <f t="shared" si="36"/>
        <v>3.2904148783977112</v>
      </c>
      <c r="AG53" s="335">
        <v>861</v>
      </c>
      <c r="AH53" s="331">
        <v>31</v>
      </c>
      <c r="AI53" s="289">
        <f t="shared" si="37"/>
        <v>3.6004645760743323</v>
      </c>
      <c r="AJ53" s="286">
        <v>81</v>
      </c>
      <c r="AK53" s="289">
        <f t="shared" si="38"/>
        <v>9.4076655052264808</v>
      </c>
      <c r="AL53" s="286">
        <v>460</v>
      </c>
      <c r="AM53" s="289">
        <f t="shared" si="39"/>
        <v>53.426248548199773</v>
      </c>
      <c r="AN53" s="286">
        <v>262</v>
      </c>
      <c r="AO53" s="289">
        <f t="shared" si="40"/>
        <v>30.429732868757259</v>
      </c>
      <c r="AP53" s="286">
        <v>16</v>
      </c>
      <c r="AQ53" s="289">
        <f t="shared" si="41"/>
        <v>1.8583042973286876</v>
      </c>
      <c r="AR53" s="286">
        <v>8</v>
      </c>
      <c r="AS53" s="289">
        <f t="shared" si="42"/>
        <v>0.92915214866434381</v>
      </c>
      <c r="AT53" s="286">
        <v>3</v>
      </c>
      <c r="AU53" s="285">
        <f t="shared" si="43"/>
        <v>0.34843205574912894</v>
      </c>
      <c r="AV53" s="274"/>
    </row>
    <row r="54" spans="1:49">
      <c r="A54" s="276" t="s">
        <v>19</v>
      </c>
      <c r="B54" s="311">
        <f t="shared" si="22"/>
        <v>470</v>
      </c>
      <c r="C54" s="321">
        <v>27</v>
      </c>
      <c r="D54" s="317" t="s">
        <v>32</v>
      </c>
      <c r="E54" s="288" t="s">
        <v>32</v>
      </c>
      <c r="F54" s="277" t="s">
        <v>32</v>
      </c>
      <c r="G54" s="288" t="s">
        <v>32</v>
      </c>
      <c r="H54" s="277">
        <v>6</v>
      </c>
      <c r="I54" s="280">
        <f t="shared" si="25"/>
        <v>22.222222222222221</v>
      </c>
      <c r="J54" s="277" t="s">
        <v>32</v>
      </c>
      <c r="K54" s="288" t="s">
        <v>32</v>
      </c>
      <c r="L54" s="277">
        <v>3</v>
      </c>
      <c r="M54" s="280">
        <f t="shared" si="27"/>
        <v>11.111111111111111</v>
      </c>
      <c r="N54" s="277" t="s">
        <v>32</v>
      </c>
      <c r="O54" s="288" t="s">
        <v>32</v>
      </c>
      <c r="P54" s="277" t="s">
        <v>32</v>
      </c>
      <c r="Q54" s="288" t="s">
        <v>32</v>
      </c>
      <c r="R54" s="325">
        <v>242</v>
      </c>
      <c r="S54" s="317" t="s">
        <v>32</v>
      </c>
      <c r="T54" s="288" t="s">
        <v>32</v>
      </c>
      <c r="U54" s="277" t="s">
        <v>32</v>
      </c>
      <c r="V54" s="288" t="s">
        <v>32</v>
      </c>
      <c r="W54" s="277">
        <v>82</v>
      </c>
      <c r="X54" s="280">
        <f t="shared" si="32"/>
        <v>33.884297520661157</v>
      </c>
      <c r="Y54" s="277" t="s">
        <v>32</v>
      </c>
      <c r="Z54" s="288" t="s">
        <v>32</v>
      </c>
      <c r="AA54" s="277">
        <v>37</v>
      </c>
      <c r="AB54" s="280">
        <f t="shared" si="34"/>
        <v>15.289256198347106</v>
      </c>
      <c r="AC54" s="277" t="s">
        <v>32</v>
      </c>
      <c r="AD54" s="337" t="s">
        <v>32</v>
      </c>
      <c r="AE54" s="277" t="s">
        <v>32</v>
      </c>
      <c r="AF54" s="337" t="s">
        <v>32</v>
      </c>
      <c r="AG54" s="325">
        <v>201</v>
      </c>
      <c r="AH54" s="317" t="s">
        <v>32</v>
      </c>
      <c r="AI54" s="288" t="s">
        <v>32</v>
      </c>
      <c r="AJ54" s="277" t="s">
        <v>32</v>
      </c>
      <c r="AK54" s="288" t="s">
        <v>32</v>
      </c>
      <c r="AL54" s="277">
        <v>84</v>
      </c>
      <c r="AM54" s="280">
        <f t="shared" si="39"/>
        <v>41.791044776119399</v>
      </c>
      <c r="AN54" s="277" t="s">
        <v>32</v>
      </c>
      <c r="AO54" s="288" t="s">
        <v>32</v>
      </c>
      <c r="AP54" s="277">
        <v>14</v>
      </c>
      <c r="AQ54" s="280">
        <f t="shared" si="41"/>
        <v>6.9651741293532341</v>
      </c>
      <c r="AR54" s="277" t="s">
        <v>32</v>
      </c>
      <c r="AS54" s="337" t="s">
        <v>32</v>
      </c>
      <c r="AT54" s="277" t="s">
        <v>32</v>
      </c>
      <c r="AU54" s="278" t="s">
        <v>32</v>
      </c>
      <c r="AV54" s="274"/>
    </row>
    <row r="55" spans="1:49">
      <c r="A55" s="275" t="s">
        <v>20</v>
      </c>
      <c r="B55" s="312">
        <f t="shared" si="22"/>
        <v>2348</v>
      </c>
      <c r="C55" s="320">
        <v>125</v>
      </c>
      <c r="D55" s="316">
        <v>25</v>
      </c>
      <c r="E55" s="290">
        <f t="shared" si="23"/>
        <v>20</v>
      </c>
      <c r="F55" s="281">
        <v>11</v>
      </c>
      <c r="G55" s="290">
        <f t="shared" si="24"/>
        <v>8.7999999999999989</v>
      </c>
      <c r="H55" s="281">
        <v>21</v>
      </c>
      <c r="I55" s="290">
        <f t="shared" si="25"/>
        <v>16.8</v>
      </c>
      <c r="J55" s="281">
        <v>28</v>
      </c>
      <c r="K55" s="290">
        <f t="shared" si="26"/>
        <v>22.400000000000002</v>
      </c>
      <c r="L55" s="281">
        <v>16</v>
      </c>
      <c r="M55" s="290">
        <f t="shared" si="27"/>
        <v>12.8</v>
      </c>
      <c r="N55" s="281" t="s">
        <v>32</v>
      </c>
      <c r="O55" s="309" t="s">
        <v>32</v>
      </c>
      <c r="P55" s="281" t="s">
        <v>32</v>
      </c>
      <c r="Q55" s="309" t="s">
        <v>32</v>
      </c>
      <c r="R55" s="324">
        <v>969</v>
      </c>
      <c r="S55" s="331">
        <v>45</v>
      </c>
      <c r="T55" s="289">
        <f t="shared" si="30"/>
        <v>4.643962848297214</v>
      </c>
      <c r="U55" s="286">
        <v>38</v>
      </c>
      <c r="V55" s="289">
        <f t="shared" si="31"/>
        <v>3.9215686274509802</v>
      </c>
      <c r="W55" s="286">
        <v>98</v>
      </c>
      <c r="X55" s="289">
        <f t="shared" si="32"/>
        <v>10.113519091847266</v>
      </c>
      <c r="Y55" s="286">
        <v>341</v>
      </c>
      <c r="Z55" s="289">
        <f t="shared" si="33"/>
        <v>35.190918472652214</v>
      </c>
      <c r="AA55" s="286">
        <v>279</v>
      </c>
      <c r="AB55" s="289">
        <f t="shared" si="34"/>
        <v>28.792569659442723</v>
      </c>
      <c r="AC55" s="286" t="s">
        <v>32</v>
      </c>
      <c r="AD55" s="336" t="s">
        <v>32</v>
      </c>
      <c r="AE55" s="286" t="s">
        <v>32</v>
      </c>
      <c r="AF55" s="336" t="s">
        <v>32</v>
      </c>
      <c r="AG55" s="335">
        <v>1254</v>
      </c>
      <c r="AH55" s="331">
        <v>21</v>
      </c>
      <c r="AI55" s="289">
        <f t="shared" si="37"/>
        <v>1.6746411483253589</v>
      </c>
      <c r="AJ55" s="286">
        <v>9</v>
      </c>
      <c r="AK55" s="289">
        <f t="shared" si="38"/>
        <v>0.71770334928229662</v>
      </c>
      <c r="AL55" s="286">
        <v>175</v>
      </c>
      <c r="AM55" s="289">
        <f t="shared" si="39"/>
        <v>13.955342902711324</v>
      </c>
      <c r="AN55" s="286">
        <v>669</v>
      </c>
      <c r="AO55" s="289">
        <f t="shared" si="40"/>
        <v>53.349282296650713</v>
      </c>
      <c r="AP55" s="286">
        <v>320</v>
      </c>
      <c r="AQ55" s="289">
        <f t="shared" si="41"/>
        <v>25.518341307814989</v>
      </c>
      <c r="AR55" s="286" t="s">
        <v>32</v>
      </c>
      <c r="AS55" s="336" t="s">
        <v>32</v>
      </c>
      <c r="AT55" s="286" t="s">
        <v>32</v>
      </c>
      <c r="AU55" s="284" t="s">
        <v>32</v>
      </c>
      <c r="AV55" s="274"/>
    </row>
    <row r="56" spans="1:49">
      <c r="A56" s="276" t="s">
        <v>21</v>
      </c>
      <c r="B56" s="311">
        <f t="shared" si="22"/>
        <v>1414</v>
      </c>
      <c r="C56" s="321">
        <v>119</v>
      </c>
      <c r="D56" s="317">
        <v>13</v>
      </c>
      <c r="E56" s="280">
        <f t="shared" si="23"/>
        <v>10.92436974789916</v>
      </c>
      <c r="F56" s="277">
        <v>9</v>
      </c>
      <c r="G56" s="280">
        <f t="shared" si="24"/>
        <v>7.5630252100840334</v>
      </c>
      <c r="H56" s="277">
        <v>60</v>
      </c>
      <c r="I56" s="280">
        <f t="shared" si="25"/>
        <v>50.420168067226889</v>
      </c>
      <c r="J56" s="277">
        <v>25</v>
      </c>
      <c r="K56" s="280">
        <f t="shared" si="26"/>
        <v>21.008403361344538</v>
      </c>
      <c r="L56" s="277">
        <v>7</v>
      </c>
      <c r="M56" s="280">
        <f t="shared" si="27"/>
        <v>5.8823529411764701</v>
      </c>
      <c r="N56" s="277" t="s">
        <v>32</v>
      </c>
      <c r="O56" s="288" t="s">
        <v>32</v>
      </c>
      <c r="P56" s="277" t="s">
        <v>32</v>
      </c>
      <c r="Q56" s="288" t="s">
        <v>32</v>
      </c>
      <c r="R56" s="325">
        <v>720</v>
      </c>
      <c r="S56" s="317">
        <v>18</v>
      </c>
      <c r="T56" s="280">
        <f t="shared" si="30"/>
        <v>2.5</v>
      </c>
      <c r="U56" s="277">
        <v>52</v>
      </c>
      <c r="V56" s="280">
        <f t="shared" si="31"/>
        <v>7.2222222222222214</v>
      </c>
      <c r="W56" s="277">
        <v>407</v>
      </c>
      <c r="X56" s="280">
        <f t="shared" si="32"/>
        <v>56.527777777777779</v>
      </c>
      <c r="Y56" s="277">
        <v>147</v>
      </c>
      <c r="Z56" s="280">
        <f t="shared" si="33"/>
        <v>20.416666666666668</v>
      </c>
      <c r="AA56" s="277">
        <v>58</v>
      </c>
      <c r="AB56" s="280">
        <f t="shared" si="34"/>
        <v>8.0555555555555554</v>
      </c>
      <c r="AC56" s="277" t="s">
        <v>32</v>
      </c>
      <c r="AD56" s="337" t="s">
        <v>32</v>
      </c>
      <c r="AE56" s="277" t="s">
        <v>32</v>
      </c>
      <c r="AF56" s="337" t="s">
        <v>32</v>
      </c>
      <c r="AG56" s="325">
        <v>575</v>
      </c>
      <c r="AH56" s="317">
        <v>10</v>
      </c>
      <c r="AI56" s="280">
        <f t="shared" si="37"/>
        <v>1.7391304347826086</v>
      </c>
      <c r="AJ56" s="277">
        <v>39</v>
      </c>
      <c r="AK56" s="280">
        <f t="shared" si="38"/>
        <v>6.7826086956521747</v>
      </c>
      <c r="AL56" s="277">
        <v>304</v>
      </c>
      <c r="AM56" s="280">
        <f t="shared" si="39"/>
        <v>52.869565217391298</v>
      </c>
      <c r="AN56" s="277">
        <v>178</v>
      </c>
      <c r="AO56" s="280">
        <f t="shared" si="40"/>
        <v>30.956521739130434</v>
      </c>
      <c r="AP56" s="277">
        <v>39</v>
      </c>
      <c r="AQ56" s="280">
        <f t="shared" si="41"/>
        <v>6.7826086956521747</v>
      </c>
      <c r="AR56" s="277" t="s">
        <v>32</v>
      </c>
      <c r="AS56" s="337" t="s">
        <v>32</v>
      </c>
      <c r="AT56" s="277" t="s">
        <v>32</v>
      </c>
      <c r="AU56" s="278" t="s">
        <v>32</v>
      </c>
      <c r="AV56" s="274"/>
    </row>
    <row r="57" spans="1:49">
      <c r="A57" s="291" t="s">
        <v>22</v>
      </c>
      <c r="B57" s="312">
        <f t="shared" si="22"/>
        <v>1774</v>
      </c>
      <c r="C57" s="322">
        <v>316</v>
      </c>
      <c r="D57" s="318">
        <v>97</v>
      </c>
      <c r="E57" s="290">
        <f t="shared" si="23"/>
        <v>30.696202531645572</v>
      </c>
      <c r="F57" s="292">
        <v>19</v>
      </c>
      <c r="G57" s="290">
        <f t="shared" si="24"/>
        <v>6.0126582278481013</v>
      </c>
      <c r="H57" s="292">
        <v>58</v>
      </c>
      <c r="I57" s="290">
        <f t="shared" si="25"/>
        <v>18.354430379746837</v>
      </c>
      <c r="J57" s="292">
        <v>51</v>
      </c>
      <c r="K57" s="290">
        <f t="shared" si="26"/>
        <v>16.139240506329113</v>
      </c>
      <c r="L57" s="292">
        <v>17</v>
      </c>
      <c r="M57" s="290">
        <f t="shared" si="27"/>
        <v>5.3797468354430382</v>
      </c>
      <c r="N57" s="292">
        <v>6</v>
      </c>
      <c r="O57" s="290">
        <f t="shared" si="28"/>
        <v>1.89873417721519</v>
      </c>
      <c r="P57" s="292">
        <v>68</v>
      </c>
      <c r="Q57" s="290">
        <f t="shared" si="29"/>
        <v>21.518987341772153</v>
      </c>
      <c r="R57" s="326">
        <v>872</v>
      </c>
      <c r="S57" s="318">
        <v>49</v>
      </c>
      <c r="T57" s="290">
        <f t="shared" si="30"/>
        <v>5.6192660550458715</v>
      </c>
      <c r="U57" s="292">
        <v>41</v>
      </c>
      <c r="V57" s="290">
        <f t="shared" si="31"/>
        <v>4.7018348623853212</v>
      </c>
      <c r="W57" s="292">
        <v>188</v>
      </c>
      <c r="X57" s="290">
        <f t="shared" si="32"/>
        <v>21.559633027522938</v>
      </c>
      <c r="Y57" s="292">
        <v>303</v>
      </c>
      <c r="Z57" s="290">
        <f t="shared" si="33"/>
        <v>34.747706422018346</v>
      </c>
      <c r="AA57" s="292">
        <v>176</v>
      </c>
      <c r="AB57" s="290">
        <f t="shared" si="34"/>
        <v>20.183486238532112</v>
      </c>
      <c r="AC57" s="292">
        <v>63</v>
      </c>
      <c r="AD57" s="341">
        <f t="shared" si="35"/>
        <v>7.2247706422018343</v>
      </c>
      <c r="AE57" s="292">
        <v>52</v>
      </c>
      <c r="AF57" s="290">
        <f t="shared" si="36"/>
        <v>5.9633027522935782</v>
      </c>
      <c r="AG57" s="326">
        <v>586</v>
      </c>
      <c r="AH57" s="318">
        <v>15</v>
      </c>
      <c r="AI57" s="290">
        <f t="shared" si="37"/>
        <v>2.5597269624573378</v>
      </c>
      <c r="AJ57" s="292">
        <v>11</v>
      </c>
      <c r="AK57" s="290">
        <f t="shared" si="38"/>
        <v>1.877133105802048</v>
      </c>
      <c r="AL57" s="292">
        <v>167</v>
      </c>
      <c r="AM57" s="290">
        <f t="shared" si="39"/>
        <v>28.498293515358363</v>
      </c>
      <c r="AN57" s="292">
        <v>301</v>
      </c>
      <c r="AO57" s="290">
        <f t="shared" si="40"/>
        <v>51.365187713310576</v>
      </c>
      <c r="AP57" s="292">
        <v>81</v>
      </c>
      <c r="AQ57" s="290">
        <f t="shared" si="41"/>
        <v>13.822525597269625</v>
      </c>
      <c r="AR57" s="292">
        <v>6</v>
      </c>
      <c r="AS57" s="290">
        <f t="shared" si="42"/>
        <v>1.0238907849829351</v>
      </c>
      <c r="AT57" s="292">
        <v>5</v>
      </c>
      <c r="AU57" s="283">
        <f>AT57/AG57*100</f>
        <v>0.85324232081911267</v>
      </c>
      <c r="AV57" s="274"/>
    </row>
    <row r="58" spans="1:49" ht="15" thickBot="1">
      <c r="A58" s="276" t="s">
        <v>23</v>
      </c>
      <c r="B58" s="311">
        <f t="shared" si="22"/>
        <v>1330</v>
      </c>
      <c r="C58" s="321">
        <v>101</v>
      </c>
      <c r="D58" s="317" t="s">
        <v>32</v>
      </c>
      <c r="E58" s="288" t="s">
        <v>32</v>
      </c>
      <c r="F58" s="277">
        <v>16</v>
      </c>
      <c r="G58" s="280">
        <f t="shared" si="24"/>
        <v>15.841584158415841</v>
      </c>
      <c r="H58" s="277">
        <v>27</v>
      </c>
      <c r="I58" s="280">
        <f t="shared" si="25"/>
        <v>26.732673267326735</v>
      </c>
      <c r="J58" s="277">
        <v>38</v>
      </c>
      <c r="K58" s="280">
        <f t="shared" si="26"/>
        <v>37.623762376237622</v>
      </c>
      <c r="L58" s="277">
        <v>12</v>
      </c>
      <c r="M58" s="280">
        <f t="shared" si="27"/>
        <v>11.881188118811881</v>
      </c>
      <c r="N58" s="277">
        <v>4</v>
      </c>
      <c r="O58" s="280">
        <f t="shared" si="28"/>
        <v>3.9603960396039604</v>
      </c>
      <c r="P58" s="277" t="s">
        <v>32</v>
      </c>
      <c r="Q58" s="288" t="s">
        <v>32</v>
      </c>
      <c r="R58" s="327">
        <v>767</v>
      </c>
      <c r="S58" s="332" t="s">
        <v>32</v>
      </c>
      <c r="T58" s="333" t="s">
        <v>32</v>
      </c>
      <c r="U58" s="293">
        <v>23</v>
      </c>
      <c r="V58" s="334">
        <f t="shared" si="31"/>
        <v>2.9986962190352022</v>
      </c>
      <c r="W58" s="293">
        <v>156</v>
      </c>
      <c r="X58" s="334">
        <f t="shared" si="32"/>
        <v>20.33898305084746</v>
      </c>
      <c r="Y58" s="293">
        <v>446</v>
      </c>
      <c r="Z58" s="334">
        <f t="shared" si="33"/>
        <v>58.148631029986966</v>
      </c>
      <c r="AA58" s="293">
        <v>115</v>
      </c>
      <c r="AB58" s="334">
        <f t="shared" si="34"/>
        <v>14.993481095176012</v>
      </c>
      <c r="AC58" s="293">
        <v>21</v>
      </c>
      <c r="AD58" s="342">
        <f t="shared" si="35"/>
        <v>2.737940026075619</v>
      </c>
      <c r="AE58" s="293" t="s">
        <v>32</v>
      </c>
      <c r="AF58" s="346" t="s">
        <v>32</v>
      </c>
      <c r="AG58" s="325">
        <v>462</v>
      </c>
      <c r="AH58" s="317" t="s">
        <v>32</v>
      </c>
      <c r="AI58" s="288" t="s">
        <v>32</v>
      </c>
      <c r="AJ58" s="277">
        <v>7</v>
      </c>
      <c r="AK58" s="280">
        <f t="shared" si="38"/>
        <v>1.5151515151515151</v>
      </c>
      <c r="AL58" s="277">
        <v>96</v>
      </c>
      <c r="AM58" s="280">
        <f t="shared" si="39"/>
        <v>20.779220779220779</v>
      </c>
      <c r="AN58" s="277">
        <v>299</v>
      </c>
      <c r="AO58" s="280">
        <f t="shared" si="40"/>
        <v>64.718614718614717</v>
      </c>
      <c r="AP58" s="277">
        <v>53</v>
      </c>
      <c r="AQ58" s="280">
        <f t="shared" si="41"/>
        <v>11.471861471861471</v>
      </c>
      <c r="AR58" s="277">
        <v>4</v>
      </c>
      <c r="AS58" s="280">
        <f t="shared" si="42"/>
        <v>0.86580086580086579</v>
      </c>
      <c r="AT58" s="277" t="s">
        <v>32</v>
      </c>
      <c r="AU58" s="278" t="s">
        <v>32</v>
      </c>
      <c r="AV58" s="274"/>
    </row>
    <row r="59" spans="1:49">
      <c r="A59" s="294" t="s">
        <v>28</v>
      </c>
      <c r="B59" s="313">
        <f t="shared" si="22"/>
        <v>43470</v>
      </c>
      <c r="C59" s="313">
        <v>7673</v>
      </c>
      <c r="D59" s="295">
        <v>1599</v>
      </c>
      <c r="E59" s="298">
        <f t="shared" si="23"/>
        <v>20.839306659715888</v>
      </c>
      <c r="F59" s="296">
        <v>1443</v>
      </c>
      <c r="G59" s="298">
        <f t="shared" si="24"/>
        <v>18.806203570963117</v>
      </c>
      <c r="H59" s="296">
        <v>2128</v>
      </c>
      <c r="I59" s="298">
        <f t="shared" si="25"/>
        <v>27.733611364524958</v>
      </c>
      <c r="J59" s="296">
        <v>781</v>
      </c>
      <c r="K59" s="298">
        <f t="shared" si="26"/>
        <v>10.178548155871237</v>
      </c>
      <c r="L59" s="296">
        <v>338</v>
      </c>
      <c r="M59" s="298">
        <f t="shared" si="27"/>
        <v>4.4050566922976673</v>
      </c>
      <c r="N59" s="296">
        <v>254</v>
      </c>
      <c r="O59" s="298">
        <f t="shared" si="28"/>
        <v>3.3103088752769452</v>
      </c>
      <c r="P59" s="296">
        <v>1130</v>
      </c>
      <c r="Q59" s="298">
        <f t="shared" si="29"/>
        <v>14.726964681350188</v>
      </c>
      <c r="R59" s="328">
        <v>23013</v>
      </c>
      <c r="S59" s="295">
        <v>1498</v>
      </c>
      <c r="T59" s="298">
        <f t="shared" si="30"/>
        <v>6.509364272367792</v>
      </c>
      <c r="U59" s="296">
        <v>4019</v>
      </c>
      <c r="V59" s="298">
        <f t="shared" si="31"/>
        <v>17.46404206318168</v>
      </c>
      <c r="W59" s="296">
        <v>7489</v>
      </c>
      <c r="X59" s="298">
        <f t="shared" si="32"/>
        <v>32.542475991830706</v>
      </c>
      <c r="Y59" s="296">
        <v>5296</v>
      </c>
      <c r="Z59" s="298">
        <f t="shared" si="33"/>
        <v>23.013079563724851</v>
      </c>
      <c r="AA59" s="296">
        <v>2611</v>
      </c>
      <c r="AB59" s="298">
        <f t="shared" si="34"/>
        <v>11.345761091556945</v>
      </c>
      <c r="AC59" s="296">
        <v>1227</v>
      </c>
      <c r="AD59" s="343">
        <f t="shared" si="35"/>
        <v>5.331769000130361</v>
      </c>
      <c r="AE59" s="296">
        <v>873</v>
      </c>
      <c r="AF59" s="298">
        <f t="shared" si="36"/>
        <v>3.7935080172076656</v>
      </c>
      <c r="AG59" s="328">
        <v>12784</v>
      </c>
      <c r="AH59" s="295">
        <v>416</v>
      </c>
      <c r="AI59" s="298">
        <f t="shared" si="37"/>
        <v>3.2540675844806008</v>
      </c>
      <c r="AJ59" s="296">
        <v>1631</v>
      </c>
      <c r="AK59" s="298">
        <f t="shared" si="38"/>
        <v>12.758135168961202</v>
      </c>
      <c r="AL59" s="296">
        <v>5122</v>
      </c>
      <c r="AM59" s="298">
        <f t="shared" si="39"/>
        <v>40.065707133917392</v>
      </c>
      <c r="AN59" s="296">
        <v>4714</v>
      </c>
      <c r="AO59" s="298">
        <f t="shared" si="40"/>
        <v>36.874217772215268</v>
      </c>
      <c r="AP59" s="296">
        <v>722</v>
      </c>
      <c r="AQ59" s="298">
        <f t="shared" si="41"/>
        <v>5.6476846057571963</v>
      </c>
      <c r="AR59" s="296">
        <v>143</v>
      </c>
      <c r="AS59" s="298">
        <f t="shared" si="42"/>
        <v>1.1185857321652064</v>
      </c>
      <c r="AT59" s="296">
        <v>36</v>
      </c>
      <c r="AU59" s="297">
        <f t="shared" si="43"/>
        <v>0.28160200250312889</v>
      </c>
      <c r="AV59" s="274"/>
      <c r="AW59" s="229"/>
    </row>
    <row r="60" spans="1:49">
      <c r="A60" s="299" t="s">
        <v>8</v>
      </c>
      <c r="B60" s="314">
        <f t="shared" si="22"/>
        <v>10272</v>
      </c>
      <c r="C60" s="314">
        <v>1392</v>
      </c>
      <c r="D60" s="300">
        <v>432</v>
      </c>
      <c r="E60" s="303">
        <f t="shared" si="23"/>
        <v>31.03448275862069</v>
      </c>
      <c r="F60" s="301">
        <v>143</v>
      </c>
      <c r="G60" s="303">
        <f t="shared" si="24"/>
        <v>10.272988505747128</v>
      </c>
      <c r="H60" s="301">
        <v>340</v>
      </c>
      <c r="I60" s="303">
        <f t="shared" si="25"/>
        <v>24.425287356321839</v>
      </c>
      <c r="J60" s="301">
        <v>190</v>
      </c>
      <c r="K60" s="303">
        <f t="shared" si="26"/>
        <v>13.649425287356323</v>
      </c>
      <c r="L60" s="301">
        <v>93</v>
      </c>
      <c r="M60" s="303">
        <f t="shared" si="27"/>
        <v>6.6810344827586201</v>
      </c>
      <c r="N60" s="301">
        <v>33</v>
      </c>
      <c r="O60" s="303">
        <f t="shared" si="28"/>
        <v>2.3706896551724137</v>
      </c>
      <c r="P60" s="301">
        <v>161</v>
      </c>
      <c r="Q60" s="303">
        <f t="shared" si="29"/>
        <v>11.566091954022989</v>
      </c>
      <c r="R60" s="329">
        <v>4660</v>
      </c>
      <c r="S60" s="300">
        <v>275</v>
      </c>
      <c r="T60" s="303">
        <f t="shared" si="30"/>
        <v>5.9012875536480687</v>
      </c>
      <c r="U60" s="301">
        <v>288</v>
      </c>
      <c r="V60" s="303">
        <f t="shared" si="31"/>
        <v>6.1802575107296134</v>
      </c>
      <c r="W60" s="301">
        <v>1393</v>
      </c>
      <c r="X60" s="303">
        <f t="shared" si="32"/>
        <v>29.892703862660948</v>
      </c>
      <c r="Y60" s="301">
        <v>1440</v>
      </c>
      <c r="Z60" s="303">
        <f t="shared" si="33"/>
        <v>30.901287553648071</v>
      </c>
      <c r="AA60" s="301">
        <v>744</v>
      </c>
      <c r="AB60" s="303">
        <f t="shared" si="34"/>
        <v>15.965665236051501</v>
      </c>
      <c r="AC60" s="301">
        <v>269</v>
      </c>
      <c r="AD60" s="344">
        <f t="shared" si="35"/>
        <v>5.7725321888412022</v>
      </c>
      <c r="AE60" s="301">
        <v>251</v>
      </c>
      <c r="AF60" s="303">
        <f t="shared" si="36"/>
        <v>5.3862660944206011</v>
      </c>
      <c r="AG60" s="329">
        <v>4220</v>
      </c>
      <c r="AH60" s="300">
        <v>103</v>
      </c>
      <c r="AI60" s="303">
        <f t="shared" si="37"/>
        <v>2.4407582938388623</v>
      </c>
      <c r="AJ60" s="301">
        <v>213</v>
      </c>
      <c r="AK60" s="303">
        <f t="shared" si="38"/>
        <v>5.0473933649289098</v>
      </c>
      <c r="AL60" s="301">
        <v>1516</v>
      </c>
      <c r="AM60" s="303">
        <f t="shared" si="39"/>
        <v>35.924170616113742</v>
      </c>
      <c r="AN60" s="301">
        <v>1753</v>
      </c>
      <c r="AO60" s="303">
        <f t="shared" si="40"/>
        <v>41.540284360189574</v>
      </c>
      <c r="AP60" s="301">
        <v>541</v>
      </c>
      <c r="AQ60" s="303">
        <f t="shared" si="41"/>
        <v>12.819905213270141</v>
      </c>
      <c r="AR60" s="301">
        <v>80</v>
      </c>
      <c r="AS60" s="303">
        <f t="shared" si="42"/>
        <v>1.8957345971563981</v>
      </c>
      <c r="AT60" s="301">
        <v>14</v>
      </c>
      <c r="AU60" s="302">
        <f t="shared" si="43"/>
        <v>0.33175355450236965</v>
      </c>
      <c r="AV60" s="274"/>
      <c r="AW60" s="229"/>
    </row>
    <row r="61" spans="1:49" ht="15" thickBot="1">
      <c r="A61" s="304" t="s">
        <v>6</v>
      </c>
      <c r="B61" s="315">
        <f t="shared" si="22"/>
        <v>53742</v>
      </c>
      <c r="C61" s="323">
        <v>9065</v>
      </c>
      <c r="D61" s="319">
        <v>2031</v>
      </c>
      <c r="E61" s="307">
        <f t="shared" si="23"/>
        <v>22.40485383342526</v>
      </c>
      <c r="F61" s="305">
        <v>1586</v>
      </c>
      <c r="G61" s="307">
        <f t="shared" si="24"/>
        <v>17.495863210148922</v>
      </c>
      <c r="H61" s="305">
        <v>2468</v>
      </c>
      <c r="I61" s="307">
        <f t="shared" si="25"/>
        <v>27.225592939878656</v>
      </c>
      <c r="J61" s="305">
        <v>971</v>
      </c>
      <c r="K61" s="307">
        <f t="shared" si="26"/>
        <v>10.711527854384997</v>
      </c>
      <c r="L61" s="305">
        <v>431</v>
      </c>
      <c r="M61" s="307">
        <f t="shared" si="27"/>
        <v>4.7545504688361824</v>
      </c>
      <c r="N61" s="305">
        <v>287</v>
      </c>
      <c r="O61" s="307">
        <f t="shared" si="28"/>
        <v>3.1660231660231659</v>
      </c>
      <c r="P61" s="305">
        <v>1291</v>
      </c>
      <c r="Q61" s="307">
        <f t="shared" si="29"/>
        <v>14.241588527302811</v>
      </c>
      <c r="R61" s="330">
        <v>27673</v>
      </c>
      <c r="S61" s="319">
        <v>1773</v>
      </c>
      <c r="T61" s="307">
        <f t="shared" si="30"/>
        <v>6.4069670798251002</v>
      </c>
      <c r="U61" s="305">
        <v>4307</v>
      </c>
      <c r="V61" s="307">
        <f t="shared" si="31"/>
        <v>15.56390705742059</v>
      </c>
      <c r="W61" s="305">
        <v>8882</v>
      </c>
      <c r="X61" s="307">
        <f t="shared" si="32"/>
        <v>32.096267119575039</v>
      </c>
      <c r="Y61" s="305">
        <v>6736</v>
      </c>
      <c r="Z61" s="307">
        <f t="shared" si="33"/>
        <v>24.341415820474833</v>
      </c>
      <c r="AA61" s="305">
        <v>3355</v>
      </c>
      <c r="AB61" s="307">
        <f t="shared" si="34"/>
        <v>12.123730712246594</v>
      </c>
      <c r="AC61" s="305">
        <v>1496</v>
      </c>
      <c r="AD61" s="345">
        <f t="shared" si="35"/>
        <v>5.4059913995591371</v>
      </c>
      <c r="AE61" s="305">
        <v>1124</v>
      </c>
      <c r="AF61" s="307">
        <f t="shared" si="36"/>
        <v>4.0617208108987102</v>
      </c>
      <c r="AG61" s="330">
        <v>17004</v>
      </c>
      <c r="AH61" s="319">
        <v>519</v>
      </c>
      <c r="AI61" s="307">
        <f t="shared" si="37"/>
        <v>3.0522230063514471</v>
      </c>
      <c r="AJ61" s="305">
        <v>1844</v>
      </c>
      <c r="AK61" s="307">
        <f t="shared" si="38"/>
        <v>10.844507174782404</v>
      </c>
      <c r="AL61" s="305">
        <v>6638</v>
      </c>
      <c r="AM61" s="307">
        <f t="shared" si="39"/>
        <v>39.037873441543162</v>
      </c>
      <c r="AN61" s="305">
        <v>6467</v>
      </c>
      <c r="AO61" s="307">
        <f t="shared" si="40"/>
        <v>38.032227711126794</v>
      </c>
      <c r="AP61" s="305">
        <v>1263</v>
      </c>
      <c r="AQ61" s="307">
        <f t="shared" si="41"/>
        <v>7.427664079040226</v>
      </c>
      <c r="AR61" s="305">
        <v>223</v>
      </c>
      <c r="AS61" s="307">
        <f t="shared" si="42"/>
        <v>1.3114561279698895</v>
      </c>
      <c r="AT61" s="305">
        <v>50</v>
      </c>
      <c r="AU61" s="306">
        <f t="shared" si="43"/>
        <v>0.29404845918607386</v>
      </c>
      <c r="AV61" s="274"/>
      <c r="AW61" s="229"/>
    </row>
    <row r="62" spans="1:49" ht="15" customHeight="1">
      <c r="A62" s="443" t="s">
        <v>167</v>
      </c>
      <c r="B62" s="443"/>
      <c r="C62" s="443"/>
      <c r="D62" s="443"/>
      <c r="E62" s="443"/>
      <c r="F62" s="443"/>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274"/>
    </row>
    <row r="63" spans="1:49" ht="15" customHeight="1">
      <c r="A63" s="442" t="s">
        <v>182</v>
      </c>
      <c r="B63" s="442"/>
      <c r="C63" s="442"/>
      <c r="D63" s="442"/>
      <c r="E63" s="442"/>
      <c r="F63" s="442"/>
      <c r="G63" s="442"/>
      <c r="H63" s="442"/>
      <c r="I63" s="442"/>
      <c r="J63" s="442"/>
      <c r="K63" s="442"/>
      <c r="L63" s="442"/>
      <c r="M63" s="442"/>
      <c r="N63" s="442"/>
      <c r="O63" s="442"/>
      <c r="P63" s="442"/>
      <c r="Q63" s="442"/>
      <c r="R63" s="442"/>
      <c r="S63" s="442"/>
      <c r="T63" s="442"/>
      <c r="U63" s="442"/>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274"/>
    </row>
    <row r="64" spans="1:49">
      <c r="A64" s="440"/>
      <c r="B64" s="440"/>
      <c r="C64" s="440"/>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274"/>
    </row>
    <row r="65" spans="1:48">
      <c r="A65" s="274"/>
      <c r="B65" s="274"/>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c r="AN65" s="274"/>
      <c r="AO65" s="274"/>
      <c r="AP65" s="274"/>
      <c r="AQ65" s="274"/>
      <c r="AR65" s="274"/>
      <c r="AS65" s="274"/>
      <c r="AT65" s="274"/>
      <c r="AU65" s="274"/>
      <c r="AV65" s="274"/>
    </row>
    <row r="66" spans="1:48">
      <c r="A66" s="274"/>
      <c r="B66" s="274"/>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4"/>
      <c r="AM66" s="274"/>
      <c r="AN66" s="274"/>
      <c r="AO66" s="274"/>
      <c r="AP66" s="274"/>
      <c r="AQ66" s="274"/>
      <c r="AR66" s="274"/>
      <c r="AS66" s="274"/>
      <c r="AT66" s="274"/>
      <c r="AU66" s="274"/>
      <c r="AV66" s="274"/>
    </row>
    <row r="67" spans="1:48" ht="23.5">
      <c r="A67" s="426">
        <v>2019</v>
      </c>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K67" s="427"/>
      <c r="AL67" s="427"/>
      <c r="AM67" s="427"/>
      <c r="AN67" s="427"/>
      <c r="AO67" s="427"/>
      <c r="AP67" s="427"/>
      <c r="AQ67" s="427"/>
      <c r="AR67" s="427"/>
      <c r="AS67" s="427"/>
      <c r="AT67" s="427"/>
      <c r="AU67" s="427"/>
      <c r="AV67" s="274"/>
    </row>
    <row r="68" spans="1:48">
      <c r="A68" s="274"/>
      <c r="B68" s="274"/>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row>
    <row r="69" spans="1:48">
      <c r="A69" s="444" t="s">
        <v>174</v>
      </c>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M69" s="444"/>
      <c r="AN69" s="444"/>
      <c r="AO69" s="444"/>
      <c r="AP69" s="444"/>
      <c r="AQ69" s="444"/>
      <c r="AR69" s="444"/>
      <c r="AS69" s="444"/>
      <c r="AT69" s="444"/>
      <c r="AU69" s="444"/>
      <c r="AV69" s="274"/>
    </row>
    <row r="70" spans="1:48">
      <c r="A70" s="428" t="s">
        <v>2</v>
      </c>
      <c r="B70" s="430" t="s">
        <v>3</v>
      </c>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274"/>
    </row>
    <row r="71" spans="1:48">
      <c r="A71" s="428"/>
      <c r="B71" s="432" t="s">
        <v>4</v>
      </c>
      <c r="C71" s="430" t="s">
        <v>43</v>
      </c>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274"/>
    </row>
    <row r="72" spans="1:48">
      <c r="A72" s="428"/>
      <c r="B72" s="432"/>
      <c r="C72" s="430" t="s">
        <v>54</v>
      </c>
      <c r="D72" s="431"/>
      <c r="E72" s="431"/>
      <c r="F72" s="431"/>
      <c r="G72" s="431"/>
      <c r="H72" s="431"/>
      <c r="I72" s="431"/>
      <c r="J72" s="431"/>
      <c r="K72" s="431"/>
      <c r="L72" s="431"/>
      <c r="M72" s="431"/>
      <c r="N72" s="431"/>
      <c r="O72" s="431"/>
      <c r="P72" s="431"/>
      <c r="Q72" s="433"/>
      <c r="R72" s="430" t="s">
        <v>30</v>
      </c>
      <c r="S72" s="431"/>
      <c r="T72" s="431"/>
      <c r="U72" s="431"/>
      <c r="V72" s="431"/>
      <c r="W72" s="431"/>
      <c r="X72" s="431"/>
      <c r="Y72" s="431"/>
      <c r="Z72" s="431"/>
      <c r="AA72" s="431"/>
      <c r="AB72" s="431"/>
      <c r="AC72" s="431"/>
      <c r="AD72" s="431"/>
      <c r="AE72" s="431"/>
      <c r="AF72" s="433"/>
      <c r="AG72" s="430" t="s">
        <v>168</v>
      </c>
      <c r="AH72" s="431"/>
      <c r="AI72" s="431"/>
      <c r="AJ72" s="431"/>
      <c r="AK72" s="431"/>
      <c r="AL72" s="431"/>
      <c r="AM72" s="431"/>
      <c r="AN72" s="431"/>
      <c r="AO72" s="431"/>
      <c r="AP72" s="431"/>
      <c r="AQ72" s="431"/>
      <c r="AR72" s="431"/>
      <c r="AS72" s="431"/>
      <c r="AT72" s="431"/>
      <c r="AU72" s="431"/>
      <c r="AV72" s="274"/>
    </row>
    <row r="73" spans="1:48">
      <c r="A73" s="428"/>
      <c r="B73" s="432"/>
      <c r="C73" s="434" t="s">
        <v>4</v>
      </c>
      <c r="D73" s="430" t="s">
        <v>43</v>
      </c>
      <c r="E73" s="431"/>
      <c r="F73" s="431"/>
      <c r="G73" s="431"/>
      <c r="H73" s="431"/>
      <c r="I73" s="431"/>
      <c r="J73" s="431"/>
      <c r="K73" s="431"/>
      <c r="L73" s="431"/>
      <c r="M73" s="431"/>
      <c r="N73" s="431"/>
      <c r="O73" s="431"/>
      <c r="P73" s="431"/>
      <c r="Q73" s="433"/>
      <c r="R73" s="434" t="s">
        <v>4</v>
      </c>
      <c r="S73" s="430" t="s">
        <v>43</v>
      </c>
      <c r="T73" s="431"/>
      <c r="U73" s="431"/>
      <c r="V73" s="431"/>
      <c r="W73" s="431"/>
      <c r="X73" s="431"/>
      <c r="Y73" s="431"/>
      <c r="Z73" s="431"/>
      <c r="AA73" s="431"/>
      <c r="AB73" s="431"/>
      <c r="AC73" s="431"/>
      <c r="AD73" s="431"/>
      <c r="AE73" s="431"/>
      <c r="AF73" s="433"/>
      <c r="AG73" s="434" t="s">
        <v>4</v>
      </c>
      <c r="AH73" s="430" t="s">
        <v>43</v>
      </c>
      <c r="AI73" s="431"/>
      <c r="AJ73" s="431"/>
      <c r="AK73" s="431"/>
      <c r="AL73" s="431"/>
      <c r="AM73" s="431"/>
      <c r="AN73" s="431"/>
      <c r="AO73" s="431"/>
      <c r="AP73" s="431"/>
      <c r="AQ73" s="431"/>
      <c r="AR73" s="431"/>
      <c r="AS73" s="431"/>
      <c r="AT73" s="431"/>
      <c r="AU73" s="431"/>
      <c r="AV73" s="274"/>
    </row>
    <row r="74" spans="1:48" ht="43.5" customHeight="1">
      <c r="A74" s="428"/>
      <c r="B74" s="432"/>
      <c r="C74" s="434"/>
      <c r="D74" s="437" t="s">
        <v>160</v>
      </c>
      <c r="E74" s="438"/>
      <c r="F74" s="435" t="s">
        <v>161</v>
      </c>
      <c r="G74" s="436"/>
      <c r="H74" s="435" t="s">
        <v>162</v>
      </c>
      <c r="I74" s="436"/>
      <c r="J74" s="435" t="s">
        <v>163</v>
      </c>
      <c r="K74" s="436"/>
      <c r="L74" s="435" t="s">
        <v>164</v>
      </c>
      <c r="M74" s="436"/>
      <c r="N74" s="435" t="s">
        <v>165</v>
      </c>
      <c r="O74" s="436"/>
      <c r="P74" s="435" t="s">
        <v>166</v>
      </c>
      <c r="Q74" s="436"/>
      <c r="R74" s="434"/>
      <c r="S74" s="441" t="s">
        <v>160</v>
      </c>
      <c r="T74" s="438"/>
      <c r="U74" s="435" t="s">
        <v>169</v>
      </c>
      <c r="V74" s="436"/>
      <c r="W74" s="435" t="s">
        <v>162</v>
      </c>
      <c r="X74" s="436"/>
      <c r="Y74" s="435" t="s">
        <v>163</v>
      </c>
      <c r="Z74" s="436"/>
      <c r="AA74" s="435" t="s">
        <v>164</v>
      </c>
      <c r="AB74" s="436"/>
      <c r="AC74" s="435" t="s">
        <v>165</v>
      </c>
      <c r="AD74" s="436"/>
      <c r="AE74" s="435" t="s">
        <v>166</v>
      </c>
      <c r="AF74" s="436"/>
      <c r="AG74" s="434"/>
      <c r="AH74" s="437" t="s">
        <v>160</v>
      </c>
      <c r="AI74" s="438"/>
      <c r="AJ74" s="435" t="s">
        <v>169</v>
      </c>
      <c r="AK74" s="436"/>
      <c r="AL74" s="435" t="s">
        <v>162</v>
      </c>
      <c r="AM74" s="436"/>
      <c r="AN74" s="435" t="s">
        <v>163</v>
      </c>
      <c r="AO74" s="436"/>
      <c r="AP74" s="435" t="s">
        <v>164</v>
      </c>
      <c r="AQ74" s="436"/>
      <c r="AR74" s="435" t="s">
        <v>165</v>
      </c>
      <c r="AS74" s="436"/>
      <c r="AT74" s="435" t="s">
        <v>166</v>
      </c>
      <c r="AU74" s="439"/>
      <c r="AV74" s="274"/>
    </row>
    <row r="75" spans="1:48" ht="15" customHeight="1" thickBot="1">
      <c r="A75" s="429"/>
      <c r="B75" s="368" t="s">
        <v>0</v>
      </c>
      <c r="C75" s="368" t="s">
        <v>0</v>
      </c>
      <c r="D75" s="362" t="s">
        <v>0</v>
      </c>
      <c r="E75" s="361" t="s">
        <v>1</v>
      </c>
      <c r="F75" s="362" t="s">
        <v>0</v>
      </c>
      <c r="G75" s="361" t="s">
        <v>1</v>
      </c>
      <c r="H75" s="362" t="s">
        <v>0</v>
      </c>
      <c r="I75" s="361" t="s">
        <v>1</v>
      </c>
      <c r="J75" s="362" t="s">
        <v>0</v>
      </c>
      <c r="K75" s="361" t="s">
        <v>1</v>
      </c>
      <c r="L75" s="362" t="s">
        <v>0</v>
      </c>
      <c r="M75" s="361" t="s">
        <v>1</v>
      </c>
      <c r="N75" s="362" t="s">
        <v>0</v>
      </c>
      <c r="O75" s="361" t="s">
        <v>1</v>
      </c>
      <c r="P75" s="362" t="s">
        <v>0</v>
      </c>
      <c r="Q75" s="361" t="s">
        <v>1</v>
      </c>
      <c r="R75" s="368" t="s">
        <v>0</v>
      </c>
      <c r="S75" s="362" t="s">
        <v>0</v>
      </c>
      <c r="T75" s="361" t="s">
        <v>1</v>
      </c>
      <c r="U75" s="360" t="s">
        <v>0</v>
      </c>
      <c r="V75" s="361" t="s">
        <v>1</v>
      </c>
      <c r="W75" s="362" t="s">
        <v>0</v>
      </c>
      <c r="X75" s="361" t="s">
        <v>1</v>
      </c>
      <c r="Y75" s="362" t="s">
        <v>0</v>
      </c>
      <c r="Z75" s="361" t="s">
        <v>1</v>
      </c>
      <c r="AA75" s="362" t="s">
        <v>0</v>
      </c>
      <c r="AB75" s="361" t="s">
        <v>1</v>
      </c>
      <c r="AC75" s="362" t="s">
        <v>0</v>
      </c>
      <c r="AD75" s="361" t="s">
        <v>1</v>
      </c>
      <c r="AE75" s="362" t="s">
        <v>0</v>
      </c>
      <c r="AF75" s="361" t="s">
        <v>1</v>
      </c>
      <c r="AG75" s="368" t="s">
        <v>0</v>
      </c>
      <c r="AH75" s="362" t="s">
        <v>0</v>
      </c>
      <c r="AI75" s="361" t="s">
        <v>1</v>
      </c>
      <c r="AJ75" s="362" t="s">
        <v>0</v>
      </c>
      <c r="AK75" s="361" t="s">
        <v>1</v>
      </c>
      <c r="AL75" s="362" t="s">
        <v>0</v>
      </c>
      <c r="AM75" s="361" t="s">
        <v>1</v>
      </c>
      <c r="AN75" s="362" t="s">
        <v>0</v>
      </c>
      <c r="AO75" s="361" t="s">
        <v>1</v>
      </c>
      <c r="AP75" s="362" t="s">
        <v>0</v>
      </c>
      <c r="AQ75" s="361" t="s">
        <v>1</v>
      </c>
      <c r="AR75" s="362" t="s">
        <v>0</v>
      </c>
      <c r="AS75" s="361" t="s">
        <v>1</v>
      </c>
      <c r="AT75" s="362" t="s">
        <v>0</v>
      </c>
      <c r="AU75" s="361" t="s">
        <v>1</v>
      </c>
      <c r="AV75" s="274"/>
    </row>
    <row r="76" spans="1:48">
      <c r="A76" s="275" t="s">
        <v>9</v>
      </c>
      <c r="B76" s="369">
        <v>8712</v>
      </c>
      <c r="C76" s="370">
        <v>2109</v>
      </c>
      <c r="D76" s="281">
        <v>341</v>
      </c>
      <c r="E76" s="290">
        <f>D76/C76*100</f>
        <v>16.168800379326694</v>
      </c>
      <c r="F76" s="281">
        <v>602</v>
      </c>
      <c r="G76" s="290">
        <f>F76/C76*100</f>
        <v>28.5443338074917</v>
      </c>
      <c r="H76" s="281">
        <v>594</v>
      </c>
      <c r="I76" s="290">
        <f>H76/C76*100</f>
        <v>28.165007112375534</v>
      </c>
      <c r="J76" s="281">
        <v>207</v>
      </c>
      <c r="K76" s="290">
        <f>J76/C76*100</f>
        <v>9.8150782361308675</v>
      </c>
      <c r="L76" s="281">
        <v>83</v>
      </c>
      <c r="M76" s="290">
        <f>L76/C76*100</f>
        <v>3.9355144618302513</v>
      </c>
      <c r="N76" s="281">
        <v>77</v>
      </c>
      <c r="O76" s="290">
        <f>N76/C76*100</f>
        <v>3.6510194404931244</v>
      </c>
      <c r="P76" s="281">
        <v>205</v>
      </c>
      <c r="Q76" s="290">
        <f>P76/C76*100</f>
        <v>9.720246562351825</v>
      </c>
      <c r="R76" s="370">
        <v>5123</v>
      </c>
      <c r="S76" s="281" t="s">
        <v>170</v>
      </c>
      <c r="T76" s="290" t="s">
        <v>170</v>
      </c>
      <c r="U76" s="281" t="s">
        <v>170</v>
      </c>
      <c r="V76" s="290" t="s">
        <v>170</v>
      </c>
      <c r="W76" s="281" t="s">
        <v>170</v>
      </c>
      <c r="X76" s="290" t="s">
        <v>170</v>
      </c>
      <c r="Y76" s="281" t="s">
        <v>170</v>
      </c>
      <c r="Z76" s="290" t="s">
        <v>170</v>
      </c>
      <c r="AA76" s="281" t="s">
        <v>170</v>
      </c>
      <c r="AB76" s="341" t="s">
        <v>170</v>
      </c>
      <c r="AC76" s="281" t="s">
        <v>170</v>
      </c>
      <c r="AD76" s="341" t="s">
        <v>170</v>
      </c>
      <c r="AE76" s="281" t="s">
        <v>170</v>
      </c>
      <c r="AF76" s="290" t="s">
        <v>170</v>
      </c>
      <c r="AG76" s="324">
        <v>1480</v>
      </c>
      <c r="AH76" s="316" t="s">
        <v>170</v>
      </c>
      <c r="AI76" s="290" t="s">
        <v>170</v>
      </c>
      <c r="AJ76" s="281" t="s">
        <v>170</v>
      </c>
      <c r="AK76" s="290" t="s">
        <v>170</v>
      </c>
      <c r="AL76" s="281" t="s">
        <v>170</v>
      </c>
      <c r="AM76" s="290" t="s">
        <v>170</v>
      </c>
      <c r="AN76" s="281" t="s">
        <v>170</v>
      </c>
      <c r="AO76" s="290" t="s">
        <v>170</v>
      </c>
      <c r="AP76" s="281" t="s">
        <v>170</v>
      </c>
      <c r="AQ76" s="290" t="s">
        <v>170</v>
      </c>
      <c r="AR76" s="281" t="s">
        <v>170</v>
      </c>
      <c r="AS76" s="290" t="s">
        <v>170</v>
      </c>
      <c r="AT76" s="281" t="s">
        <v>170</v>
      </c>
      <c r="AU76" s="283" t="s">
        <v>170</v>
      </c>
      <c r="AV76" s="274"/>
    </row>
    <row r="77" spans="1:48">
      <c r="A77" s="276" t="s">
        <v>10</v>
      </c>
      <c r="B77" s="311">
        <v>8594</v>
      </c>
      <c r="C77" s="321">
        <v>1742</v>
      </c>
      <c r="D77" s="317">
        <v>243</v>
      </c>
      <c r="E77" s="280">
        <f>D77/C77*100</f>
        <v>13.949483352468429</v>
      </c>
      <c r="F77" s="277">
        <v>605</v>
      </c>
      <c r="G77" s="280">
        <f>F77/C77*100</f>
        <v>34.730195177956375</v>
      </c>
      <c r="H77" s="277">
        <v>514</v>
      </c>
      <c r="I77" s="280">
        <f>H77/C77*100</f>
        <v>29.506314580941446</v>
      </c>
      <c r="J77" s="277">
        <v>190</v>
      </c>
      <c r="K77" s="280">
        <f>J77/C77*100</f>
        <v>10.907003444316878</v>
      </c>
      <c r="L77" s="277">
        <v>94</v>
      </c>
      <c r="M77" s="280">
        <f>L77/C77*100</f>
        <v>5.3960964408725598</v>
      </c>
      <c r="N77" s="277">
        <v>49</v>
      </c>
      <c r="O77" s="280">
        <f>N77/C77*100</f>
        <v>2.8128587830080369</v>
      </c>
      <c r="P77" s="277">
        <v>47</v>
      </c>
      <c r="Q77" s="280">
        <f>P77/C77*100</f>
        <v>2.6980482204362799</v>
      </c>
      <c r="R77" s="325">
        <v>4273</v>
      </c>
      <c r="S77" s="317" t="s">
        <v>170</v>
      </c>
      <c r="T77" s="280" t="s">
        <v>170</v>
      </c>
      <c r="U77" s="277" t="s">
        <v>170</v>
      </c>
      <c r="V77" s="280" t="s">
        <v>170</v>
      </c>
      <c r="W77" s="277" t="s">
        <v>170</v>
      </c>
      <c r="X77" s="280" t="s">
        <v>170</v>
      </c>
      <c r="Y77" s="277" t="s">
        <v>170</v>
      </c>
      <c r="Z77" s="280" t="s">
        <v>170</v>
      </c>
      <c r="AA77" s="277" t="s">
        <v>170</v>
      </c>
      <c r="AB77" s="339" t="s">
        <v>170</v>
      </c>
      <c r="AC77" s="277" t="s">
        <v>170</v>
      </c>
      <c r="AD77" s="339" t="s">
        <v>170</v>
      </c>
      <c r="AE77" s="277" t="s">
        <v>170</v>
      </c>
      <c r="AF77" s="280" t="s">
        <v>170</v>
      </c>
      <c r="AG77" s="325">
        <v>2579</v>
      </c>
      <c r="AH77" s="317" t="s">
        <v>170</v>
      </c>
      <c r="AI77" s="280" t="s">
        <v>170</v>
      </c>
      <c r="AJ77" s="277" t="s">
        <v>170</v>
      </c>
      <c r="AK77" s="280" t="s">
        <v>170</v>
      </c>
      <c r="AL77" s="277" t="s">
        <v>170</v>
      </c>
      <c r="AM77" s="280" t="s">
        <v>170</v>
      </c>
      <c r="AN77" s="277" t="s">
        <v>170</v>
      </c>
      <c r="AO77" s="280" t="s">
        <v>170</v>
      </c>
      <c r="AP77" s="277" t="s">
        <v>170</v>
      </c>
      <c r="AQ77" s="280" t="s">
        <v>170</v>
      </c>
      <c r="AR77" s="277" t="s">
        <v>170</v>
      </c>
      <c r="AS77" s="280" t="s">
        <v>170</v>
      </c>
      <c r="AT77" s="277" t="s">
        <v>170</v>
      </c>
      <c r="AU77" s="279" t="s">
        <v>170</v>
      </c>
      <c r="AV77" s="274"/>
    </row>
    <row r="78" spans="1:48">
      <c r="A78" s="275" t="s">
        <v>11</v>
      </c>
      <c r="B78" s="312">
        <v>2600</v>
      </c>
      <c r="C78" s="320">
        <v>796</v>
      </c>
      <c r="D78" s="316">
        <v>376</v>
      </c>
      <c r="E78" s="290">
        <f>D78/C78*100</f>
        <v>47.236180904522612</v>
      </c>
      <c r="F78" s="281">
        <v>79</v>
      </c>
      <c r="G78" s="290">
        <f>F78/C78*100</f>
        <v>9.924623115577889</v>
      </c>
      <c r="H78" s="281">
        <v>134</v>
      </c>
      <c r="I78" s="290">
        <f>H78/C78*100</f>
        <v>16.834170854271356</v>
      </c>
      <c r="J78" s="281">
        <v>43</v>
      </c>
      <c r="K78" s="290">
        <f>J78/C78*100</f>
        <v>5.4020100502512562</v>
      </c>
      <c r="L78" s="281">
        <v>32</v>
      </c>
      <c r="M78" s="290">
        <f>L78/C78*100</f>
        <v>4.0201005025125625</v>
      </c>
      <c r="N78" s="281">
        <v>23</v>
      </c>
      <c r="O78" s="290">
        <f>N78/C78*100</f>
        <v>2.8894472361809047</v>
      </c>
      <c r="P78" s="281">
        <v>109</v>
      </c>
      <c r="Q78" s="290">
        <f>P78/C78*100</f>
        <v>13.693467336683419</v>
      </c>
      <c r="R78" s="324">
        <v>995</v>
      </c>
      <c r="S78" s="331">
        <v>132</v>
      </c>
      <c r="T78" s="289">
        <f>S78/R78*100</f>
        <v>13.266331658291458</v>
      </c>
      <c r="U78" s="286">
        <v>48</v>
      </c>
      <c r="V78" s="289">
        <f>U78/R78*100</f>
        <v>4.8241206030150749</v>
      </c>
      <c r="W78" s="286">
        <v>243</v>
      </c>
      <c r="X78" s="289">
        <f>W78/R78*100</f>
        <v>24.422110552763819</v>
      </c>
      <c r="Y78" s="286">
        <v>246</v>
      </c>
      <c r="Z78" s="289">
        <f>Y78/R78*100</f>
        <v>24.723618090452263</v>
      </c>
      <c r="AA78" s="286">
        <v>173</v>
      </c>
      <c r="AB78" s="340">
        <f>AA78/R78*100</f>
        <v>17.386934673366834</v>
      </c>
      <c r="AC78" s="286">
        <v>86</v>
      </c>
      <c r="AD78" s="340">
        <f>AC78/R78*100</f>
        <v>8.6432160804020093</v>
      </c>
      <c r="AE78" s="286">
        <v>67</v>
      </c>
      <c r="AF78" s="289">
        <f>AE78/R78*100</f>
        <v>6.733668341708543</v>
      </c>
      <c r="AG78" s="324">
        <v>809</v>
      </c>
      <c r="AH78" s="331">
        <v>34</v>
      </c>
      <c r="AI78" s="289">
        <f>AH78/AG78*100</f>
        <v>4.2027194066749072</v>
      </c>
      <c r="AJ78" s="286">
        <v>28</v>
      </c>
      <c r="AK78" s="289">
        <f>AJ78/AG78*100</f>
        <v>3.4610630407911001</v>
      </c>
      <c r="AL78" s="286">
        <v>387</v>
      </c>
      <c r="AM78" s="289">
        <f>AL78/AG78*100</f>
        <v>47.836835599505562</v>
      </c>
      <c r="AN78" s="286">
        <v>310</v>
      </c>
      <c r="AO78" s="289">
        <f>AN78/AG78*100</f>
        <v>38.318912237330039</v>
      </c>
      <c r="AP78" s="286">
        <v>34</v>
      </c>
      <c r="AQ78" s="289">
        <f>AP78/AG78*100</f>
        <v>4.2027194066749072</v>
      </c>
      <c r="AR78" s="286">
        <v>12</v>
      </c>
      <c r="AS78" s="289">
        <f>AR78/AG78*100</f>
        <v>1.4833127317676145</v>
      </c>
      <c r="AT78" s="286">
        <v>4</v>
      </c>
      <c r="AU78" s="285">
        <f>AT78/AG78*100</f>
        <v>0.4944375772558714</v>
      </c>
      <c r="AV78" s="274"/>
    </row>
    <row r="79" spans="1:48">
      <c r="A79" s="276" t="s">
        <v>12</v>
      </c>
      <c r="B79" s="311">
        <v>1538</v>
      </c>
      <c r="C79" s="321">
        <v>157</v>
      </c>
      <c r="D79" s="317">
        <v>27</v>
      </c>
      <c r="E79" s="280">
        <f>D79/C79*100</f>
        <v>17.197452229299362</v>
      </c>
      <c r="F79" s="277">
        <v>16</v>
      </c>
      <c r="G79" s="280">
        <f>F79/C79*100</f>
        <v>10.191082802547772</v>
      </c>
      <c r="H79" s="277">
        <v>43</v>
      </c>
      <c r="I79" s="280">
        <f>H79/C79*100</f>
        <v>27.388535031847134</v>
      </c>
      <c r="J79" s="277">
        <v>39</v>
      </c>
      <c r="K79" s="280">
        <f>J79/C79*100</f>
        <v>24.840764331210192</v>
      </c>
      <c r="L79" s="277">
        <v>12</v>
      </c>
      <c r="M79" s="280">
        <f>L79/C79*100</f>
        <v>7.6433121019108281</v>
      </c>
      <c r="N79" s="277">
        <v>4</v>
      </c>
      <c r="O79" s="280">
        <f>N79/C79*100</f>
        <v>2.547770700636943</v>
      </c>
      <c r="P79" s="277">
        <v>16</v>
      </c>
      <c r="Q79" s="280">
        <f>P79/C79*100</f>
        <v>10.191082802547772</v>
      </c>
      <c r="R79" s="325">
        <v>709</v>
      </c>
      <c r="S79" s="317">
        <v>42</v>
      </c>
      <c r="T79" s="280">
        <f>S79/R79*100</f>
        <v>5.9238363892806767</v>
      </c>
      <c r="U79" s="277">
        <v>81</v>
      </c>
      <c r="V79" s="280">
        <f>U79/R79*100</f>
        <v>11.424541607898449</v>
      </c>
      <c r="W79" s="277">
        <v>295</v>
      </c>
      <c r="X79" s="280">
        <f>W79/R79*100</f>
        <v>41.607898448519045</v>
      </c>
      <c r="Y79" s="277">
        <v>128</v>
      </c>
      <c r="Z79" s="280">
        <f>Y79/R79*100</f>
        <v>18.053596614950635</v>
      </c>
      <c r="AA79" s="277">
        <v>76</v>
      </c>
      <c r="AB79" s="339">
        <f>AA79/R79*100</f>
        <v>10.719322990126939</v>
      </c>
      <c r="AC79" s="277">
        <v>42</v>
      </c>
      <c r="AD79" s="339">
        <f>AC79/R79*100</f>
        <v>5.9238363892806767</v>
      </c>
      <c r="AE79" s="277">
        <v>45</v>
      </c>
      <c r="AF79" s="280">
        <f>AE79/R79*100</f>
        <v>6.3469675599435824</v>
      </c>
      <c r="AG79" s="325">
        <v>672</v>
      </c>
      <c r="AH79" s="317">
        <v>21</v>
      </c>
      <c r="AI79" s="280">
        <f>AH79/AG79*100</f>
        <v>3.125</v>
      </c>
      <c r="AJ79" s="277">
        <v>138</v>
      </c>
      <c r="AK79" s="280">
        <f>AJ79/AG79*100</f>
        <v>20.535714285714285</v>
      </c>
      <c r="AL79" s="277">
        <v>318</v>
      </c>
      <c r="AM79" s="280">
        <f>AL79/AG79*100</f>
        <v>47.321428571428569</v>
      </c>
      <c r="AN79" s="277">
        <v>133</v>
      </c>
      <c r="AO79" s="280">
        <f>AN79/AG79*100</f>
        <v>19.791666666666664</v>
      </c>
      <c r="AP79" s="277">
        <v>46</v>
      </c>
      <c r="AQ79" s="280">
        <f>AP79/AG79*100</f>
        <v>6.8452380952380958</v>
      </c>
      <c r="AR79" s="277">
        <v>13</v>
      </c>
      <c r="AS79" s="280">
        <f>AR79/AG79*100</f>
        <v>1.9345238095238095</v>
      </c>
      <c r="AT79" s="277">
        <v>3</v>
      </c>
      <c r="AU79" s="279">
        <f>AT79/AG79*100</f>
        <v>0.4464285714285714</v>
      </c>
      <c r="AV79" s="274"/>
    </row>
    <row r="80" spans="1:48">
      <c r="A80" s="275" t="s">
        <v>13</v>
      </c>
      <c r="B80" s="312">
        <v>431</v>
      </c>
      <c r="C80" s="320">
        <v>130</v>
      </c>
      <c r="D80" s="316" t="s">
        <v>170</v>
      </c>
      <c r="E80" s="290" t="s">
        <v>170</v>
      </c>
      <c r="F80" s="281" t="s">
        <v>170</v>
      </c>
      <c r="G80" s="290" t="s">
        <v>170</v>
      </c>
      <c r="H80" s="281" t="s">
        <v>170</v>
      </c>
      <c r="I80" s="290" t="s">
        <v>170</v>
      </c>
      <c r="J80" s="281" t="s">
        <v>170</v>
      </c>
      <c r="K80" s="290" t="s">
        <v>170</v>
      </c>
      <c r="L80" s="281" t="s">
        <v>170</v>
      </c>
      <c r="M80" s="290" t="s">
        <v>170</v>
      </c>
      <c r="N80" s="281" t="s">
        <v>170</v>
      </c>
      <c r="O80" s="290" t="s">
        <v>170</v>
      </c>
      <c r="P80" s="281" t="s">
        <v>170</v>
      </c>
      <c r="Q80" s="290" t="s">
        <v>170</v>
      </c>
      <c r="R80" s="324">
        <v>156</v>
      </c>
      <c r="S80" s="331" t="s">
        <v>170</v>
      </c>
      <c r="T80" s="289" t="s">
        <v>170</v>
      </c>
      <c r="U80" s="286" t="s">
        <v>170</v>
      </c>
      <c r="V80" s="289" t="s">
        <v>170</v>
      </c>
      <c r="W80" s="286" t="s">
        <v>170</v>
      </c>
      <c r="X80" s="289" t="s">
        <v>170</v>
      </c>
      <c r="Y80" s="286" t="s">
        <v>170</v>
      </c>
      <c r="Z80" s="289" t="s">
        <v>170</v>
      </c>
      <c r="AA80" s="286" t="s">
        <v>170</v>
      </c>
      <c r="AB80" s="340" t="s">
        <v>170</v>
      </c>
      <c r="AC80" s="286" t="s">
        <v>170</v>
      </c>
      <c r="AD80" s="340" t="s">
        <v>170</v>
      </c>
      <c r="AE80" s="286" t="s">
        <v>170</v>
      </c>
      <c r="AF80" s="289" t="s">
        <v>170</v>
      </c>
      <c r="AG80" s="324">
        <v>145</v>
      </c>
      <c r="AH80" s="331" t="s">
        <v>170</v>
      </c>
      <c r="AI80" s="289" t="s">
        <v>170</v>
      </c>
      <c r="AJ80" s="286" t="s">
        <v>170</v>
      </c>
      <c r="AK80" s="289" t="s">
        <v>170</v>
      </c>
      <c r="AL80" s="286" t="s">
        <v>170</v>
      </c>
      <c r="AM80" s="289" t="s">
        <v>170</v>
      </c>
      <c r="AN80" s="286" t="s">
        <v>170</v>
      </c>
      <c r="AO80" s="289" t="s">
        <v>170</v>
      </c>
      <c r="AP80" s="286" t="s">
        <v>170</v>
      </c>
      <c r="AQ80" s="289" t="s">
        <v>170</v>
      </c>
      <c r="AR80" s="286" t="s">
        <v>170</v>
      </c>
      <c r="AS80" s="289" t="s">
        <v>170</v>
      </c>
      <c r="AT80" s="286" t="s">
        <v>170</v>
      </c>
      <c r="AU80" s="285" t="s">
        <v>170</v>
      </c>
      <c r="AV80" s="274"/>
    </row>
    <row r="81" spans="1:48">
      <c r="A81" s="276" t="s">
        <v>14</v>
      </c>
      <c r="B81" s="311">
        <v>1099</v>
      </c>
      <c r="C81" s="321">
        <v>138</v>
      </c>
      <c r="D81" s="317">
        <v>40</v>
      </c>
      <c r="E81" s="280">
        <f>D81/C81*100</f>
        <v>28.985507246376812</v>
      </c>
      <c r="F81" s="277">
        <v>5</v>
      </c>
      <c r="G81" s="280">
        <f>F81/C81*100</f>
        <v>3.6231884057971016</v>
      </c>
      <c r="H81" s="277">
        <v>11</v>
      </c>
      <c r="I81" s="280">
        <f>H81/C81*100</f>
        <v>7.9710144927536222</v>
      </c>
      <c r="J81" s="277">
        <v>21</v>
      </c>
      <c r="K81" s="280">
        <f>J81/C81*100</f>
        <v>15.217391304347828</v>
      </c>
      <c r="L81" s="277">
        <v>14</v>
      </c>
      <c r="M81" s="280">
        <f>L81/C81*100</f>
        <v>10.144927536231885</v>
      </c>
      <c r="N81" s="277">
        <v>11</v>
      </c>
      <c r="O81" s="280">
        <f>N81/C81*100</f>
        <v>7.9710144927536222</v>
      </c>
      <c r="P81" s="277">
        <v>36</v>
      </c>
      <c r="Q81" s="280">
        <f>P81/C81*100</f>
        <v>26.086956521739129</v>
      </c>
      <c r="R81" s="325">
        <v>525</v>
      </c>
      <c r="S81" s="317">
        <v>64</v>
      </c>
      <c r="T81" s="280">
        <f t="shared" ref="T81:T86" si="44">S81/R81*100</f>
        <v>12.19047619047619</v>
      </c>
      <c r="U81" s="277">
        <v>23</v>
      </c>
      <c r="V81" s="280">
        <f t="shared" ref="V81:V86" si="45">U81/R81*100</f>
        <v>4.3809523809523814</v>
      </c>
      <c r="W81" s="277">
        <v>56</v>
      </c>
      <c r="X81" s="280">
        <f t="shared" ref="X81:X86" si="46">W81/R81*100</f>
        <v>10.666666666666668</v>
      </c>
      <c r="Y81" s="277">
        <v>124</v>
      </c>
      <c r="Z81" s="280">
        <f t="shared" ref="Z81:Z86" si="47">Y81/R81*100</f>
        <v>23.61904761904762</v>
      </c>
      <c r="AA81" s="277">
        <v>114</v>
      </c>
      <c r="AB81" s="339">
        <f t="shared" ref="AB81:AB86" si="48">AA81/R81*100</f>
        <v>21.714285714285715</v>
      </c>
      <c r="AC81" s="277">
        <v>70</v>
      </c>
      <c r="AD81" s="339">
        <f t="shared" ref="AD81:AD86" si="49">AC81/R81*100</f>
        <v>13.333333333333334</v>
      </c>
      <c r="AE81" s="277">
        <v>74</v>
      </c>
      <c r="AF81" s="280">
        <f t="shared" ref="AF81:AF86" si="50">AE81/R81*100</f>
        <v>14.095238095238095</v>
      </c>
      <c r="AG81" s="325">
        <v>436</v>
      </c>
      <c r="AH81" s="317">
        <v>14</v>
      </c>
      <c r="AI81" s="280">
        <f>AH81/AG81*100</f>
        <v>3.2110091743119269</v>
      </c>
      <c r="AJ81" s="277">
        <v>17</v>
      </c>
      <c r="AK81" s="280">
        <f>AJ81/AG81*100</f>
        <v>3.8990825688073398</v>
      </c>
      <c r="AL81" s="277">
        <v>112</v>
      </c>
      <c r="AM81" s="280">
        <f>AL81/AG81*100</f>
        <v>25.688073394495415</v>
      </c>
      <c r="AN81" s="277">
        <v>158</v>
      </c>
      <c r="AO81" s="280">
        <f>AN81/AG81*100</f>
        <v>36.238532110091739</v>
      </c>
      <c r="AP81" s="277">
        <v>103</v>
      </c>
      <c r="AQ81" s="280">
        <f>AP81/AG81*100</f>
        <v>23.623853211009173</v>
      </c>
      <c r="AR81" s="277">
        <v>27</v>
      </c>
      <c r="AS81" s="280">
        <f>AR81/AG81*100</f>
        <v>6.192660550458716</v>
      </c>
      <c r="AT81" s="277">
        <v>5</v>
      </c>
      <c r="AU81" s="279">
        <f>AT81/AG81*100</f>
        <v>1.1467889908256881</v>
      </c>
      <c r="AV81" s="274"/>
    </row>
    <row r="82" spans="1:48">
      <c r="A82" s="275" t="s">
        <v>15</v>
      </c>
      <c r="B82" s="312">
        <v>4098</v>
      </c>
      <c r="C82" s="320">
        <v>708</v>
      </c>
      <c r="D82" s="316">
        <v>257</v>
      </c>
      <c r="E82" s="290">
        <f>D82/C82*100</f>
        <v>36.299435028248588</v>
      </c>
      <c r="F82" s="281">
        <v>67</v>
      </c>
      <c r="G82" s="290">
        <f>F82/C82*100</f>
        <v>9.463276836158192</v>
      </c>
      <c r="H82" s="281">
        <v>118</v>
      </c>
      <c r="I82" s="290">
        <f>H82/C82*100</f>
        <v>16.666666666666664</v>
      </c>
      <c r="J82" s="281">
        <v>46</v>
      </c>
      <c r="K82" s="290">
        <f>J82/C82*100</f>
        <v>6.4971751412429377</v>
      </c>
      <c r="L82" s="281">
        <v>41</v>
      </c>
      <c r="M82" s="290">
        <f>L82/C82*100</f>
        <v>5.7909604519774014</v>
      </c>
      <c r="N82" s="281">
        <v>45</v>
      </c>
      <c r="O82" s="290">
        <f>N82/C82*100</f>
        <v>6.3559322033898304</v>
      </c>
      <c r="P82" s="281">
        <v>134</v>
      </c>
      <c r="Q82" s="290">
        <f>P82/C82*100</f>
        <v>18.926553672316384</v>
      </c>
      <c r="R82" s="324">
        <v>1885</v>
      </c>
      <c r="S82" s="331">
        <v>221</v>
      </c>
      <c r="T82" s="289">
        <f t="shared" si="44"/>
        <v>11.724137931034482</v>
      </c>
      <c r="U82" s="286">
        <v>169</v>
      </c>
      <c r="V82" s="289">
        <f t="shared" si="45"/>
        <v>8.9655172413793096</v>
      </c>
      <c r="W82" s="286">
        <v>457</v>
      </c>
      <c r="X82" s="289">
        <f t="shared" si="46"/>
        <v>24.244031830238725</v>
      </c>
      <c r="Y82" s="286">
        <v>526</v>
      </c>
      <c r="Z82" s="289">
        <f t="shared" si="47"/>
        <v>27.904509283819628</v>
      </c>
      <c r="AA82" s="286">
        <v>277</v>
      </c>
      <c r="AB82" s="340">
        <f t="shared" si="48"/>
        <v>14.694960212201591</v>
      </c>
      <c r="AC82" s="286">
        <v>125</v>
      </c>
      <c r="AD82" s="340">
        <f t="shared" si="49"/>
        <v>6.6312997347480112</v>
      </c>
      <c r="AE82" s="286">
        <v>110</v>
      </c>
      <c r="AF82" s="289">
        <f t="shared" si="50"/>
        <v>5.8355437665782492</v>
      </c>
      <c r="AG82" s="335">
        <v>1505</v>
      </c>
      <c r="AH82" s="331">
        <v>79</v>
      </c>
      <c r="AI82" s="289">
        <f>AH82/AG82*100</f>
        <v>5.249169435215947</v>
      </c>
      <c r="AJ82" s="286">
        <v>91</v>
      </c>
      <c r="AK82" s="289">
        <f>AJ82/AG82*100</f>
        <v>6.0465116279069768</v>
      </c>
      <c r="AL82" s="286">
        <v>483</v>
      </c>
      <c r="AM82" s="289">
        <f>AL82/AG82*100</f>
        <v>32.093023255813954</v>
      </c>
      <c r="AN82" s="286">
        <v>642</v>
      </c>
      <c r="AO82" s="289">
        <f>AN82/AG82*100</f>
        <v>42.657807308970099</v>
      </c>
      <c r="AP82" s="286">
        <v>159</v>
      </c>
      <c r="AQ82" s="289">
        <f>AP82/AG82*100</f>
        <v>10.564784053156147</v>
      </c>
      <c r="AR82" s="286">
        <v>40</v>
      </c>
      <c r="AS82" s="289">
        <f>AR82/AG82*100</f>
        <v>2.6578073089700998</v>
      </c>
      <c r="AT82" s="286">
        <v>11</v>
      </c>
      <c r="AU82" s="285">
        <f>AT82/AG82*100</f>
        <v>0.73089700996677742</v>
      </c>
      <c r="AV82" s="274"/>
    </row>
    <row r="83" spans="1:48">
      <c r="A83" s="276" t="s">
        <v>16</v>
      </c>
      <c r="B83" s="311">
        <v>945</v>
      </c>
      <c r="C83" s="321">
        <v>84</v>
      </c>
      <c r="D83" s="317" t="s">
        <v>170</v>
      </c>
      <c r="E83" s="280" t="s">
        <v>170</v>
      </c>
      <c r="F83" s="277" t="s">
        <v>170</v>
      </c>
      <c r="G83" s="280" t="s">
        <v>170</v>
      </c>
      <c r="H83" s="277" t="s">
        <v>170</v>
      </c>
      <c r="I83" s="280" t="s">
        <v>170</v>
      </c>
      <c r="J83" s="277" t="s">
        <v>170</v>
      </c>
      <c r="K83" s="280" t="s">
        <v>170</v>
      </c>
      <c r="L83" s="277" t="s">
        <v>170</v>
      </c>
      <c r="M83" s="280" t="s">
        <v>170</v>
      </c>
      <c r="N83" s="277" t="s">
        <v>170</v>
      </c>
      <c r="O83" s="280" t="s">
        <v>170</v>
      </c>
      <c r="P83" s="277" t="s">
        <v>170</v>
      </c>
      <c r="Q83" s="280" t="s">
        <v>170</v>
      </c>
      <c r="R83" s="325">
        <v>442</v>
      </c>
      <c r="S83" s="317">
        <v>18</v>
      </c>
      <c r="T83" s="280">
        <f t="shared" si="44"/>
        <v>4.0723981900452486</v>
      </c>
      <c r="U83" s="277">
        <v>35</v>
      </c>
      <c r="V83" s="280">
        <f t="shared" si="45"/>
        <v>7.9185520361990944</v>
      </c>
      <c r="W83" s="277">
        <v>227</v>
      </c>
      <c r="X83" s="280">
        <f t="shared" si="46"/>
        <v>51.357466063348411</v>
      </c>
      <c r="Y83" s="277">
        <v>112</v>
      </c>
      <c r="Z83" s="280">
        <f t="shared" si="47"/>
        <v>25.339366515837103</v>
      </c>
      <c r="AA83" s="277">
        <v>26</v>
      </c>
      <c r="AB83" s="339">
        <f t="shared" si="48"/>
        <v>5.8823529411764701</v>
      </c>
      <c r="AC83" s="277">
        <v>11</v>
      </c>
      <c r="AD83" s="339">
        <f t="shared" si="49"/>
        <v>2.4886877828054299</v>
      </c>
      <c r="AE83" s="277">
        <v>13</v>
      </c>
      <c r="AF83" s="280">
        <f t="shared" si="50"/>
        <v>2.9411764705882351</v>
      </c>
      <c r="AG83" s="325">
        <v>419</v>
      </c>
      <c r="AH83" s="317" t="s">
        <v>170</v>
      </c>
      <c r="AI83" s="280" t="s">
        <v>170</v>
      </c>
      <c r="AJ83" s="277" t="s">
        <v>170</v>
      </c>
      <c r="AK83" s="280" t="s">
        <v>170</v>
      </c>
      <c r="AL83" s="277" t="s">
        <v>170</v>
      </c>
      <c r="AM83" s="280" t="s">
        <v>170</v>
      </c>
      <c r="AN83" s="277" t="s">
        <v>170</v>
      </c>
      <c r="AO83" s="280" t="s">
        <v>170</v>
      </c>
      <c r="AP83" s="277" t="s">
        <v>170</v>
      </c>
      <c r="AQ83" s="280" t="s">
        <v>170</v>
      </c>
      <c r="AR83" s="277" t="s">
        <v>170</v>
      </c>
      <c r="AS83" s="280" t="s">
        <v>170</v>
      </c>
      <c r="AT83" s="277" t="s">
        <v>170</v>
      </c>
      <c r="AU83" s="279" t="s">
        <v>170</v>
      </c>
      <c r="AV83" s="274"/>
    </row>
    <row r="84" spans="1:48">
      <c r="A84" s="275" t="s">
        <v>17</v>
      </c>
      <c r="B84" s="312">
        <v>4915</v>
      </c>
      <c r="C84" s="320">
        <v>1126</v>
      </c>
      <c r="D84" s="316">
        <v>384</v>
      </c>
      <c r="E84" s="290">
        <f>D84/C84*100</f>
        <v>34.103019538188278</v>
      </c>
      <c r="F84" s="281">
        <v>94</v>
      </c>
      <c r="G84" s="290">
        <f>F84/C84*100</f>
        <v>8.3481349911190055</v>
      </c>
      <c r="H84" s="281">
        <v>318</v>
      </c>
      <c r="I84" s="290">
        <f>H84/C84*100</f>
        <v>28.241563055062169</v>
      </c>
      <c r="J84" s="281">
        <v>127</v>
      </c>
      <c r="K84" s="290">
        <f>J84/C84*100</f>
        <v>11.27886323268206</v>
      </c>
      <c r="L84" s="281">
        <v>21</v>
      </c>
      <c r="M84" s="290">
        <f>L84/C84*100</f>
        <v>1.8650088809946712</v>
      </c>
      <c r="N84" s="281">
        <v>23</v>
      </c>
      <c r="O84" s="290">
        <f>N84/C84*100</f>
        <v>2.0426287744227354</v>
      </c>
      <c r="P84" s="281">
        <v>159</v>
      </c>
      <c r="Q84" s="290">
        <f>P84/C84*100</f>
        <v>14.120781527531085</v>
      </c>
      <c r="R84" s="324">
        <v>2080</v>
      </c>
      <c r="S84" s="316">
        <v>168</v>
      </c>
      <c r="T84" s="290">
        <f t="shared" si="44"/>
        <v>8.0769230769230766</v>
      </c>
      <c r="U84" s="281">
        <v>80</v>
      </c>
      <c r="V84" s="290">
        <f t="shared" si="45"/>
        <v>3.8461538461538463</v>
      </c>
      <c r="W84" s="281">
        <v>1093</v>
      </c>
      <c r="X84" s="290">
        <f t="shared" si="46"/>
        <v>52.548076923076927</v>
      </c>
      <c r="Y84" s="281">
        <v>470</v>
      </c>
      <c r="Z84" s="290">
        <f t="shared" si="47"/>
        <v>22.596153846153847</v>
      </c>
      <c r="AA84" s="281">
        <v>133</v>
      </c>
      <c r="AB84" s="341">
        <f t="shared" si="48"/>
        <v>6.3942307692307683</v>
      </c>
      <c r="AC84" s="281">
        <v>65</v>
      </c>
      <c r="AD84" s="341">
        <f t="shared" si="49"/>
        <v>3.125</v>
      </c>
      <c r="AE84" s="281">
        <v>71</v>
      </c>
      <c r="AF84" s="290">
        <f t="shared" si="50"/>
        <v>3.4134615384615383</v>
      </c>
      <c r="AG84" s="324">
        <v>1709</v>
      </c>
      <c r="AH84" s="316">
        <v>80</v>
      </c>
      <c r="AI84" s="290">
        <f>AH84/AG84*100</f>
        <v>4.681100058513751</v>
      </c>
      <c r="AJ84" s="281">
        <v>22</v>
      </c>
      <c r="AK84" s="290">
        <f>AJ84/AG84*100</f>
        <v>1.2873025160912814</v>
      </c>
      <c r="AL84" s="281">
        <v>665</v>
      </c>
      <c r="AM84" s="290">
        <f>AL84/AG84*100</f>
        <v>38.911644236395553</v>
      </c>
      <c r="AN84" s="281">
        <v>865</v>
      </c>
      <c r="AO84" s="290">
        <f>AN84/AG84*100</f>
        <v>50.614394382679926</v>
      </c>
      <c r="AP84" s="281">
        <v>63</v>
      </c>
      <c r="AQ84" s="290">
        <f>AP84/AG84*100</f>
        <v>3.6863662960795787</v>
      </c>
      <c r="AR84" s="281">
        <v>9</v>
      </c>
      <c r="AS84" s="290">
        <f>AR84/AG84*100</f>
        <v>0.52662375658279692</v>
      </c>
      <c r="AT84" s="281">
        <v>5</v>
      </c>
      <c r="AU84" s="283">
        <f>AT84/AG84*100</f>
        <v>0.29256875365710944</v>
      </c>
      <c r="AV84" s="274"/>
    </row>
    <row r="85" spans="1:48">
      <c r="A85" s="276" t="s">
        <v>44</v>
      </c>
      <c r="B85" s="311">
        <v>10162</v>
      </c>
      <c r="C85" s="321">
        <v>1105</v>
      </c>
      <c r="D85" s="317">
        <v>305</v>
      </c>
      <c r="E85" s="280">
        <f>D85/C85*100</f>
        <v>27.601809954751133</v>
      </c>
      <c r="F85" s="277">
        <v>42</v>
      </c>
      <c r="G85" s="280">
        <f>F85/C85*100</f>
        <v>3.8009049773755654</v>
      </c>
      <c r="H85" s="277">
        <v>189</v>
      </c>
      <c r="I85" s="280">
        <f>H85/C85*100</f>
        <v>17.104072398190045</v>
      </c>
      <c r="J85" s="277">
        <v>106</v>
      </c>
      <c r="K85" s="280">
        <f>J85/C85*100</f>
        <v>9.5927601809954766</v>
      </c>
      <c r="L85" s="277">
        <v>57</v>
      </c>
      <c r="M85" s="280">
        <f>L85/C85*100</f>
        <v>5.1583710407239813</v>
      </c>
      <c r="N85" s="277">
        <v>41</v>
      </c>
      <c r="O85" s="280">
        <f>N85/C85*100</f>
        <v>3.7104072398190047</v>
      </c>
      <c r="P85" s="277">
        <v>365</v>
      </c>
      <c r="Q85" s="280">
        <f>P85/C85*100</f>
        <v>33.031674208144793</v>
      </c>
      <c r="R85" s="325">
        <v>6338</v>
      </c>
      <c r="S85" s="317">
        <v>440</v>
      </c>
      <c r="T85" s="280">
        <f t="shared" si="44"/>
        <v>6.9422530766803412</v>
      </c>
      <c r="U85" s="277">
        <v>339</v>
      </c>
      <c r="V85" s="280">
        <f t="shared" si="45"/>
        <v>5.3486904386241712</v>
      </c>
      <c r="W85" s="277">
        <v>1332</v>
      </c>
      <c r="X85" s="280">
        <f t="shared" si="46"/>
        <v>21.016093404859575</v>
      </c>
      <c r="Y85" s="277">
        <v>2162</v>
      </c>
      <c r="Z85" s="280">
        <f t="shared" si="47"/>
        <v>34.111707163142945</v>
      </c>
      <c r="AA85" s="277">
        <v>1170</v>
      </c>
      <c r="AB85" s="339">
        <f t="shared" si="48"/>
        <v>18.460082044809088</v>
      </c>
      <c r="AC85" s="277">
        <v>511</v>
      </c>
      <c r="AD85" s="339">
        <f t="shared" si="49"/>
        <v>8.0624802776901241</v>
      </c>
      <c r="AE85" s="277">
        <v>384</v>
      </c>
      <c r="AF85" s="280">
        <f t="shared" si="50"/>
        <v>6.0586935941937519</v>
      </c>
      <c r="AG85" s="325">
        <v>2719</v>
      </c>
      <c r="AH85" s="317">
        <v>94</v>
      </c>
      <c r="AI85" s="280">
        <f>AH85/AG85*100</f>
        <v>3.4571533652077968</v>
      </c>
      <c r="AJ85" s="277">
        <v>75</v>
      </c>
      <c r="AK85" s="280">
        <f>AJ85/AG85*100</f>
        <v>2.758367046708349</v>
      </c>
      <c r="AL85" s="277">
        <v>777</v>
      </c>
      <c r="AM85" s="280">
        <f>AL85/AG85*100</f>
        <v>28.57668260389849</v>
      </c>
      <c r="AN85" s="277">
        <v>1540</v>
      </c>
      <c r="AO85" s="280">
        <f>AN85/AG85*100</f>
        <v>56.638470025744759</v>
      </c>
      <c r="AP85" s="277">
        <v>192</v>
      </c>
      <c r="AQ85" s="280">
        <f>AP85/AG85*100</f>
        <v>7.0614196395733728</v>
      </c>
      <c r="AR85" s="277">
        <v>26</v>
      </c>
      <c r="AS85" s="280">
        <f>AR85/AG85*100</f>
        <v>0.95623390952556087</v>
      </c>
      <c r="AT85" s="277">
        <v>15</v>
      </c>
      <c r="AU85" s="279">
        <f>AT85/AG85*100</f>
        <v>0.55167340934166975</v>
      </c>
      <c r="AV85" s="274"/>
    </row>
    <row r="86" spans="1:48">
      <c r="A86" s="275" t="s">
        <v>18</v>
      </c>
      <c r="B86" s="312">
        <v>2457</v>
      </c>
      <c r="C86" s="320">
        <v>223</v>
      </c>
      <c r="D86" s="316">
        <v>49</v>
      </c>
      <c r="E86" s="290">
        <f>D86/C86*100</f>
        <v>21.973094170403588</v>
      </c>
      <c r="F86" s="281">
        <v>43</v>
      </c>
      <c r="G86" s="290">
        <f>F86/C86*100</f>
        <v>19.282511210762333</v>
      </c>
      <c r="H86" s="281">
        <v>50</v>
      </c>
      <c r="I86" s="290">
        <f>H86/C86*100</f>
        <v>22.421524663677133</v>
      </c>
      <c r="J86" s="281">
        <v>14</v>
      </c>
      <c r="K86" s="290">
        <f>J86/C86*100</f>
        <v>6.2780269058295968</v>
      </c>
      <c r="L86" s="281">
        <v>5</v>
      </c>
      <c r="M86" s="290">
        <f>L86/C86*100</f>
        <v>2.2421524663677128</v>
      </c>
      <c r="N86" s="281">
        <v>14</v>
      </c>
      <c r="O86" s="290">
        <f>N86/C86*100</f>
        <v>6.2780269058295968</v>
      </c>
      <c r="P86" s="281">
        <v>48</v>
      </c>
      <c r="Q86" s="290">
        <f>P86/C86*100</f>
        <v>21.524663677130047</v>
      </c>
      <c r="R86" s="324">
        <v>1391</v>
      </c>
      <c r="S86" s="331">
        <v>93</v>
      </c>
      <c r="T86" s="289">
        <f t="shared" si="44"/>
        <v>6.6858375269590224</v>
      </c>
      <c r="U86" s="286">
        <v>237</v>
      </c>
      <c r="V86" s="289">
        <f t="shared" si="45"/>
        <v>17.038102084831056</v>
      </c>
      <c r="W86" s="286">
        <v>460</v>
      </c>
      <c r="X86" s="289">
        <f t="shared" si="46"/>
        <v>33.069734004313446</v>
      </c>
      <c r="Y86" s="286">
        <v>252</v>
      </c>
      <c r="Z86" s="289">
        <f t="shared" si="47"/>
        <v>18.116462976276061</v>
      </c>
      <c r="AA86" s="286">
        <v>176</v>
      </c>
      <c r="AB86" s="340">
        <f t="shared" si="48"/>
        <v>12.652767792954709</v>
      </c>
      <c r="AC86" s="286">
        <v>103</v>
      </c>
      <c r="AD86" s="340">
        <f t="shared" si="49"/>
        <v>7.4047447879223585</v>
      </c>
      <c r="AE86" s="286">
        <v>70</v>
      </c>
      <c r="AF86" s="289">
        <f t="shared" si="50"/>
        <v>5.0323508267433503</v>
      </c>
      <c r="AG86" s="335">
        <v>843</v>
      </c>
      <c r="AH86" s="331">
        <v>44</v>
      </c>
      <c r="AI86" s="289">
        <f>AH86/AG86*100</f>
        <v>5.2194543297746145</v>
      </c>
      <c r="AJ86" s="286">
        <v>66</v>
      </c>
      <c r="AK86" s="289">
        <f>AJ86/AG86*100</f>
        <v>7.8291814946619214</v>
      </c>
      <c r="AL86" s="286">
        <v>428</v>
      </c>
      <c r="AM86" s="289">
        <f>AL86/AG86*100</f>
        <v>50.771055753262161</v>
      </c>
      <c r="AN86" s="286">
        <v>274</v>
      </c>
      <c r="AO86" s="289">
        <f>AN86/AG86*100</f>
        <v>32.502965599051009</v>
      </c>
      <c r="AP86" s="286">
        <v>24</v>
      </c>
      <c r="AQ86" s="289">
        <f>AP86/AG86*100</f>
        <v>2.8469750889679712</v>
      </c>
      <c r="AR86" s="286">
        <v>4</v>
      </c>
      <c r="AS86" s="289">
        <f>AR86/AG86*100</f>
        <v>0.47449584816132861</v>
      </c>
      <c r="AT86" s="286">
        <v>3</v>
      </c>
      <c r="AU86" s="285">
        <f>AT86/AG86*100</f>
        <v>0.35587188612099641</v>
      </c>
      <c r="AV86" s="274"/>
    </row>
    <row r="87" spans="1:48">
      <c r="A87" s="276" t="s">
        <v>19</v>
      </c>
      <c r="B87" s="311">
        <v>464</v>
      </c>
      <c r="C87" s="321">
        <v>23</v>
      </c>
      <c r="D87" s="317" t="s">
        <v>170</v>
      </c>
      <c r="E87" s="280" t="s">
        <v>170</v>
      </c>
      <c r="F87" s="277" t="s">
        <v>170</v>
      </c>
      <c r="G87" s="280" t="s">
        <v>170</v>
      </c>
      <c r="H87" s="277" t="s">
        <v>170</v>
      </c>
      <c r="I87" s="280" t="s">
        <v>170</v>
      </c>
      <c r="J87" s="277" t="s">
        <v>170</v>
      </c>
      <c r="K87" s="280" t="s">
        <v>170</v>
      </c>
      <c r="L87" s="277" t="s">
        <v>170</v>
      </c>
      <c r="M87" s="280" t="s">
        <v>170</v>
      </c>
      <c r="N87" s="277" t="s">
        <v>170</v>
      </c>
      <c r="O87" s="280" t="s">
        <v>170</v>
      </c>
      <c r="P87" s="277" t="s">
        <v>170</v>
      </c>
      <c r="Q87" s="280" t="s">
        <v>170</v>
      </c>
      <c r="R87" s="325">
        <v>237</v>
      </c>
      <c r="S87" s="317" t="s">
        <v>170</v>
      </c>
      <c r="T87" s="280" t="s">
        <v>170</v>
      </c>
      <c r="U87" s="277" t="s">
        <v>170</v>
      </c>
      <c r="V87" s="280" t="s">
        <v>170</v>
      </c>
      <c r="W87" s="277" t="s">
        <v>170</v>
      </c>
      <c r="X87" s="280" t="s">
        <v>170</v>
      </c>
      <c r="Y87" s="277" t="s">
        <v>170</v>
      </c>
      <c r="Z87" s="280" t="s">
        <v>170</v>
      </c>
      <c r="AA87" s="277" t="s">
        <v>170</v>
      </c>
      <c r="AB87" s="339" t="s">
        <v>170</v>
      </c>
      <c r="AC87" s="277" t="s">
        <v>170</v>
      </c>
      <c r="AD87" s="339" t="s">
        <v>170</v>
      </c>
      <c r="AE87" s="277" t="s">
        <v>170</v>
      </c>
      <c r="AF87" s="280" t="s">
        <v>170</v>
      </c>
      <c r="AG87" s="325">
        <v>204</v>
      </c>
      <c r="AH87" s="317" t="s">
        <v>170</v>
      </c>
      <c r="AI87" s="280" t="s">
        <v>170</v>
      </c>
      <c r="AJ87" s="277" t="s">
        <v>170</v>
      </c>
      <c r="AK87" s="280" t="s">
        <v>170</v>
      </c>
      <c r="AL87" s="277" t="s">
        <v>170</v>
      </c>
      <c r="AM87" s="280" t="s">
        <v>170</v>
      </c>
      <c r="AN87" s="277" t="s">
        <v>170</v>
      </c>
      <c r="AO87" s="280" t="s">
        <v>170</v>
      </c>
      <c r="AP87" s="277" t="s">
        <v>170</v>
      </c>
      <c r="AQ87" s="280" t="s">
        <v>170</v>
      </c>
      <c r="AR87" s="277" t="s">
        <v>170</v>
      </c>
      <c r="AS87" s="280" t="s">
        <v>170</v>
      </c>
      <c r="AT87" s="277" t="s">
        <v>170</v>
      </c>
      <c r="AU87" s="279" t="s">
        <v>170</v>
      </c>
      <c r="AV87" s="274"/>
    </row>
    <row r="88" spans="1:48">
      <c r="A88" s="275" t="s">
        <v>20</v>
      </c>
      <c r="B88" s="312">
        <v>2341</v>
      </c>
      <c r="C88" s="320">
        <v>136</v>
      </c>
      <c r="D88" s="316">
        <v>29</v>
      </c>
      <c r="E88" s="290">
        <f>D88/C88*100</f>
        <v>21.323529411764707</v>
      </c>
      <c r="F88" s="281">
        <v>12</v>
      </c>
      <c r="G88" s="290">
        <f>F88/C88*100</f>
        <v>8.8235294117647065</v>
      </c>
      <c r="H88" s="281">
        <v>25</v>
      </c>
      <c r="I88" s="290">
        <f>H88/C88*100</f>
        <v>18.382352941176471</v>
      </c>
      <c r="J88" s="281">
        <v>21</v>
      </c>
      <c r="K88" s="290">
        <f>J88/C88*100</f>
        <v>15.441176470588236</v>
      </c>
      <c r="L88" s="281">
        <v>18</v>
      </c>
      <c r="M88" s="290">
        <f>L88/C88*100</f>
        <v>13.23529411764706</v>
      </c>
      <c r="N88" s="281">
        <v>5</v>
      </c>
      <c r="O88" s="290">
        <f>N88/C88*100</f>
        <v>3.6764705882352944</v>
      </c>
      <c r="P88" s="281">
        <v>26</v>
      </c>
      <c r="Q88" s="290">
        <f>P88/C88*100</f>
        <v>19.117647058823529</v>
      </c>
      <c r="R88" s="324">
        <v>937</v>
      </c>
      <c r="S88" s="331">
        <v>48</v>
      </c>
      <c r="T88" s="289">
        <f t="shared" ref="T88:T94" si="51">S88/R88*100</f>
        <v>5.1227321237993593</v>
      </c>
      <c r="U88" s="286">
        <v>41</v>
      </c>
      <c r="V88" s="289">
        <f t="shared" ref="V88:V94" si="52">U88/R88*100</f>
        <v>4.3756670224119532</v>
      </c>
      <c r="W88" s="286">
        <v>96</v>
      </c>
      <c r="X88" s="289">
        <f t="shared" ref="X88:X94" si="53">W88/R88*100</f>
        <v>10.245464247598719</v>
      </c>
      <c r="Y88" s="286">
        <v>303</v>
      </c>
      <c r="Z88" s="289">
        <f t="shared" ref="Z88:Z94" si="54">Y88/R88*100</f>
        <v>32.337246531483459</v>
      </c>
      <c r="AA88" s="286">
        <v>270</v>
      </c>
      <c r="AB88" s="340">
        <f t="shared" ref="AB88:AB94" si="55">AA88/R88*100</f>
        <v>28.815368196371399</v>
      </c>
      <c r="AC88" s="286">
        <v>99</v>
      </c>
      <c r="AD88" s="340">
        <f t="shared" ref="AD88:AD94" si="56">AC88/R88*100</f>
        <v>10.56563500533618</v>
      </c>
      <c r="AE88" s="286">
        <v>80</v>
      </c>
      <c r="AF88" s="289">
        <f t="shared" ref="AF88:AF94" si="57">AE88/R88*100</f>
        <v>8.5378868729989321</v>
      </c>
      <c r="AG88" s="335">
        <v>1268</v>
      </c>
      <c r="AH88" s="331">
        <v>29</v>
      </c>
      <c r="AI88" s="289">
        <f>AH88/AG88*100</f>
        <v>2.2870662460567823</v>
      </c>
      <c r="AJ88" s="286">
        <v>6</v>
      </c>
      <c r="AK88" s="289">
        <f>AJ88/AG88*100</f>
        <v>0.47318611987381703</v>
      </c>
      <c r="AL88" s="286">
        <v>161</v>
      </c>
      <c r="AM88" s="289">
        <f>AL88/AG88*100</f>
        <v>12.697160883280755</v>
      </c>
      <c r="AN88" s="286">
        <v>631</v>
      </c>
      <c r="AO88" s="289">
        <f>AN88/AG88*100</f>
        <v>49.763406940063092</v>
      </c>
      <c r="AP88" s="286">
        <v>378</v>
      </c>
      <c r="AQ88" s="289">
        <f>AP88/AG88*100</f>
        <v>29.810725552050471</v>
      </c>
      <c r="AR88" s="286">
        <v>52</v>
      </c>
      <c r="AS88" s="289">
        <f>AR88/AG88*100</f>
        <v>4.1009463722397479</v>
      </c>
      <c r="AT88" s="286">
        <v>11</v>
      </c>
      <c r="AU88" s="285">
        <f>AT88/AG88*100</f>
        <v>0.86750788643533117</v>
      </c>
      <c r="AV88" s="274"/>
    </row>
    <row r="89" spans="1:48">
      <c r="A89" s="276" t="s">
        <v>21</v>
      </c>
      <c r="B89" s="311">
        <v>1418</v>
      </c>
      <c r="C89" s="321">
        <v>120</v>
      </c>
      <c r="D89" s="317" t="s">
        <v>170</v>
      </c>
      <c r="E89" s="280" t="s">
        <v>170</v>
      </c>
      <c r="F89" s="277" t="s">
        <v>170</v>
      </c>
      <c r="G89" s="280" t="s">
        <v>170</v>
      </c>
      <c r="H89" s="277" t="s">
        <v>170</v>
      </c>
      <c r="I89" s="280" t="s">
        <v>170</v>
      </c>
      <c r="J89" s="277" t="s">
        <v>170</v>
      </c>
      <c r="K89" s="280" t="s">
        <v>170</v>
      </c>
      <c r="L89" s="277" t="s">
        <v>170</v>
      </c>
      <c r="M89" s="280" t="s">
        <v>170</v>
      </c>
      <c r="N89" s="277" t="s">
        <v>170</v>
      </c>
      <c r="O89" s="280" t="s">
        <v>170</v>
      </c>
      <c r="P89" s="277" t="s">
        <v>170</v>
      </c>
      <c r="Q89" s="280" t="s">
        <v>170</v>
      </c>
      <c r="R89" s="325">
        <v>708</v>
      </c>
      <c r="S89" s="317">
        <v>24</v>
      </c>
      <c r="T89" s="280">
        <f t="shared" si="51"/>
        <v>3.3898305084745761</v>
      </c>
      <c r="U89" s="277">
        <v>75</v>
      </c>
      <c r="V89" s="280">
        <f t="shared" si="52"/>
        <v>10.59322033898305</v>
      </c>
      <c r="W89" s="277">
        <v>397</v>
      </c>
      <c r="X89" s="280">
        <f t="shared" si="53"/>
        <v>56.073446327683619</v>
      </c>
      <c r="Y89" s="277">
        <v>122</v>
      </c>
      <c r="Z89" s="280">
        <f t="shared" si="54"/>
        <v>17.231638418079097</v>
      </c>
      <c r="AA89" s="277">
        <v>50</v>
      </c>
      <c r="AB89" s="339">
        <f t="shared" si="55"/>
        <v>7.0621468926553677</v>
      </c>
      <c r="AC89" s="277">
        <v>19</v>
      </c>
      <c r="AD89" s="339">
        <f t="shared" si="56"/>
        <v>2.6836158192090394</v>
      </c>
      <c r="AE89" s="277">
        <v>21</v>
      </c>
      <c r="AF89" s="280">
        <f t="shared" si="57"/>
        <v>2.9661016949152543</v>
      </c>
      <c r="AG89" s="325">
        <v>590</v>
      </c>
      <c r="AH89" s="317" t="s">
        <v>170</v>
      </c>
      <c r="AI89" s="280" t="s">
        <v>170</v>
      </c>
      <c r="AJ89" s="277" t="s">
        <v>170</v>
      </c>
      <c r="AK89" s="280" t="s">
        <v>170</v>
      </c>
      <c r="AL89" s="277" t="s">
        <v>170</v>
      </c>
      <c r="AM89" s="280" t="s">
        <v>170</v>
      </c>
      <c r="AN89" s="277" t="s">
        <v>170</v>
      </c>
      <c r="AO89" s="280" t="s">
        <v>170</v>
      </c>
      <c r="AP89" s="277" t="s">
        <v>170</v>
      </c>
      <c r="AQ89" s="280" t="s">
        <v>170</v>
      </c>
      <c r="AR89" s="277" t="s">
        <v>170</v>
      </c>
      <c r="AS89" s="280" t="s">
        <v>170</v>
      </c>
      <c r="AT89" s="277" t="s">
        <v>170</v>
      </c>
      <c r="AU89" s="279" t="s">
        <v>170</v>
      </c>
      <c r="AV89" s="274"/>
    </row>
    <row r="90" spans="1:48">
      <c r="A90" s="291" t="s">
        <v>22</v>
      </c>
      <c r="B90" s="312">
        <v>1768</v>
      </c>
      <c r="C90" s="322">
        <v>323</v>
      </c>
      <c r="D90" s="318">
        <v>111</v>
      </c>
      <c r="E90" s="290">
        <f>D90/C90*100</f>
        <v>34.365325077399383</v>
      </c>
      <c r="F90" s="292">
        <v>20</v>
      </c>
      <c r="G90" s="290">
        <f>F90/C90*100</f>
        <v>6.1919504643962853</v>
      </c>
      <c r="H90" s="292">
        <v>64</v>
      </c>
      <c r="I90" s="290">
        <f>H90/C90*100</f>
        <v>19.814241486068113</v>
      </c>
      <c r="J90" s="292">
        <v>39</v>
      </c>
      <c r="K90" s="290">
        <f>J90/C90*100</f>
        <v>12.074303405572756</v>
      </c>
      <c r="L90" s="292">
        <v>20</v>
      </c>
      <c r="M90" s="290">
        <f>L90/C90*100</f>
        <v>6.1919504643962853</v>
      </c>
      <c r="N90" s="292">
        <v>7</v>
      </c>
      <c r="O90" s="290">
        <f>N90/C90*100</f>
        <v>2.1671826625386998</v>
      </c>
      <c r="P90" s="292">
        <v>62</v>
      </c>
      <c r="Q90" s="290">
        <f>P90/C90*100</f>
        <v>19.195046439628484</v>
      </c>
      <c r="R90" s="326">
        <v>878</v>
      </c>
      <c r="S90" s="318">
        <v>65</v>
      </c>
      <c r="T90" s="290">
        <f t="shared" si="51"/>
        <v>7.403189066059225</v>
      </c>
      <c r="U90" s="292">
        <v>56</v>
      </c>
      <c r="V90" s="290">
        <f t="shared" si="52"/>
        <v>6.3781321184510258</v>
      </c>
      <c r="W90" s="292">
        <v>190</v>
      </c>
      <c r="X90" s="290">
        <f t="shared" si="53"/>
        <v>21.640091116173121</v>
      </c>
      <c r="Y90" s="292">
        <v>311</v>
      </c>
      <c r="Z90" s="290">
        <f t="shared" si="54"/>
        <v>35.421412300683372</v>
      </c>
      <c r="AA90" s="292">
        <v>157</v>
      </c>
      <c r="AB90" s="341">
        <f t="shared" si="55"/>
        <v>17.881548974943051</v>
      </c>
      <c r="AC90" s="292">
        <v>53</v>
      </c>
      <c r="AD90" s="341">
        <f t="shared" si="56"/>
        <v>6.0364464692482915</v>
      </c>
      <c r="AE90" s="292">
        <v>46</v>
      </c>
      <c r="AF90" s="290">
        <f t="shared" si="57"/>
        <v>5.239179954441914</v>
      </c>
      <c r="AG90" s="326">
        <v>567</v>
      </c>
      <c r="AH90" s="318">
        <v>15</v>
      </c>
      <c r="AI90" s="290">
        <f>AH90/AG90*100</f>
        <v>2.6455026455026456</v>
      </c>
      <c r="AJ90" s="292">
        <v>13</v>
      </c>
      <c r="AK90" s="290">
        <f>AJ90/AG90*100</f>
        <v>2.2927689594356258</v>
      </c>
      <c r="AL90" s="292">
        <v>159</v>
      </c>
      <c r="AM90" s="290">
        <f>AL90/AG90*100</f>
        <v>28.042328042328041</v>
      </c>
      <c r="AN90" s="292">
        <v>284</v>
      </c>
      <c r="AO90" s="290">
        <f>AN90/AG90*100</f>
        <v>50.088183421516753</v>
      </c>
      <c r="AP90" s="292">
        <v>82</v>
      </c>
      <c r="AQ90" s="290">
        <f>AP90/AG90*100</f>
        <v>14.462081128747794</v>
      </c>
      <c r="AR90" s="292">
        <v>8</v>
      </c>
      <c r="AS90" s="290">
        <f>AR90/AG90*100</f>
        <v>1.4109347442680775</v>
      </c>
      <c r="AT90" s="292">
        <v>6</v>
      </c>
      <c r="AU90" s="283">
        <f>AT90/AG90*100</f>
        <v>1.0582010582010581</v>
      </c>
      <c r="AV90" s="274"/>
    </row>
    <row r="91" spans="1:48" ht="15" thickBot="1">
      <c r="A91" s="276" t="s">
        <v>23</v>
      </c>
      <c r="B91" s="311">
        <v>1328</v>
      </c>
      <c r="C91" s="321">
        <v>108</v>
      </c>
      <c r="D91" s="317" t="s">
        <v>170</v>
      </c>
      <c r="E91" s="280" t="s">
        <v>170</v>
      </c>
      <c r="F91" s="277" t="s">
        <v>170</v>
      </c>
      <c r="G91" s="280" t="s">
        <v>170</v>
      </c>
      <c r="H91" s="277" t="s">
        <v>170</v>
      </c>
      <c r="I91" s="280" t="s">
        <v>170</v>
      </c>
      <c r="J91" s="277" t="s">
        <v>170</v>
      </c>
      <c r="K91" s="280" t="s">
        <v>170</v>
      </c>
      <c r="L91" s="277" t="s">
        <v>170</v>
      </c>
      <c r="M91" s="280" t="s">
        <v>170</v>
      </c>
      <c r="N91" s="277" t="s">
        <v>170</v>
      </c>
      <c r="O91" s="280" t="s">
        <v>170</v>
      </c>
      <c r="P91" s="277" t="s">
        <v>170</v>
      </c>
      <c r="Q91" s="280" t="s">
        <v>170</v>
      </c>
      <c r="R91" s="327">
        <v>754</v>
      </c>
      <c r="S91" s="332">
        <v>3</v>
      </c>
      <c r="T91" s="334">
        <f t="shared" si="51"/>
        <v>0.39787798408488062</v>
      </c>
      <c r="U91" s="293">
        <v>34</v>
      </c>
      <c r="V91" s="334">
        <f t="shared" si="52"/>
        <v>4.5092838196286467</v>
      </c>
      <c r="W91" s="293">
        <v>152</v>
      </c>
      <c r="X91" s="334">
        <f t="shared" si="53"/>
        <v>20.159151193633953</v>
      </c>
      <c r="Y91" s="293">
        <v>443</v>
      </c>
      <c r="Z91" s="334">
        <f t="shared" si="54"/>
        <v>58.753315649867375</v>
      </c>
      <c r="AA91" s="293">
        <v>108</v>
      </c>
      <c r="AB91" s="342">
        <f t="shared" si="55"/>
        <v>14.323607427055704</v>
      </c>
      <c r="AC91" s="293">
        <v>10</v>
      </c>
      <c r="AD91" s="342">
        <f t="shared" si="56"/>
        <v>1.3262599469496021</v>
      </c>
      <c r="AE91" s="293">
        <v>4</v>
      </c>
      <c r="AF91" s="334">
        <f t="shared" si="57"/>
        <v>0.53050397877984079</v>
      </c>
      <c r="AG91" s="325">
        <v>466</v>
      </c>
      <c r="AH91" s="317" t="s">
        <v>170</v>
      </c>
      <c r="AI91" s="280" t="s">
        <v>170</v>
      </c>
      <c r="AJ91" s="277" t="s">
        <v>170</v>
      </c>
      <c r="AK91" s="280" t="s">
        <v>170</v>
      </c>
      <c r="AL91" s="277" t="s">
        <v>170</v>
      </c>
      <c r="AM91" s="280" t="s">
        <v>170</v>
      </c>
      <c r="AN91" s="277" t="s">
        <v>170</v>
      </c>
      <c r="AO91" s="280" t="s">
        <v>170</v>
      </c>
      <c r="AP91" s="277" t="s">
        <v>170</v>
      </c>
      <c r="AQ91" s="280" t="s">
        <v>170</v>
      </c>
      <c r="AR91" s="277" t="s">
        <v>170</v>
      </c>
      <c r="AS91" s="280" t="s">
        <v>170</v>
      </c>
      <c r="AT91" s="277" t="s">
        <v>170</v>
      </c>
      <c r="AU91" s="279" t="s">
        <v>170</v>
      </c>
      <c r="AV91" s="274"/>
    </row>
    <row r="92" spans="1:48">
      <c r="A92" s="294" t="s">
        <v>28</v>
      </c>
      <c r="B92" s="313">
        <v>42700</v>
      </c>
      <c r="C92" s="313">
        <v>7627</v>
      </c>
      <c r="D92" s="295">
        <v>1827</v>
      </c>
      <c r="E92" s="298">
        <f>D92/C92*100</f>
        <v>23.954372623574145</v>
      </c>
      <c r="F92" s="296">
        <v>1489</v>
      </c>
      <c r="G92" s="298">
        <f>F92/C92*100</f>
        <v>19.522748131637606</v>
      </c>
      <c r="H92" s="296">
        <v>1872</v>
      </c>
      <c r="I92" s="298">
        <f>H92/C92*100</f>
        <v>24.544381801494691</v>
      </c>
      <c r="J92" s="296">
        <v>756</v>
      </c>
      <c r="K92" s="298">
        <f>J92/C92*100</f>
        <v>9.9121541890651628</v>
      </c>
      <c r="L92" s="296">
        <v>339</v>
      </c>
      <c r="M92" s="298">
        <f>L92/C92*100</f>
        <v>4.4447358070014422</v>
      </c>
      <c r="N92" s="296">
        <v>273</v>
      </c>
      <c r="O92" s="298">
        <f>N92/C92*100</f>
        <v>3.5793890127179755</v>
      </c>
      <c r="P92" s="296">
        <v>1071</v>
      </c>
      <c r="Q92" s="298">
        <f>P92/C92*100</f>
        <v>14.042218434508982</v>
      </c>
      <c r="R92" s="328">
        <v>22886</v>
      </c>
      <c r="S92" s="295">
        <v>1844</v>
      </c>
      <c r="T92" s="298">
        <f t="shared" si="51"/>
        <v>8.0573276238748583</v>
      </c>
      <c r="U92" s="296">
        <v>4071</v>
      </c>
      <c r="V92" s="298">
        <f t="shared" si="52"/>
        <v>17.788167438608756</v>
      </c>
      <c r="W92" s="296">
        <v>7120</v>
      </c>
      <c r="X92" s="298">
        <f t="shared" si="53"/>
        <v>31.110722712575374</v>
      </c>
      <c r="Y92" s="296">
        <v>5234</v>
      </c>
      <c r="Z92" s="298">
        <f t="shared" si="54"/>
        <v>22.869876780564539</v>
      </c>
      <c r="AA92" s="296">
        <v>2524</v>
      </c>
      <c r="AB92" s="343">
        <f t="shared" si="55"/>
        <v>11.028576422266887</v>
      </c>
      <c r="AC92" s="296">
        <v>1168</v>
      </c>
      <c r="AD92" s="343">
        <f t="shared" si="56"/>
        <v>5.103556759591017</v>
      </c>
      <c r="AE92" s="296">
        <v>925</v>
      </c>
      <c r="AF92" s="298">
        <f t="shared" si="57"/>
        <v>4.0417722625185704</v>
      </c>
      <c r="AG92" s="328">
        <v>12187</v>
      </c>
      <c r="AH92" s="295">
        <v>448</v>
      </c>
      <c r="AI92" s="298">
        <f>AH92/AG92*100</f>
        <v>3.6760482481332568</v>
      </c>
      <c r="AJ92" s="296">
        <v>1545</v>
      </c>
      <c r="AK92" s="298">
        <f>AJ92/AG92*100</f>
        <v>12.677443177155986</v>
      </c>
      <c r="AL92" s="296">
        <v>4675</v>
      </c>
      <c r="AM92" s="298">
        <f>AL92/AG92*100</f>
        <v>38.360548125051288</v>
      </c>
      <c r="AN92" s="296">
        <v>4581</v>
      </c>
      <c r="AO92" s="298">
        <f>AN92/AG92*100</f>
        <v>37.589234430130468</v>
      </c>
      <c r="AP92" s="296">
        <v>756</v>
      </c>
      <c r="AQ92" s="298">
        <f>AP92/AG92*100</f>
        <v>6.2033314187248711</v>
      </c>
      <c r="AR92" s="296">
        <v>132</v>
      </c>
      <c r="AS92" s="298">
        <f>AR92/AG92*100</f>
        <v>1.0831213588249775</v>
      </c>
      <c r="AT92" s="296">
        <v>50</v>
      </c>
      <c r="AU92" s="297">
        <f>AT92/AG92*100</f>
        <v>0.41027324197915815</v>
      </c>
      <c r="AV92" s="274"/>
    </row>
    <row r="93" spans="1:48">
      <c r="A93" s="299" t="s">
        <v>8</v>
      </c>
      <c r="B93" s="314">
        <v>10170</v>
      </c>
      <c r="C93" s="314">
        <v>1401</v>
      </c>
      <c r="D93" s="300">
        <v>451</v>
      </c>
      <c r="E93" s="303">
        <f>D93/C93*100</f>
        <v>32.191291934332625</v>
      </c>
      <c r="F93" s="301">
        <v>151</v>
      </c>
      <c r="G93" s="303">
        <f>F93/C93*100</f>
        <v>10.778015703069237</v>
      </c>
      <c r="H93" s="301">
        <v>336</v>
      </c>
      <c r="I93" s="303">
        <f>H93/C93*100</f>
        <v>23.982869379014989</v>
      </c>
      <c r="J93" s="301">
        <v>165</v>
      </c>
      <c r="K93" s="303">
        <f>J93/C93*100</f>
        <v>11.777301927194861</v>
      </c>
      <c r="L93" s="301">
        <v>91</v>
      </c>
      <c r="M93" s="303">
        <f>L93/C93*100</f>
        <v>6.4953604568165595</v>
      </c>
      <c r="N93" s="301">
        <v>42</v>
      </c>
      <c r="O93" s="303">
        <f>N93/C93*100</f>
        <v>2.9978586723768736</v>
      </c>
      <c r="P93" s="301">
        <v>165</v>
      </c>
      <c r="Q93" s="303">
        <f>P93/C93*100</f>
        <v>11.777301927194861</v>
      </c>
      <c r="R93" s="329">
        <v>4545</v>
      </c>
      <c r="S93" s="300">
        <v>267</v>
      </c>
      <c r="T93" s="303">
        <f t="shared" si="51"/>
        <v>5.8745874587458742</v>
      </c>
      <c r="U93" s="301">
        <v>314</v>
      </c>
      <c r="V93" s="303">
        <f t="shared" si="52"/>
        <v>6.9086908690869091</v>
      </c>
      <c r="W93" s="301">
        <v>1410</v>
      </c>
      <c r="X93" s="303">
        <f t="shared" si="53"/>
        <v>31.023102310231021</v>
      </c>
      <c r="Y93" s="301">
        <v>1354</v>
      </c>
      <c r="Z93" s="303">
        <f t="shared" si="54"/>
        <v>29.790979097909791</v>
      </c>
      <c r="AA93" s="301">
        <v>703</v>
      </c>
      <c r="AB93" s="344">
        <f t="shared" si="55"/>
        <v>15.467546754675467</v>
      </c>
      <c r="AC93" s="301">
        <v>267</v>
      </c>
      <c r="AD93" s="344">
        <f t="shared" si="56"/>
        <v>5.8745874587458742</v>
      </c>
      <c r="AE93" s="301">
        <v>230</v>
      </c>
      <c r="AF93" s="303">
        <f t="shared" si="57"/>
        <v>5.0605060506050608</v>
      </c>
      <c r="AG93" s="329">
        <v>4224</v>
      </c>
      <c r="AH93" s="300">
        <v>105</v>
      </c>
      <c r="AI93" s="303">
        <f>AH93/AG93*100</f>
        <v>2.4857954545454546</v>
      </c>
      <c r="AJ93" s="301">
        <v>219</v>
      </c>
      <c r="AK93" s="303">
        <f>AJ93/AG93*100</f>
        <v>5.1846590909090908</v>
      </c>
      <c r="AL93" s="301">
        <v>1520</v>
      </c>
      <c r="AM93" s="303">
        <f>AL93/AG93*100</f>
        <v>35.984848484848484</v>
      </c>
      <c r="AN93" s="301">
        <v>1698</v>
      </c>
      <c r="AO93" s="303">
        <f>AN93/AG93*100</f>
        <v>40.198863636363633</v>
      </c>
      <c r="AP93" s="301">
        <v>576</v>
      </c>
      <c r="AQ93" s="303">
        <f>AP93/AG93*100</f>
        <v>13.636363636363635</v>
      </c>
      <c r="AR93" s="301">
        <v>86</v>
      </c>
      <c r="AS93" s="303">
        <f>AR93/AG93*100</f>
        <v>2.0359848484848486</v>
      </c>
      <c r="AT93" s="301">
        <v>20</v>
      </c>
      <c r="AU93" s="302">
        <f>AT93/AG93*100</f>
        <v>0.47348484848484851</v>
      </c>
      <c r="AV93" s="274"/>
    </row>
    <row r="94" spans="1:48" ht="15" thickBot="1">
      <c r="A94" s="304" t="s">
        <v>6</v>
      </c>
      <c r="B94" s="315">
        <v>52870</v>
      </c>
      <c r="C94" s="323">
        <v>9028</v>
      </c>
      <c r="D94" s="319">
        <v>2278</v>
      </c>
      <c r="E94" s="307">
        <f>D94/C94*100</f>
        <v>25.232609658839166</v>
      </c>
      <c r="F94" s="305">
        <v>1640</v>
      </c>
      <c r="G94" s="307">
        <f>F94/C94*100</f>
        <v>18.165706690296854</v>
      </c>
      <c r="H94" s="305">
        <v>2208</v>
      </c>
      <c r="I94" s="307">
        <f>H94/C94*100</f>
        <v>24.457244129375276</v>
      </c>
      <c r="J94" s="305">
        <v>921</v>
      </c>
      <c r="K94" s="307">
        <f>J94/C94*100</f>
        <v>10.201595037660612</v>
      </c>
      <c r="L94" s="305">
        <v>430</v>
      </c>
      <c r="M94" s="307">
        <f>L94/C94*100</f>
        <v>4.7629596809924681</v>
      </c>
      <c r="N94" s="305">
        <v>315</v>
      </c>
      <c r="O94" s="307">
        <f>N94/C94*100</f>
        <v>3.4891448825875053</v>
      </c>
      <c r="P94" s="305">
        <v>1236</v>
      </c>
      <c r="Q94" s="307">
        <f>P94/C94*100</f>
        <v>13.690739920248115</v>
      </c>
      <c r="R94" s="330">
        <v>27431</v>
      </c>
      <c r="S94" s="319">
        <v>2111</v>
      </c>
      <c r="T94" s="307">
        <f t="shared" si="51"/>
        <v>7.6956727789726953</v>
      </c>
      <c r="U94" s="305">
        <v>4385</v>
      </c>
      <c r="V94" s="307">
        <f t="shared" si="52"/>
        <v>15.985563778207137</v>
      </c>
      <c r="W94" s="305">
        <v>8530</v>
      </c>
      <c r="X94" s="307">
        <f t="shared" si="53"/>
        <v>31.096205023513544</v>
      </c>
      <c r="Y94" s="305">
        <v>6588</v>
      </c>
      <c r="Z94" s="307">
        <f t="shared" si="54"/>
        <v>24.016623528125113</v>
      </c>
      <c r="AA94" s="305">
        <v>3227</v>
      </c>
      <c r="AB94" s="345">
        <f t="shared" si="55"/>
        <v>11.764062556961102</v>
      </c>
      <c r="AC94" s="305">
        <v>1435</v>
      </c>
      <c r="AD94" s="345">
        <f t="shared" si="56"/>
        <v>5.2313076446356312</v>
      </c>
      <c r="AE94" s="305">
        <v>1155</v>
      </c>
      <c r="AF94" s="307">
        <f t="shared" si="57"/>
        <v>4.2105646895847757</v>
      </c>
      <c r="AG94" s="330">
        <v>16411</v>
      </c>
      <c r="AH94" s="319">
        <v>553</v>
      </c>
      <c r="AI94" s="307">
        <f>AH94/AG94*100</f>
        <v>3.3696910608738042</v>
      </c>
      <c r="AJ94" s="305">
        <v>1764</v>
      </c>
      <c r="AK94" s="307">
        <f>AJ94/AG94*100</f>
        <v>10.748887941015173</v>
      </c>
      <c r="AL94" s="305">
        <v>6195</v>
      </c>
      <c r="AM94" s="307">
        <f>AL94/AG94*100</f>
        <v>37.749070745231855</v>
      </c>
      <c r="AN94" s="305">
        <v>6279</v>
      </c>
      <c r="AO94" s="307">
        <f>AN94/AG94*100</f>
        <v>38.260922551946862</v>
      </c>
      <c r="AP94" s="305">
        <v>1332</v>
      </c>
      <c r="AQ94" s="307">
        <f>AP94/AG94*100</f>
        <v>8.1165072207665592</v>
      </c>
      <c r="AR94" s="305">
        <v>218</v>
      </c>
      <c r="AS94" s="307">
        <f>AR94/AG94*100</f>
        <v>1.3283773079032355</v>
      </c>
      <c r="AT94" s="305">
        <v>70</v>
      </c>
      <c r="AU94" s="306">
        <f>AT94/AG94*100</f>
        <v>0.42654317226250682</v>
      </c>
      <c r="AV94" s="274"/>
    </row>
    <row r="95" spans="1:48" ht="15" customHeight="1">
      <c r="A95" s="443" t="s">
        <v>167</v>
      </c>
      <c r="B95" s="443"/>
      <c r="C95" s="443"/>
      <c r="D95" s="443"/>
      <c r="E95" s="443"/>
      <c r="F95" s="443"/>
      <c r="G95" s="443"/>
      <c r="H95" s="443"/>
      <c r="I95" s="443"/>
      <c r="J95" s="443"/>
      <c r="K95" s="443"/>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3"/>
      <c r="AL95" s="443"/>
      <c r="AM95" s="443"/>
      <c r="AN95" s="443"/>
      <c r="AO95" s="443"/>
      <c r="AP95" s="443"/>
      <c r="AQ95" s="443"/>
      <c r="AR95" s="443"/>
      <c r="AS95" s="443"/>
      <c r="AT95" s="443"/>
      <c r="AU95" s="443"/>
      <c r="AV95" s="274"/>
    </row>
    <row r="96" spans="1:48" ht="15" customHeight="1">
      <c r="A96" s="442" t="s">
        <v>179</v>
      </c>
      <c r="B96" s="442"/>
      <c r="C96" s="442"/>
      <c r="D96" s="442"/>
      <c r="E96" s="442"/>
      <c r="F96" s="442"/>
      <c r="G96" s="442"/>
      <c r="H96" s="442"/>
      <c r="I96" s="442"/>
      <c r="J96" s="44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274"/>
    </row>
    <row r="97" spans="1:48">
      <c r="A97" s="440"/>
      <c r="B97" s="440"/>
      <c r="C97" s="440"/>
      <c r="D97" s="440"/>
      <c r="E97" s="440"/>
      <c r="F97" s="440"/>
      <c r="G97" s="440"/>
      <c r="H97" s="440"/>
      <c r="I97" s="440"/>
      <c r="J97" s="440"/>
      <c r="K97" s="440"/>
      <c r="L97" s="440"/>
      <c r="M97" s="440"/>
      <c r="N97" s="440"/>
      <c r="O97" s="440"/>
      <c r="P97" s="440"/>
      <c r="Q97" s="440"/>
      <c r="R97" s="440"/>
      <c r="S97" s="440"/>
      <c r="T97" s="440"/>
      <c r="U97" s="440"/>
      <c r="V97" s="440"/>
      <c r="W97" s="440"/>
      <c r="X97" s="440"/>
      <c r="Y97" s="440"/>
      <c r="Z97" s="440"/>
      <c r="AA97" s="440"/>
      <c r="AB97" s="440"/>
      <c r="AC97" s="440"/>
      <c r="AD97" s="440"/>
      <c r="AE97" s="440"/>
      <c r="AF97" s="440"/>
      <c r="AG97" s="440"/>
      <c r="AH97" s="440"/>
      <c r="AI97" s="440"/>
      <c r="AJ97" s="440"/>
      <c r="AK97" s="440"/>
      <c r="AL97" s="440"/>
      <c r="AM97" s="440"/>
      <c r="AN97" s="440"/>
      <c r="AO97" s="440"/>
      <c r="AP97" s="440"/>
      <c r="AQ97" s="440"/>
      <c r="AR97" s="440"/>
      <c r="AS97" s="440"/>
      <c r="AT97" s="440"/>
      <c r="AU97" s="440"/>
      <c r="AV97" s="274"/>
    </row>
    <row r="98" spans="1:48">
      <c r="A98" s="274"/>
      <c r="B98" s="274"/>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4"/>
      <c r="AL98" s="274"/>
      <c r="AM98" s="274"/>
      <c r="AN98" s="274"/>
      <c r="AO98" s="274"/>
      <c r="AP98" s="274"/>
      <c r="AQ98" s="274"/>
      <c r="AR98" s="274"/>
      <c r="AS98" s="274"/>
      <c r="AT98" s="274"/>
      <c r="AU98" s="274"/>
      <c r="AV98" s="274"/>
    </row>
    <row r="99" spans="1:48">
      <c r="A99" s="274"/>
      <c r="B99" s="274"/>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4"/>
      <c r="AK99" s="274"/>
      <c r="AL99" s="274"/>
      <c r="AM99" s="274"/>
      <c r="AN99" s="274"/>
      <c r="AO99" s="274"/>
      <c r="AP99" s="274"/>
      <c r="AQ99" s="274"/>
      <c r="AR99" s="274"/>
      <c r="AS99" s="274"/>
      <c r="AT99" s="274"/>
      <c r="AU99" s="274"/>
      <c r="AV99" s="274"/>
    </row>
    <row r="100" spans="1:48" ht="23.5">
      <c r="A100" s="426">
        <v>2018</v>
      </c>
      <c r="B100" s="427"/>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7"/>
      <c r="AM100" s="427"/>
      <c r="AN100" s="427"/>
      <c r="AO100" s="427"/>
      <c r="AP100" s="427"/>
      <c r="AQ100" s="427"/>
      <c r="AR100" s="427"/>
      <c r="AS100" s="427"/>
      <c r="AT100" s="427"/>
      <c r="AU100" s="427"/>
      <c r="AV100" s="274"/>
    </row>
    <row r="101" spans="1:48">
      <c r="A101" s="274"/>
      <c r="B101" s="274"/>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4"/>
      <c r="AL101" s="274"/>
      <c r="AM101" s="274"/>
      <c r="AN101" s="274"/>
      <c r="AO101" s="274"/>
      <c r="AP101" s="274"/>
      <c r="AQ101" s="274"/>
      <c r="AR101" s="274"/>
      <c r="AS101" s="274"/>
      <c r="AT101" s="274"/>
      <c r="AU101" s="274"/>
      <c r="AV101" s="274"/>
    </row>
    <row r="102" spans="1:48">
      <c r="A102" s="444" t="s">
        <v>175</v>
      </c>
      <c r="B102" s="444"/>
      <c r="C102" s="444"/>
      <c r="D102" s="444"/>
      <c r="E102" s="444"/>
      <c r="F102" s="444"/>
      <c r="G102" s="444"/>
      <c r="H102" s="444"/>
      <c r="I102" s="444"/>
      <c r="J102" s="444"/>
      <c r="K102" s="444"/>
      <c r="L102" s="444"/>
      <c r="M102" s="444"/>
      <c r="N102" s="444"/>
      <c r="O102" s="444"/>
      <c r="P102" s="444"/>
      <c r="Q102" s="444"/>
      <c r="R102" s="444"/>
      <c r="S102" s="444"/>
      <c r="T102" s="444"/>
      <c r="U102" s="444"/>
      <c r="V102" s="444"/>
      <c r="W102" s="444"/>
      <c r="X102" s="444"/>
      <c r="Y102" s="444"/>
      <c r="Z102" s="444"/>
      <c r="AA102" s="444"/>
      <c r="AB102" s="444"/>
      <c r="AC102" s="444"/>
      <c r="AD102" s="444"/>
      <c r="AE102" s="444"/>
      <c r="AF102" s="444"/>
      <c r="AG102" s="444"/>
      <c r="AH102" s="444"/>
      <c r="AI102" s="444"/>
      <c r="AJ102" s="444"/>
      <c r="AK102" s="444"/>
      <c r="AL102" s="444"/>
      <c r="AM102" s="444"/>
      <c r="AN102" s="444"/>
      <c r="AO102" s="444"/>
      <c r="AP102" s="444"/>
      <c r="AQ102" s="444"/>
      <c r="AR102" s="444"/>
      <c r="AS102" s="444"/>
      <c r="AT102" s="444"/>
      <c r="AU102" s="444"/>
      <c r="AV102" s="274"/>
    </row>
    <row r="103" spans="1:48">
      <c r="A103" s="428" t="s">
        <v>2</v>
      </c>
      <c r="B103" s="430" t="s">
        <v>3</v>
      </c>
      <c r="C103" s="431"/>
      <c r="D103" s="431"/>
      <c r="E103" s="431"/>
      <c r="F103" s="431"/>
      <c r="G103" s="431"/>
      <c r="H103" s="431"/>
      <c r="I103" s="431"/>
      <c r="J103" s="431"/>
      <c r="K103" s="431"/>
      <c r="L103" s="431"/>
      <c r="M103" s="431"/>
      <c r="N103" s="431"/>
      <c r="O103" s="431"/>
      <c r="P103" s="431"/>
      <c r="Q103" s="431"/>
      <c r="R103" s="431"/>
      <c r="S103" s="431"/>
      <c r="T103" s="431"/>
      <c r="U103" s="431"/>
      <c r="V103" s="431"/>
      <c r="W103" s="431"/>
      <c r="X103" s="431"/>
      <c r="Y103" s="431"/>
      <c r="Z103" s="431"/>
      <c r="AA103" s="431"/>
      <c r="AB103" s="431"/>
      <c r="AC103" s="431"/>
      <c r="AD103" s="431"/>
      <c r="AE103" s="431"/>
      <c r="AF103" s="431"/>
      <c r="AG103" s="431"/>
      <c r="AH103" s="431"/>
      <c r="AI103" s="431"/>
      <c r="AJ103" s="431"/>
      <c r="AK103" s="431"/>
      <c r="AL103" s="431"/>
      <c r="AM103" s="431"/>
      <c r="AN103" s="431"/>
      <c r="AO103" s="431"/>
      <c r="AP103" s="431"/>
      <c r="AQ103" s="431"/>
      <c r="AR103" s="431"/>
      <c r="AS103" s="431"/>
      <c r="AT103" s="431"/>
      <c r="AU103" s="431"/>
      <c r="AV103" s="274"/>
    </row>
    <row r="104" spans="1:48">
      <c r="A104" s="428"/>
      <c r="B104" s="432" t="s">
        <v>4</v>
      </c>
      <c r="C104" s="430" t="s">
        <v>43</v>
      </c>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431"/>
      <c r="AN104" s="431"/>
      <c r="AO104" s="431"/>
      <c r="AP104" s="431"/>
      <c r="AQ104" s="431"/>
      <c r="AR104" s="431"/>
      <c r="AS104" s="431"/>
      <c r="AT104" s="431"/>
      <c r="AU104" s="431"/>
      <c r="AV104" s="274"/>
    </row>
    <row r="105" spans="1:48">
      <c r="A105" s="428"/>
      <c r="B105" s="432"/>
      <c r="C105" s="430" t="s">
        <v>54</v>
      </c>
      <c r="D105" s="431"/>
      <c r="E105" s="431"/>
      <c r="F105" s="431"/>
      <c r="G105" s="431"/>
      <c r="H105" s="431"/>
      <c r="I105" s="431"/>
      <c r="J105" s="431"/>
      <c r="K105" s="431"/>
      <c r="L105" s="431"/>
      <c r="M105" s="431"/>
      <c r="N105" s="431"/>
      <c r="O105" s="431"/>
      <c r="P105" s="431"/>
      <c r="Q105" s="433"/>
      <c r="R105" s="430" t="s">
        <v>30</v>
      </c>
      <c r="S105" s="431"/>
      <c r="T105" s="431"/>
      <c r="U105" s="431"/>
      <c r="V105" s="431"/>
      <c r="W105" s="431"/>
      <c r="X105" s="431"/>
      <c r="Y105" s="431"/>
      <c r="Z105" s="431"/>
      <c r="AA105" s="431"/>
      <c r="AB105" s="431"/>
      <c r="AC105" s="431"/>
      <c r="AD105" s="431"/>
      <c r="AE105" s="431"/>
      <c r="AF105" s="433"/>
      <c r="AG105" s="430" t="s">
        <v>168</v>
      </c>
      <c r="AH105" s="431"/>
      <c r="AI105" s="431"/>
      <c r="AJ105" s="431"/>
      <c r="AK105" s="431"/>
      <c r="AL105" s="431"/>
      <c r="AM105" s="431"/>
      <c r="AN105" s="431"/>
      <c r="AO105" s="431"/>
      <c r="AP105" s="431"/>
      <c r="AQ105" s="431"/>
      <c r="AR105" s="431"/>
      <c r="AS105" s="431"/>
      <c r="AT105" s="431"/>
      <c r="AU105" s="431"/>
      <c r="AV105" s="274"/>
    </row>
    <row r="106" spans="1:48">
      <c r="A106" s="428"/>
      <c r="B106" s="432"/>
      <c r="C106" s="434" t="s">
        <v>4</v>
      </c>
      <c r="D106" s="430" t="s">
        <v>43</v>
      </c>
      <c r="E106" s="431"/>
      <c r="F106" s="431"/>
      <c r="G106" s="431"/>
      <c r="H106" s="431"/>
      <c r="I106" s="431"/>
      <c r="J106" s="431"/>
      <c r="K106" s="431"/>
      <c r="L106" s="431"/>
      <c r="M106" s="431"/>
      <c r="N106" s="431"/>
      <c r="O106" s="431"/>
      <c r="P106" s="431"/>
      <c r="Q106" s="433"/>
      <c r="R106" s="434" t="s">
        <v>4</v>
      </c>
      <c r="S106" s="430" t="s">
        <v>43</v>
      </c>
      <c r="T106" s="431"/>
      <c r="U106" s="431"/>
      <c r="V106" s="431"/>
      <c r="W106" s="431"/>
      <c r="X106" s="431"/>
      <c r="Y106" s="431"/>
      <c r="Z106" s="431"/>
      <c r="AA106" s="431"/>
      <c r="AB106" s="431"/>
      <c r="AC106" s="431"/>
      <c r="AD106" s="431"/>
      <c r="AE106" s="431"/>
      <c r="AF106" s="433"/>
      <c r="AG106" s="434" t="s">
        <v>4</v>
      </c>
      <c r="AH106" s="430" t="s">
        <v>43</v>
      </c>
      <c r="AI106" s="431"/>
      <c r="AJ106" s="431"/>
      <c r="AK106" s="431"/>
      <c r="AL106" s="431"/>
      <c r="AM106" s="431"/>
      <c r="AN106" s="431"/>
      <c r="AO106" s="431"/>
      <c r="AP106" s="431"/>
      <c r="AQ106" s="431"/>
      <c r="AR106" s="431"/>
      <c r="AS106" s="431"/>
      <c r="AT106" s="431"/>
      <c r="AU106" s="431"/>
      <c r="AV106" s="274"/>
    </row>
    <row r="107" spans="1:48" ht="43.5" customHeight="1">
      <c r="A107" s="428"/>
      <c r="B107" s="432"/>
      <c r="C107" s="434"/>
      <c r="D107" s="437" t="s">
        <v>160</v>
      </c>
      <c r="E107" s="438"/>
      <c r="F107" s="435" t="s">
        <v>169</v>
      </c>
      <c r="G107" s="436"/>
      <c r="H107" s="435" t="s">
        <v>162</v>
      </c>
      <c r="I107" s="436"/>
      <c r="J107" s="435" t="s">
        <v>163</v>
      </c>
      <c r="K107" s="436"/>
      <c r="L107" s="435" t="s">
        <v>164</v>
      </c>
      <c r="M107" s="436"/>
      <c r="N107" s="435" t="s">
        <v>165</v>
      </c>
      <c r="O107" s="436"/>
      <c r="P107" s="435" t="s">
        <v>166</v>
      </c>
      <c r="Q107" s="436"/>
      <c r="R107" s="434"/>
      <c r="S107" s="437" t="s">
        <v>160</v>
      </c>
      <c r="T107" s="438"/>
      <c r="U107" s="435" t="s">
        <v>169</v>
      </c>
      <c r="V107" s="436"/>
      <c r="W107" s="435" t="s">
        <v>162</v>
      </c>
      <c r="X107" s="436"/>
      <c r="Y107" s="435" t="s">
        <v>163</v>
      </c>
      <c r="Z107" s="436"/>
      <c r="AA107" s="435" t="s">
        <v>164</v>
      </c>
      <c r="AB107" s="436"/>
      <c r="AC107" s="435" t="s">
        <v>165</v>
      </c>
      <c r="AD107" s="436"/>
      <c r="AE107" s="435" t="s">
        <v>166</v>
      </c>
      <c r="AF107" s="436"/>
      <c r="AG107" s="434"/>
      <c r="AH107" s="437" t="s">
        <v>160</v>
      </c>
      <c r="AI107" s="438"/>
      <c r="AJ107" s="435" t="s">
        <v>169</v>
      </c>
      <c r="AK107" s="436"/>
      <c r="AL107" s="435" t="s">
        <v>162</v>
      </c>
      <c r="AM107" s="436"/>
      <c r="AN107" s="435" t="s">
        <v>163</v>
      </c>
      <c r="AO107" s="436"/>
      <c r="AP107" s="435" t="s">
        <v>164</v>
      </c>
      <c r="AQ107" s="436"/>
      <c r="AR107" s="435" t="s">
        <v>165</v>
      </c>
      <c r="AS107" s="436"/>
      <c r="AT107" s="435" t="s">
        <v>166</v>
      </c>
      <c r="AU107" s="439"/>
      <c r="AV107" s="274"/>
    </row>
    <row r="108" spans="1:48" ht="15" thickBot="1">
      <c r="A108" s="429"/>
      <c r="B108" s="368" t="s">
        <v>0</v>
      </c>
      <c r="C108" s="368" t="s">
        <v>0</v>
      </c>
      <c r="D108" s="362" t="s">
        <v>0</v>
      </c>
      <c r="E108" s="361" t="s">
        <v>1</v>
      </c>
      <c r="F108" s="362" t="s">
        <v>0</v>
      </c>
      <c r="G108" s="361" t="s">
        <v>1</v>
      </c>
      <c r="H108" s="362" t="s">
        <v>0</v>
      </c>
      <c r="I108" s="361" t="s">
        <v>1</v>
      </c>
      <c r="J108" s="362" t="s">
        <v>0</v>
      </c>
      <c r="K108" s="361" t="s">
        <v>1</v>
      </c>
      <c r="L108" s="362" t="s">
        <v>0</v>
      </c>
      <c r="M108" s="361" t="s">
        <v>1</v>
      </c>
      <c r="N108" s="362" t="s">
        <v>0</v>
      </c>
      <c r="O108" s="361" t="s">
        <v>1</v>
      </c>
      <c r="P108" s="362" t="s">
        <v>0</v>
      </c>
      <c r="Q108" s="361" t="s">
        <v>1</v>
      </c>
      <c r="R108" s="368" t="s">
        <v>0</v>
      </c>
      <c r="S108" s="362" t="s">
        <v>0</v>
      </c>
      <c r="T108" s="361" t="s">
        <v>1</v>
      </c>
      <c r="U108" s="362" t="s">
        <v>0</v>
      </c>
      <c r="V108" s="361" t="s">
        <v>1</v>
      </c>
      <c r="W108" s="362" t="s">
        <v>0</v>
      </c>
      <c r="X108" s="361" t="s">
        <v>1</v>
      </c>
      <c r="Y108" s="362" t="s">
        <v>0</v>
      </c>
      <c r="Z108" s="361" t="s">
        <v>1</v>
      </c>
      <c r="AA108" s="362" t="s">
        <v>0</v>
      </c>
      <c r="AB108" s="361" t="s">
        <v>1</v>
      </c>
      <c r="AC108" s="362" t="s">
        <v>0</v>
      </c>
      <c r="AD108" s="361" t="s">
        <v>1</v>
      </c>
      <c r="AE108" s="362" t="s">
        <v>0</v>
      </c>
      <c r="AF108" s="361" t="s">
        <v>1</v>
      </c>
      <c r="AG108" s="368" t="s">
        <v>0</v>
      </c>
      <c r="AH108" s="362" t="s">
        <v>0</v>
      </c>
      <c r="AI108" s="361" t="s">
        <v>1</v>
      </c>
      <c r="AJ108" s="362" t="s">
        <v>0</v>
      </c>
      <c r="AK108" s="361" t="s">
        <v>1</v>
      </c>
      <c r="AL108" s="362" t="s">
        <v>0</v>
      </c>
      <c r="AM108" s="361" t="s">
        <v>1</v>
      </c>
      <c r="AN108" s="362" t="s">
        <v>0</v>
      </c>
      <c r="AO108" s="361" t="s">
        <v>1</v>
      </c>
      <c r="AP108" s="362" t="s">
        <v>0</v>
      </c>
      <c r="AQ108" s="361" t="s">
        <v>1</v>
      </c>
      <c r="AR108" s="362" t="s">
        <v>0</v>
      </c>
      <c r="AS108" s="361" t="s">
        <v>1</v>
      </c>
      <c r="AT108" s="362" t="s">
        <v>0</v>
      </c>
      <c r="AU108" s="361" t="s">
        <v>1</v>
      </c>
      <c r="AV108" s="274"/>
    </row>
    <row r="109" spans="1:48">
      <c r="A109" s="275" t="s">
        <v>9</v>
      </c>
      <c r="B109" s="310">
        <v>8518</v>
      </c>
      <c r="C109" s="320">
        <v>2039</v>
      </c>
      <c r="D109" s="316">
        <v>361</v>
      </c>
      <c r="E109" s="290">
        <f>D109/C109*100</f>
        <v>17.704757233938203</v>
      </c>
      <c r="F109" s="281">
        <v>561</v>
      </c>
      <c r="G109" s="290">
        <f>F109/C109*100</f>
        <v>27.513487003433056</v>
      </c>
      <c r="H109" s="281">
        <v>511</v>
      </c>
      <c r="I109" s="290">
        <f>H109/C109*100</f>
        <v>25.061304561059345</v>
      </c>
      <c r="J109" s="281">
        <v>190</v>
      </c>
      <c r="K109" s="290">
        <f>J109/C109*100</f>
        <v>9.3182932810201091</v>
      </c>
      <c r="L109" s="281">
        <v>76</v>
      </c>
      <c r="M109" s="290">
        <f>L109/C109*100</f>
        <v>3.7273173124080432</v>
      </c>
      <c r="N109" s="281">
        <v>57</v>
      </c>
      <c r="O109" s="290">
        <f>N109/C109*100</f>
        <v>2.7954879843060323</v>
      </c>
      <c r="P109" s="281">
        <v>283</v>
      </c>
      <c r="Q109" s="290">
        <f>P109/C109*100</f>
        <v>13.879352623835214</v>
      </c>
      <c r="R109" s="324">
        <v>5049</v>
      </c>
      <c r="S109" s="316" t="s">
        <v>170</v>
      </c>
      <c r="T109" s="290" t="s">
        <v>170</v>
      </c>
      <c r="U109" s="281" t="s">
        <v>170</v>
      </c>
      <c r="V109" s="290" t="s">
        <v>170</v>
      </c>
      <c r="W109" s="281" t="s">
        <v>170</v>
      </c>
      <c r="X109" s="290" t="s">
        <v>170</v>
      </c>
      <c r="Y109" s="281" t="s">
        <v>170</v>
      </c>
      <c r="Z109" s="290" t="s">
        <v>170</v>
      </c>
      <c r="AA109" s="281" t="s">
        <v>170</v>
      </c>
      <c r="AB109" s="341" t="s">
        <v>170</v>
      </c>
      <c r="AC109" s="281" t="s">
        <v>170</v>
      </c>
      <c r="AD109" s="341" t="s">
        <v>170</v>
      </c>
      <c r="AE109" s="281" t="s">
        <v>170</v>
      </c>
      <c r="AF109" s="290" t="s">
        <v>170</v>
      </c>
      <c r="AG109" s="324">
        <v>1430</v>
      </c>
      <c r="AH109" s="316" t="s">
        <v>170</v>
      </c>
      <c r="AI109" s="290" t="s">
        <v>170</v>
      </c>
      <c r="AJ109" s="281" t="s">
        <v>170</v>
      </c>
      <c r="AK109" s="290" t="s">
        <v>170</v>
      </c>
      <c r="AL109" s="281" t="s">
        <v>170</v>
      </c>
      <c r="AM109" s="290" t="s">
        <v>170</v>
      </c>
      <c r="AN109" s="281" t="s">
        <v>170</v>
      </c>
      <c r="AO109" s="290" t="s">
        <v>170</v>
      </c>
      <c r="AP109" s="281" t="s">
        <v>170</v>
      </c>
      <c r="AQ109" s="290" t="s">
        <v>170</v>
      </c>
      <c r="AR109" s="281" t="s">
        <v>170</v>
      </c>
      <c r="AS109" s="290" t="s">
        <v>170</v>
      </c>
      <c r="AT109" s="281" t="s">
        <v>170</v>
      </c>
      <c r="AU109" s="283" t="s">
        <v>170</v>
      </c>
      <c r="AV109" s="274"/>
    </row>
    <row r="110" spans="1:48">
      <c r="A110" s="276" t="s">
        <v>10</v>
      </c>
      <c r="B110" s="311">
        <v>8495</v>
      </c>
      <c r="C110" s="321">
        <v>1797</v>
      </c>
      <c r="D110" s="317">
        <v>235</v>
      </c>
      <c r="E110" s="280">
        <f>D110/C110*100</f>
        <v>13.077351140790206</v>
      </c>
      <c r="F110" s="277">
        <v>648</v>
      </c>
      <c r="G110" s="280">
        <f>F110/C110*100</f>
        <v>36.060100166944906</v>
      </c>
      <c r="H110" s="277">
        <v>531</v>
      </c>
      <c r="I110" s="280">
        <f>H110/C110*100</f>
        <v>29.549248747913186</v>
      </c>
      <c r="J110" s="277">
        <v>199</v>
      </c>
      <c r="K110" s="280">
        <f>J110/C110*100</f>
        <v>11.074012242626601</v>
      </c>
      <c r="L110" s="277">
        <v>89</v>
      </c>
      <c r="M110" s="280">
        <f>L110/C110*100</f>
        <v>4.9526989426822476</v>
      </c>
      <c r="N110" s="277">
        <v>46</v>
      </c>
      <c r="O110" s="280">
        <f>N110/C110*100</f>
        <v>2.5598219254312742</v>
      </c>
      <c r="P110" s="277">
        <v>49</v>
      </c>
      <c r="Q110" s="280">
        <f>P110/C110*100</f>
        <v>2.7267668336115749</v>
      </c>
      <c r="R110" s="325">
        <v>4257</v>
      </c>
      <c r="S110" s="317">
        <v>129</v>
      </c>
      <c r="T110" s="280">
        <f>S110/R110*100</f>
        <v>3.0303030303030303</v>
      </c>
      <c r="U110" s="277">
        <v>1751</v>
      </c>
      <c r="V110" s="280">
        <f>U110/R110*100</f>
        <v>41.132252760159737</v>
      </c>
      <c r="W110" s="277">
        <v>1474</v>
      </c>
      <c r="X110" s="280">
        <f>W110/R110*100</f>
        <v>34.625322997416021</v>
      </c>
      <c r="Y110" s="277">
        <v>584</v>
      </c>
      <c r="Z110" s="280">
        <f>Y110/R110*100</f>
        <v>13.718581160441627</v>
      </c>
      <c r="AA110" s="277">
        <v>222</v>
      </c>
      <c r="AB110" s="339">
        <f>AA110/R110*100</f>
        <v>5.214940098661029</v>
      </c>
      <c r="AC110" s="277">
        <v>67</v>
      </c>
      <c r="AD110" s="339">
        <f>AC110/R110*100</f>
        <v>1.5738783180643645</v>
      </c>
      <c r="AE110" s="277">
        <v>30</v>
      </c>
      <c r="AF110" s="280">
        <f>AE110/R110*100</f>
        <v>0.70472163495419315</v>
      </c>
      <c r="AG110" s="325">
        <v>2441</v>
      </c>
      <c r="AH110" s="317">
        <v>40</v>
      </c>
      <c r="AI110" s="280">
        <f>AH110/AG110*100</f>
        <v>1.6386726751331422</v>
      </c>
      <c r="AJ110" s="277">
        <v>956</v>
      </c>
      <c r="AK110" s="280">
        <f>AJ110/AG110*100</f>
        <v>39.164276935682096</v>
      </c>
      <c r="AL110" s="277">
        <v>1058</v>
      </c>
      <c r="AM110" s="280">
        <f>AL110/AG110*100</f>
        <v>43.342892257271608</v>
      </c>
      <c r="AN110" s="277">
        <v>341</v>
      </c>
      <c r="AO110" s="280">
        <f>AN110/AG110*100</f>
        <v>13.969684555510037</v>
      </c>
      <c r="AP110" s="277">
        <v>39</v>
      </c>
      <c r="AQ110" s="280">
        <f>AP110/AG110*100</f>
        <v>1.5977058582548138</v>
      </c>
      <c r="AR110" s="277">
        <v>4</v>
      </c>
      <c r="AS110" s="280">
        <f>AR110/AG110*100</f>
        <v>0.16386726751331421</v>
      </c>
      <c r="AT110" s="277">
        <v>3</v>
      </c>
      <c r="AU110" s="279">
        <f>AT110/AG110*100</f>
        <v>0.12290045063498567</v>
      </c>
      <c r="AV110" s="274"/>
    </row>
    <row r="111" spans="1:48">
      <c r="A111" s="275" t="s">
        <v>11</v>
      </c>
      <c r="B111" s="312">
        <v>2560</v>
      </c>
      <c r="C111" s="320">
        <v>810</v>
      </c>
      <c r="D111" s="316">
        <v>400</v>
      </c>
      <c r="E111" s="290">
        <f>D111/C111*100</f>
        <v>49.382716049382715</v>
      </c>
      <c r="F111" s="281">
        <v>72</v>
      </c>
      <c r="G111" s="290">
        <f>F111/C111*100</f>
        <v>8.8888888888888893</v>
      </c>
      <c r="H111" s="281">
        <v>139</v>
      </c>
      <c r="I111" s="290">
        <f>H111/C111*100</f>
        <v>17.160493827160494</v>
      </c>
      <c r="J111" s="281">
        <v>45</v>
      </c>
      <c r="K111" s="290">
        <f>J111/C111*100</f>
        <v>5.5555555555555554</v>
      </c>
      <c r="L111" s="281">
        <v>36</v>
      </c>
      <c r="M111" s="290">
        <f>L111/C111*100</f>
        <v>4.4444444444444446</v>
      </c>
      <c r="N111" s="281">
        <v>24</v>
      </c>
      <c r="O111" s="290">
        <f>N111/C111*100</f>
        <v>2.9629629629629632</v>
      </c>
      <c r="P111" s="281">
        <v>94</v>
      </c>
      <c r="Q111" s="290">
        <f>P111/C111*100</f>
        <v>11.604938271604938</v>
      </c>
      <c r="R111" s="324">
        <v>958</v>
      </c>
      <c r="S111" s="331">
        <v>132</v>
      </c>
      <c r="T111" s="289">
        <f>S111/R111*100</f>
        <v>13.778705636743215</v>
      </c>
      <c r="U111" s="286">
        <v>59</v>
      </c>
      <c r="V111" s="289">
        <f>U111/R111*100</f>
        <v>6.15866388308977</v>
      </c>
      <c r="W111" s="286">
        <v>243</v>
      </c>
      <c r="X111" s="289">
        <f>W111/R111*100</f>
        <v>25.36534446764092</v>
      </c>
      <c r="Y111" s="286">
        <v>229</v>
      </c>
      <c r="Z111" s="289">
        <f>Y111/R111*100</f>
        <v>23.903966597077243</v>
      </c>
      <c r="AA111" s="286">
        <v>149</v>
      </c>
      <c r="AB111" s="340">
        <f>AA111/R111*100</f>
        <v>15.553235908141962</v>
      </c>
      <c r="AC111" s="286">
        <v>76</v>
      </c>
      <c r="AD111" s="340">
        <f>AC111/R111*100</f>
        <v>7.9331941544885183</v>
      </c>
      <c r="AE111" s="286">
        <v>70</v>
      </c>
      <c r="AF111" s="289">
        <f>AE111/R111*100</f>
        <v>7.3068893528183718</v>
      </c>
      <c r="AG111" s="324">
        <v>792</v>
      </c>
      <c r="AH111" s="331">
        <v>25</v>
      </c>
      <c r="AI111" s="289">
        <f>AH111/AG111*100</f>
        <v>3.1565656565656566</v>
      </c>
      <c r="AJ111" s="286">
        <v>22</v>
      </c>
      <c r="AK111" s="289">
        <f>AJ111/AG111*100</f>
        <v>2.7777777777777777</v>
      </c>
      <c r="AL111" s="286">
        <v>330</v>
      </c>
      <c r="AM111" s="289">
        <f>AL111/AG111*100</f>
        <v>41.666666666666671</v>
      </c>
      <c r="AN111" s="286">
        <v>345</v>
      </c>
      <c r="AO111" s="289">
        <f>AN111/AG111*100</f>
        <v>43.560606060606062</v>
      </c>
      <c r="AP111" s="286">
        <v>54</v>
      </c>
      <c r="AQ111" s="289">
        <f>AP111/AG111*100</f>
        <v>6.8181818181818175</v>
      </c>
      <c r="AR111" s="286">
        <v>13</v>
      </c>
      <c r="AS111" s="289">
        <f>AR111/AG111*100</f>
        <v>1.6414141414141417</v>
      </c>
      <c r="AT111" s="286">
        <v>3</v>
      </c>
      <c r="AU111" s="285">
        <f>AT111/AG111*100</f>
        <v>0.37878787878787878</v>
      </c>
      <c r="AV111" s="274"/>
    </row>
    <row r="112" spans="1:48">
      <c r="A112" s="276" t="s">
        <v>12</v>
      </c>
      <c r="B112" s="311">
        <v>1513</v>
      </c>
      <c r="C112" s="321">
        <v>149</v>
      </c>
      <c r="D112" s="317" t="s">
        <v>170</v>
      </c>
      <c r="E112" s="280" t="s">
        <v>170</v>
      </c>
      <c r="F112" s="277" t="s">
        <v>170</v>
      </c>
      <c r="G112" s="280" t="s">
        <v>170</v>
      </c>
      <c r="H112" s="277" t="s">
        <v>170</v>
      </c>
      <c r="I112" s="280" t="s">
        <v>170</v>
      </c>
      <c r="J112" s="277" t="s">
        <v>170</v>
      </c>
      <c r="K112" s="280" t="s">
        <v>170</v>
      </c>
      <c r="L112" s="277" t="s">
        <v>170</v>
      </c>
      <c r="M112" s="280" t="s">
        <v>170</v>
      </c>
      <c r="N112" s="277" t="s">
        <v>170</v>
      </c>
      <c r="O112" s="280" t="s">
        <v>170</v>
      </c>
      <c r="P112" s="277" t="s">
        <v>170</v>
      </c>
      <c r="Q112" s="280" t="s">
        <v>170</v>
      </c>
      <c r="R112" s="325">
        <v>699</v>
      </c>
      <c r="S112" s="317">
        <v>40</v>
      </c>
      <c r="T112" s="280">
        <f>S112/R112*100</f>
        <v>5.7224606580829755</v>
      </c>
      <c r="U112" s="277">
        <v>90</v>
      </c>
      <c r="V112" s="280">
        <f>U112/R112*100</f>
        <v>12.875536480686694</v>
      </c>
      <c r="W112" s="277">
        <v>318</v>
      </c>
      <c r="X112" s="280">
        <f>W112/R112*100</f>
        <v>45.493562231759654</v>
      </c>
      <c r="Y112" s="277">
        <v>112</v>
      </c>
      <c r="Z112" s="280">
        <f>Y112/R112*100</f>
        <v>16.022889842632331</v>
      </c>
      <c r="AA112" s="277">
        <v>53</v>
      </c>
      <c r="AB112" s="339">
        <f>AA112/R112*100</f>
        <v>7.5822603719599426</v>
      </c>
      <c r="AC112" s="277">
        <v>50</v>
      </c>
      <c r="AD112" s="339">
        <f>AC112/R112*100</f>
        <v>7.1530758226037205</v>
      </c>
      <c r="AE112" s="277">
        <v>36</v>
      </c>
      <c r="AF112" s="280">
        <f>AE112/R112*100</f>
        <v>5.1502145922746783</v>
      </c>
      <c r="AG112" s="325">
        <v>665</v>
      </c>
      <c r="AH112" s="317" t="s">
        <v>170</v>
      </c>
      <c r="AI112" s="280" t="s">
        <v>170</v>
      </c>
      <c r="AJ112" s="277" t="s">
        <v>170</v>
      </c>
      <c r="AK112" s="280" t="s">
        <v>170</v>
      </c>
      <c r="AL112" s="277" t="s">
        <v>170</v>
      </c>
      <c r="AM112" s="280" t="s">
        <v>170</v>
      </c>
      <c r="AN112" s="277" t="s">
        <v>170</v>
      </c>
      <c r="AO112" s="280" t="s">
        <v>170</v>
      </c>
      <c r="AP112" s="277" t="s">
        <v>170</v>
      </c>
      <c r="AQ112" s="280" t="s">
        <v>170</v>
      </c>
      <c r="AR112" s="277" t="s">
        <v>170</v>
      </c>
      <c r="AS112" s="280" t="s">
        <v>170</v>
      </c>
      <c r="AT112" s="277" t="s">
        <v>170</v>
      </c>
      <c r="AU112" s="279" t="s">
        <v>170</v>
      </c>
      <c r="AV112" s="274"/>
    </row>
    <row r="113" spans="1:48">
      <c r="A113" s="275" t="s">
        <v>13</v>
      </c>
      <c r="B113" s="312">
        <v>426</v>
      </c>
      <c r="C113" s="320">
        <v>134</v>
      </c>
      <c r="D113" s="316" t="s">
        <v>170</v>
      </c>
      <c r="E113" s="290" t="s">
        <v>170</v>
      </c>
      <c r="F113" s="281"/>
      <c r="G113" s="290" t="s">
        <v>170</v>
      </c>
      <c r="H113" s="281" t="s">
        <v>170</v>
      </c>
      <c r="I113" s="290" t="s">
        <v>170</v>
      </c>
      <c r="J113" s="281"/>
      <c r="K113" s="290" t="s">
        <v>170</v>
      </c>
      <c r="L113" s="281" t="s">
        <v>170</v>
      </c>
      <c r="M113" s="290" t="s">
        <v>170</v>
      </c>
      <c r="N113" s="281" t="s">
        <v>170</v>
      </c>
      <c r="O113" s="290" t="s">
        <v>170</v>
      </c>
      <c r="P113" s="281" t="s">
        <v>170</v>
      </c>
      <c r="Q113" s="290" t="s">
        <v>170</v>
      </c>
      <c r="R113" s="324">
        <v>152</v>
      </c>
      <c r="S113" s="331" t="s">
        <v>170</v>
      </c>
      <c r="T113" s="289" t="s">
        <v>170</v>
      </c>
      <c r="U113" s="286" t="s">
        <v>170</v>
      </c>
      <c r="V113" s="289" t="s">
        <v>170</v>
      </c>
      <c r="W113" s="286" t="s">
        <v>170</v>
      </c>
      <c r="X113" s="289" t="s">
        <v>170</v>
      </c>
      <c r="Y113" s="286" t="s">
        <v>170</v>
      </c>
      <c r="Z113" s="289" t="s">
        <v>170</v>
      </c>
      <c r="AA113" s="286" t="s">
        <v>170</v>
      </c>
      <c r="AB113" s="340" t="s">
        <v>170</v>
      </c>
      <c r="AC113" s="286" t="s">
        <v>170</v>
      </c>
      <c r="AD113" s="340" t="s">
        <v>170</v>
      </c>
      <c r="AE113" s="286" t="s">
        <v>170</v>
      </c>
      <c r="AF113" s="289" t="s">
        <v>170</v>
      </c>
      <c r="AG113" s="324">
        <v>140</v>
      </c>
      <c r="AH113" s="331">
        <v>3</v>
      </c>
      <c r="AI113" s="289">
        <f>AH113/AG113*100</f>
        <v>2.1428571428571428</v>
      </c>
      <c r="AJ113" s="286">
        <v>3</v>
      </c>
      <c r="AK113" s="289">
        <f>AJ113/AG113*100</f>
        <v>2.1428571428571428</v>
      </c>
      <c r="AL113" s="286">
        <v>26</v>
      </c>
      <c r="AM113" s="289">
        <f>AL113/AG113*100</f>
        <v>18.571428571428573</v>
      </c>
      <c r="AN113" s="286">
        <v>67</v>
      </c>
      <c r="AO113" s="289">
        <f>AN113/AG113*100</f>
        <v>47.857142857142861</v>
      </c>
      <c r="AP113" s="286">
        <v>26</v>
      </c>
      <c r="AQ113" s="289">
        <f>AP113/AG113*100</f>
        <v>18.571428571428573</v>
      </c>
      <c r="AR113" s="286">
        <v>12</v>
      </c>
      <c r="AS113" s="289">
        <f>AR113/AG113*100</f>
        <v>8.5714285714285712</v>
      </c>
      <c r="AT113" s="286">
        <v>3</v>
      </c>
      <c r="AU113" s="285">
        <f>AT113/AG113*100</f>
        <v>2.1428571428571428</v>
      </c>
      <c r="AV113" s="274"/>
    </row>
    <row r="114" spans="1:48">
      <c r="A114" s="276" t="s">
        <v>14</v>
      </c>
      <c r="B114" s="311">
        <v>1070</v>
      </c>
      <c r="C114" s="321">
        <v>149</v>
      </c>
      <c r="D114" s="317">
        <v>50</v>
      </c>
      <c r="E114" s="280">
        <f>D114/C114*100</f>
        <v>33.557046979865774</v>
      </c>
      <c r="F114" s="277">
        <v>7</v>
      </c>
      <c r="G114" s="280">
        <f>F114/C114*100</f>
        <v>4.6979865771812079</v>
      </c>
      <c r="H114" s="277">
        <v>15</v>
      </c>
      <c r="I114" s="280">
        <f>H114/C114*100</f>
        <v>10.067114093959731</v>
      </c>
      <c r="J114" s="277">
        <v>17</v>
      </c>
      <c r="K114" s="280">
        <f>J114/C114*100</f>
        <v>11.409395973154362</v>
      </c>
      <c r="L114" s="277">
        <v>20</v>
      </c>
      <c r="M114" s="280">
        <f>L114/C114*100</f>
        <v>13.422818791946309</v>
      </c>
      <c r="N114" s="277">
        <v>13</v>
      </c>
      <c r="O114" s="280">
        <f>N114/C114*100</f>
        <v>8.724832214765101</v>
      </c>
      <c r="P114" s="277">
        <v>27</v>
      </c>
      <c r="Q114" s="280">
        <f>P114/C114*100</f>
        <v>18.120805369127517</v>
      </c>
      <c r="R114" s="325">
        <v>506</v>
      </c>
      <c r="S114" s="317">
        <v>51</v>
      </c>
      <c r="T114" s="280">
        <f>S114/R114*100</f>
        <v>10.079051383399209</v>
      </c>
      <c r="U114" s="277">
        <v>11</v>
      </c>
      <c r="V114" s="280">
        <f>U114/R114*100</f>
        <v>2.1739130434782608</v>
      </c>
      <c r="W114" s="277">
        <v>48</v>
      </c>
      <c r="X114" s="280">
        <f>W114/R114*100</f>
        <v>9.4861660079051369</v>
      </c>
      <c r="Y114" s="277">
        <v>116</v>
      </c>
      <c r="Z114" s="280">
        <f>Y114/R114*100</f>
        <v>22.92490118577075</v>
      </c>
      <c r="AA114" s="277">
        <v>127</v>
      </c>
      <c r="AB114" s="339">
        <f>AA114/R114*100</f>
        <v>25.098814229249012</v>
      </c>
      <c r="AC114" s="277">
        <v>72</v>
      </c>
      <c r="AD114" s="339">
        <f>AC114/R114*100</f>
        <v>14.229249011857709</v>
      </c>
      <c r="AE114" s="277">
        <v>81</v>
      </c>
      <c r="AF114" s="280">
        <f>AE114/R114*100</f>
        <v>16.007905138339922</v>
      </c>
      <c r="AG114" s="325">
        <v>415</v>
      </c>
      <c r="AH114" s="317">
        <v>10</v>
      </c>
      <c r="AI114" s="280">
        <f>AH114/AG114*100</f>
        <v>2.4096385542168677</v>
      </c>
      <c r="AJ114" s="277">
        <v>13</v>
      </c>
      <c r="AK114" s="280">
        <f>AJ114/AG114*100</f>
        <v>3.132530120481928</v>
      </c>
      <c r="AL114" s="277">
        <v>85</v>
      </c>
      <c r="AM114" s="280">
        <f>AL114/AG114*100</f>
        <v>20.481927710843372</v>
      </c>
      <c r="AN114" s="277">
        <v>192</v>
      </c>
      <c r="AO114" s="280">
        <f>AN114/AG114*100</f>
        <v>46.265060240963855</v>
      </c>
      <c r="AP114" s="277">
        <v>87</v>
      </c>
      <c r="AQ114" s="280">
        <f>AP114/AG114*100</f>
        <v>20.963855421686748</v>
      </c>
      <c r="AR114" s="277">
        <v>22</v>
      </c>
      <c r="AS114" s="280">
        <f>AR114/AG114*100</f>
        <v>5.3012048192771086</v>
      </c>
      <c r="AT114" s="277">
        <v>6</v>
      </c>
      <c r="AU114" s="279">
        <f>AT114/AG114*100</f>
        <v>1.4457831325301205</v>
      </c>
      <c r="AV114" s="274"/>
    </row>
    <row r="115" spans="1:48">
      <c r="A115" s="275" t="s">
        <v>15</v>
      </c>
      <c r="B115" s="312">
        <v>4049</v>
      </c>
      <c r="C115" s="320">
        <v>712</v>
      </c>
      <c r="D115" s="316">
        <v>319</v>
      </c>
      <c r="E115" s="290">
        <f>D115/C115*100</f>
        <v>44.803370786516858</v>
      </c>
      <c r="F115" s="281">
        <v>66</v>
      </c>
      <c r="G115" s="290">
        <f>F115/C115*100</f>
        <v>9.2696629213483153</v>
      </c>
      <c r="H115" s="281">
        <v>114</v>
      </c>
      <c r="I115" s="290">
        <f>H115/C115*100</f>
        <v>16.011235955056179</v>
      </c>
      <c r="J115" s="281">
        <v>58</v>
      </c>
      <c r="K115" s="290">
        <f>J115/C115*100</f>
        <v>8.1460674157303377</v>
      </c>
      <c r="L115" s="281">
        <v>37</v>
      </c>
      <c r="M115" s="290">
        <f>L115/C115*100</f>
        <v>5.1966292134831464</v>
      </c>
      <c r="N115" s="281">
        <v>30</v>
      </c>
      <c r="O115" s="290">
        <f>N115/C115*100</f>
        <v>4.213483146067416</v>
      </c>
      <c r="P115" s="281">
        <v>88</v>
      </c>
      <c r="Q115" s="290">
        <f>P115/C115*100</f>
        <v>12.359550561797752</v>
      </c>
      <c r="R115" s="324">
        <v>1884</v>
      </c>
      <c r="S115" s="331">
        <v>276</v>
      </c>
      <c r="T115" s="289">
        <f>S115/R115*100</f>
        <v>14.64968152866242</v>
      </c>
      <c r="U115" s="286">
        <v>187</v>
      </c>
      <c r="V115" s="289">
        <f>U115/R115*100</f>
        <v>9.9256900212314232</v>
      </c>
      <c r="W115" s="286">
        <v>440</v>
      </c>
      <c r="X115" s="289">
        <f>W115/R115*100</f>
        <v>23.354564755838641</v>
      </c>
      <c r="Y115" s="286">
        <v>498</v>
      </c>
      <c r="Z115" s="289">
        <f>Y115/R115*100</f>
        <v>26.433121019108281</v>
      </c>
      <c r="AA115" s="286">
        <v>267</v>
      </c>
      <c r="AB115" s="340">
        <f>AA115/R115*100</f>
        <v>14.171974522292993</v>
      </c>
      <c r="AC115" s="286">
        <v>128</v>
      </c>
      <c r="AD115" s="340">
        <f>AC115/R115*100</f>
        <v>6.7940552016985141</v>
      </c>
      <c r="AE115" s="286">
        <v>88</v>
      </c>
      <c r="AF115" s="289">
        <f>AE115/R115*100</f>
        <v>4.6709129511677281</v>
      </c>
      <c r="AG115" s="335">
        <v>1453</v>
      </c>
      <c r="AH115" s="331">
        <v>91</v>
      </c>
      <c r="AI115" s="289">
        <f>AH115/AG115*100</f>
        <v>6.2629043358568479</v>
      </c>
      <c r="AJ115" s="286">
        <v>89</v>
      </c>
      <c r="AK115" s="289">
        <f>AJ115/AG115*100</f>
        <v>6.1252580867171371</v>
      </c>
      <c r="AL115" s="286">
        <v>474</v>
      </c>
      <c r="AM115" s="289">
        <f>AL115/AG115*100</f>
        <v>32.622161046111493</v>
      </c>
      <c r="AN115" s="286">
        <v>599</v>
      </c>
      <c r="AO115" s="289">
        <f>AN115/AG115*100</f>
        <v>41.225051617343425</v>
      </c>
      <c r="AP115" s="286">
        <v>160</v>
      </c>
      <c r="AQ115" s="289">
        <f>AP115/AG115*100</f>
        <v>11.011699931176876</v>
      </c>
      <c r="AR115" s="286">
        <v>28</v>
      </c>
      <c r="AS115" s="289">
        <f>AR115/AG115*100</f>
        <v>1.9270474879559532</v>
      </c>
      <c r="AT115" s="286">
        <v>12</v>
      </c>
      <c r="AU115" s="285">
        <f>AT115/AG115*100</f>
        <v>0.82587749483826567</v>
      </c>
      <c r="AV115" s="274"/>
    </row>
    <row r="116" spans="1:48">
      <c r="A116" s="276" t="s">
        <v>16</v>
      </c>
      <c r="B116" s="311">
        <v>944</v>
      </c>
      <c r="C116" s="321">
        <v>90</v>
      </c>
      <c r="D116" s="317" t="s">
        <v>170</v>
      </c>
      <c r="E116" s="280" t="s">
        <v>170</v>
      </c>
      <c r="F116" s="277" t="s">
        <v>170</v>
      </c>
      <c r="G116" s="280" t="s">
        <v>170</v>
      </c>
      <c r="H116" s="277" t="s">
        <v>170</v>
      </c>
      <c r="I116" s="280" t="s">
        <v>170</v>
      </c>
      <c r="J116" s="277" t="s">
        <v>170</v>
      </c>
      <c r="K116" s="280" t="s">
        <v>170</v>
      </c>
      <c r="L116" s="277" t="s">
        <v>170</v>
      </c>
      <c r="M116" s="280" t="s">
        <v>170</v>
      </c>
      <c r="N116" s="277" t="s">
        <v>170</v>
      </c>
      <c r="O116" s="280" t="s">
        <v>170</v>
      </c>
      <c r="P116" s="277" t="s">
        <v>170</v>
      </c>
      <c r="Q116" s="280" t="s">
        <v>170</v>
      </c>
      <c r="R116" s="325">
        <v>450</v>
      </c>
      <c r="S116" s="317" t="s">
        <v>170</v>
      </c>
      <c r="T116" s="280" t="s">
        <v>170</v>
      </c>
      <c r="U116" s="277" t="s">
        <v>170</v>
      </c>
      <c r="V116" s="280" t="s">
        <v>170</v>
      </c>
      <c r="W116" s="277" t="s">
        <v>170</v>
      </c>
      <c r="X116" s="280" t="s">
        <v>170</v>
      </c>
      <c r="Y116" s="277" t="s">
        <v>170</v>
      </c>
      <c r="Z116" s="280" t="s">
        <v>170</v>
      </c>
      <c r="AA116" s="277" t="s">
        <v>170</v>
      </c>
      <c r="AB116" s="339" t="s">
        <v>170</v>
      </c>
      <c r="AC116" s="277" t="s">
        <v>170</v>
      </c>
      <c r="AD116" s="339" t="s">
        <v>170</v>
      </c>
      <c r="AE116" s="277" t="s">
        <v>170</v>
      </c>
      <c r="AF116" s="280" t="s">
        <v>170</v>
      </c>
      <c r="AG116" s="325">
        <v>404</v>
      </c>
      <c r="AH116" s="317" t="s">
        <v>170</v>
      </c>
      <c r="AI116" s="280" t="s">
        <v>170</v>
      </c>
      <c r="AJ116" s="277" t="s">
        <v>170</v>
      </c>
      <c r="AK116" s="280" t="s">
        <v>170</v>
      </c>
      <c r="AL116" s="277" t="s">
        <v>170</v>
      </c>
      <c r="AM116" s="280" t="s">
        <v>170</v>
      </c>
      <c r="AN116" s="277" t="s">
        <v>170</v>
      </c>
      <c r="AO116" s="280" t="s">
        <v>170</v>
      </c>
      <c r="AP116" s="277" t="s">
        <v>170</v>
      </c>
      <c r="AQ116" s="280" t="s">
        <v>170</v>
      </c>
      <c r="AR116" s="277" t="s">
        <v>170</v>
      </c>
      <c r="AS116" s="280" t="s">
        <v>170</v>
      </c>
      <c r="AT116" s="277" t="s">
        <v>170</v>
      </c>
      <c r="AU116" s="279" t="s">
        <v>170</v>
      </c>
      <c r="AV116" s="274"/>
    </row>
    <row r="117" spans="1:48">
      <c r="A117" s="275" t="s">
        <v>17</v>
      </c>
      <c r="B117" s="312">
        <v>4817</v>
      </c>
      <c r="C117" s="320">
        <v>1168</v>
      </c>
      <c r="D117" s="316">
        <v>408</v>
      </c>
      <c r="E117" s="290">
        <f>D117/C117*100</f>
        <v>34.93150684931507</v>
      </c>
      <c r="F117" s="281">
        <v>102</v>
      </c>
      <c r="G117" s="290">
        <f>F117/C117*100</f>
        <v>8.7328767123287676</v>
      </c>
      <c r="H117" s="281">
        <v>311</v>
      </c>
      <c r="I117" s="290">
        <f>H117/C117*100</f>
        <v>26.62671232876712</v>
      </c>
      <c r="J117" s="281">
        <v>146</v>
      </c>
      <c r="K117" s="290">
        <f>J117/C117*100</f>
        <v>12.5</v>
      </c>
      <c r="L117" s="281">
        <v>21</v>
      </c>
      <c r="M117" s="290">
        <f>L117/C117*100</f>
        <v>1.797945205479452</v>
      </c>
      <c r="N117" s="281">
        <v>11</v>
      </c>
      <c r="O117" s="290">
        <f>N117/C117*100</f>
        <v>0.94178082191780821</v>
      </c>
      <c r="P117" s="281">
        <v>169</v>
      </c>
      <c r="Q117" s="290">
        <f>P117/C117*100</f>
        <v>14.46917808219178</v>
      </c>
      <c r="R117" s="324">
        <v>2014</v>
      </c>
      <c r="S117" s="331" t="s">
        <v>170</v>
      </c>
      <c r="T117" s="289" t="s">
        <v>170</v>
      </c>
      <c r="U117" s="286" t="s">
        <v>170</v>
      </c>
      <c r="V117" s="289" t="s">
        <v>170</v>
      </c>
      <c r="W117" s="286" t="s">
        <v>170</v>
      </c>
      <c r="X117" s="289" t="s">
        <v>170</v>
      </c>
      <c r="Y117" s="286" t="s">
        <v>170</v>
      </c>
      <c r="Z117" s="289" t="s">
        <v>170</v>
      </c>
      <c r="AA117" s="286" t="s">
        <v>170</v>
      </c>
      <c r="AB117" s="340" t="s">
        <v>170</v>
      </c>
      <c r="AC117" s="286" t="s">
        <v>170</v>
      </c>
      <c r="AD117" s="340" t="s">
        <v>170</v>
      </c>
      <c r="AE117" s="286" t="s">
        <v>170</v>
      </c>
      <c r="AF117" s="289" t="s">
        <v>170</v>
      </c>
      <c r="AG117" s="335">
        <v>1635</v>
      </c>
      <c r="AH117" s="331" t="s">
        <v>170</v>
      </c>
      <c r="AI117" s="289" t="s">
        <v>170</v>
      </c>
      <c r="AJ117" s="286" t="s">
        <v>170</v>
      </c>
      <c r="AK117" s="289" t="s">
        <v>170</v>
      </c>
      <c r="AL117" s="286" t="s">
        <v>170</v>
      </c>
      <c r="AM117" s="289" t="s">
        <v>170</v>
      </c>
      <c r="AN117" s="286" t="s">
        <v>170</v>
      </c>
      <c r="AO117" s="289" t="s">
        <v>170</v>
      </c>
      <c r="AP117" s="286" t="s">
        <v>170</v>
      </c>
      <c r="AQ117" s="289" t="s">
        <v>170</v>
      </c>
      <c r="AR117" s="286" t="s">
        <v>170</v>
      </c>
      <c r="AS117" s="289" t="s">
        <v>170</v>
      </c>
      <c r="AT117" s="286" t="s">
        <v>170</v>
      </c>
      <c r="AU117" s="285" t="s">
        <v>170</v>
      </c>
      <c r="AV117" s="274"/>
    </row>
    <row r="118" spans="1:48">
      <c r="A118" s="276" t="s">
        <v>44</v>
      </c>
      <c r="B118" s="311">
        <v>10007</v>
      </c>
      <c r="C118" s="321">
        <v>1151</v>
      </c>
      <c r="D118" s="317">
        <v>346</v>
      </c>
      <c r="E118" s="280">
        <f>D118/C118*100</f>
        <v>30.060816681146829</v>
      </c>
      <c r="F118" s="277">
        <v>48</v>
      </c>
      <c r="G118" s="280">
        <f>F118/C118*100</f>
        <v>4.1702867072111207</v>
      </c>
      <c r="H118" s="277">
        <v>177</v>
      </c>
      <c r="I118" s="280">
        <f>H118/C118*100</f>
        <v>15.377932232841008</v>
      </c>
      <c r="J118" s="277">
        <v>108</v>
      </c>
      <c r="K118" s="280">
        <f>J118/C118*100</f>
        <v>9.3831450912250212</v>
      </c>
      <c r="L118" s="277">
        <v>47</v>
      </c>
      <c r="M118" s="280">
        <f>L118/C118*100</f>
        <v>4.0834057341442218</v>
      </c>
      <c r="N118" s="277">
        <v>50</v>
      </c>
      <c r="O118" s="280">
        <f>N118/C118*100</f>
        <v>4.3440486533449176</v>
      </c>
      <c r="P118" s="277">
        <v>375</v>
      </c>
      <c r="Q118" s="280">
        <f>P118/C118*100</f>
        <v>32.580364900086884</v>
      </c>
      <c r="R118" s="325">
        <v>6250</v>
      </c>
      <c r="S118" s="317">
        <v>449</v>
      </c>
      <c r="T118" s="280">
        <f t="shared" ref="T118:T123" si="58">S118/R118*100</f>
        <v>7.1840000000000002</v>
      </c>
      <c r="U118" s="277">
        <v>364</v>
      </c>
      <c r="V118" s="280">
        <f t="shared" ref="V118:V123" si="59">U118/R118*100</f>
        <v>5.8239999999999998</v>
      </c>
      <c r="W118" s="277">
        <v>1270</v>
      </c>
      <c r="X118" s="280">
        <f t="shared" ref="X118:X123" si="60">W118/R118*100</f>
        <v>20.32</v>
      </c>
      <c r="Y118" s="277">
        <v>2175</v>
      </c>
      <c r="Z118" s="280">
        <f t="shared" ref="Z118:Z123" si="61">Y118/R118*100</f>
        <v>34.799999999999997</v>
      </c>
      <c r="AA118" s="277">
        <v>1079</v>
      </c>
      <c r="AB118" s="339">
        <f t="shared" ref="AB118:AB123" si="62">AA118/R118*100</f>
        <v>17.263999999999999</v>
      </c>
      <c r="AC118" s="277">
        <v>532</v>
      </c>
      <c r="AD118" s="339">
        <f t="shared" ref="AD118:AD123" si="63">AC118/R118*100</f>
        <v>8.5120000000000005</v>
      </c>
      <c r="AE118" s="277">
        <v>381</v>
      </c>
      <c r="AF118" s="280">
        <f t="shared" ref="AF118:AF123" si="64">AE118/R118*100</f>
        <v>6.0960000000000001</v>
      </c>
      <c r="AG118" s="325">
        <v>2606</v>
      </c>
      <c r="AH118" s="317">
        <v>100</v>
      </c>
      <c r="AI118" s="280">
        <f>AH118/AG118*100</f>
        <v>3.8372985418265539</v>
      </c>
      <c r="AJ118" s="277">
        <v>69</v>
      </c>
      <c r="AK118" s="280">
        <f>AJ118/AG118*100</f>
        <v>2.647735993860322</v>
      </c>
      <c r="AL118" s="277">
        <v>670</v>
      </c>
      <c r="AM118" s="280">
        <f>AL118/AG118*100</f>
        <v>25.709900230237913</v>
      </c>
      <c r="AN118" s="277">
        <v>1537</v>
      </c>
      <c r="AO118" s="280">
        <f>AN118/AG118*100</f>
        <v>58.979278587874141</v>
      </c>
      <c r="AP118" s="277">
        <v>195</v>
      </c>
      <c r="AQ118" s="280">
        <f>AP118/AG118*100</f>
        <v>7.4827321565617808</v>
      </c>
      <c r="AR118" s="277">
        <v>23</v>
      </c>
      <c r="AS118" s="280">
        <f>AR118/AG118*100</f>
        <v>0.88257866462010737</v>
      </c>
      <c r="AT118" s="277">
        <v>12</v>
      </c>
      <c r="AU118" s="279">
        <f>AT118/AG118*100</f>
        <v>0.46047582501918649</v>
      </c>
      <c r="AV118" s="274"/>
    </row>
    <row r="119" spans="1:48">
      <c r="A119" s="275" t="s">
        <v>18</v>
      </c>
      <c r="B119" s="312">
        <v>2428</v>
      </c>
      <c r="C119" s="320">
        <v>236</v>
      </c>
      <c r="D119" s="316" t="s">
        <v>170</v>
      </c>
      <c r="E119" s="290" t="s">
        <v>170</v>
      </c>
      <c r="F119" s="281" t="s">
        <v>170</v>
      </c>
      <c r="G119" s="290" t="s">
        <v>170</v>
      </c>
      <c r="H119" s="281" t="s">
        <v>170</v>
      </c>
      <c r="I119" s="290" t="s">
        <v>170</v>
      </c>
      <c r="J119" s="281" t="s">
        <v>170</v>
      </c>
      <c r="K119" s="290" t="s">
        <v>170</v>
      </c>
      <c r="L119" s="281" t="s">
        <v>170</v>
      </c>
      <c r="M119" s="290" t="s">
        <v>170</v>
      </c>
      <c r="N119" s="281" t="s">
        <v>170</v>
      </c>
      <c r="O119" s="290" t="s">
        <v>170</v>
      </c>
      <c r="P119" s="281" t="s">
        <v>170</v>
      </c>
      <c r="Q119" s="290" t="s">
        <v>170</v>
      </c>
      <c r="R119" s="324">
        <v>1403</v>
      </c>
      <c r="S119" s="331">
        <v>94</v>
      </c>
      <c r="T119" s="289">
        <f t="shared" si="58"/>
        <v>6.6999287241625085</v>
      </c>
      <c r="U119" s="286">
        <v>219</v>
      </c>
      <c r="V119" s="289">
        <f t="shared" si="59"/>
        <v>15.609408410548825</v>
      </c>
      <c r="W119" s="286">
        <v>408</v>
      </c>
      <c r="X119" s="289">
        <f t="shared" si="60"/>
        <v>29.080541696364932</v>
      </c>
      <c r="Y119" s="286">
        <v>256</v>
      </c>
      <c r="Z119" s="289">
        <f t="shared" si="61"/>
        <v>18.246614397719174</v>
      </c>
      <c r="AA119" s="286">
        <v>212</v>
      </c>
      <c r="AB119" s="340">
        <f t="shared" si="62"/>
        <v>15.11047754811119</v>
      </c>
      <c r="AC119" s="286">
        <v>119</v>
      </c>
      <c r="AD119" s="340">
        <f t="shared" si="63"/>
        <v>8.4818246614397719</v>
      </c>
      <c r="AE119" s="286">
        <v>95</v>
      </c>
      <c r="AF119" s="289">
        <f t="shared" si="64"/>
        <v>6.7712045616535992</v>
      </c>
      <c r="AG119" s="335">
        <v>789</v>
      </c>
      <c r="AH119" s="331" t="s">
        <v>170</v>
      </c>
      <c r="AI119" s="289" t="s">
        <v>170</v>
      </c>
      <c r="AJ119" s="286" t="s">
        <v>170</v>
      </c>
      <c r="AK119" s="289" t="s">
        <v>170</v>
      </c>
      <c r="AL119" s="286" t="s">
        <v>170</v>
      </c>
      <c r="AM119" s="289" t="s">
        <v>170</v>
      </c>
      <c r="AN119" s="286" t="s">
        <v>170</v>
      </c>
      <c r="AO119" s="289" t="s">
        <v>170</v>
      </c>
      <c r="AP119" s="286" t="s">
        <v>170</v>
      </c>
      <c r="AQ119" s="289" t="s">
        <v>170</v>
      </c>
      <c r="AR119" s="286" t="s">
        <v>170</v>
      </c>
      <c r="AS119" s="289" t="s">
        <v>170</v>
      </c>
      <c r="AT119" s="286" t="s">
        <v>170</v>
      </c>
      <c r="AU119" s="285" t="s">
        <v>170</v>
      </c>
      <c r="AV119" s="274"/>
    </row>
    <row r="120" spans="1:48">
      <c r="A120" s="276" t="s">
        <v>19</v>
      </c>
      <c r="B120" s="311">
        <v>464</v>
      </c>
      <c r="C120" s="321">
        <v>26</v>
      </c>
      <c r="D120" s="317" t="s">
        <v>170</v>
      </c>
      <c r="E120" s="280" t="s">
        <v>170</v>
      </c>
      <c r="F120" s="277" t="s">
        <v>170</v>
      </c>
      <c r="G120" s="280" t="s">
        <v>170</v>
      </c>
      <c r="H120" s="277" t="s">
        <v>170</v>
      </c>
      <c r="I120" s="280" t="s">
        <v>170</v>
      </c>
      <c r="J120" s="277" t="s">
        <v>170</v>
      </c>
      <c r="K120" s="280" t="s">
        <v>170</v>
      </c>
      <c r="L120" s="277" t="s">
        <v>170</v>
      </c>
      <c r="M120" s="280" t="s">
        <v>170</v>
      </c>
      <c r="N120" s="277" t="s">
        <v>170</v>
      </c>
      <c r="O120" s="280" t="s">
        <v>170</v>
      </c>
      <c r="P120" s="277" t="s">
        <v>170</v>
      </c>
      <c r="Q120" s="280" t="s">
        <v>170</v>
      </c>
      <c r="R120" s="325">
        <v>242</v>
      </c>
      <c r="S120" s="317">
        <v>16</v>
      </c>
      <c r="T120" s="280">
        <f t="shared" si="58"/>
        <v>6.6115702479338845</v>
      </c>
      <c r="U120" s="277">
        <v>6</v>
      </c>
      <c r="V120" s="280">
        <f t="shared" si="59"/>
        <v>2.4793388429752068</v>
      </c>
      <c r="W120" s="277">
        <v>80</v>
      </c>
      <c r="X120" s="280">
        <f t="shared" si="60"/>
        <v>33.057851239669425</v>
      </c>
      <c r="Y120" s="277">
        <v>66</v>
      </c>
      <c r="Z120" s="280">
        <f t="shared" si="61"/>
        <v>27.27272727272727</v>
      </c>
      <c r="AA120" s="277">
        <v>41</v>
      </c>
      <c r="AB120" s="339">
        <f t="shared" si="62"/>
        <v>16.942148760330578</v>
      </c>
      <c r="AC120" s="277">
        <v>20</v>
      </c>
      <c r="AD120" s="339">
        <f t="shared" si="63"/>
        <v>8.2644628099173563</v>
      </c>
      <c r="AE120" s="277">
        <v>13</v>
      </c>
      <c r="AF120" s="280">
        <f t="shared" si="64"/>
        <v>5.3719008264462813</v>
      </c>
      <c r="AG120" s="325">
        <v>196</v>
      </c>
      <c r="AH120" s="317" t="s">
        <v>170</v>
      </c>
      <c r="AI120" s="280" t="s">
        <v>170</v>
      </c>
      <c r="AJ120" s="277" t="s">
        <v>170</v>
      </c>
      <c r="AK120" s="280" t="s">
        <v>170</v>
      </c>
      <c r="AL120" s="277" t="s">
        <v>170</v>
      </c>
      <c r="AM120" s="280" t="s">
        <v>170</v>
      </c>
      <c r="AN120" s="277" t="s">
        <v>170</v>
      </c>
      <c r="AO120" s="280" t="s">
        <v>170</v>
      </c>
      <c r="AP120" s="277" t="s">
        <v>170</v>
      </c>
      <c r="AQ120" s="280" t="s">
        <v>170</v>
      </c>
      <c r="AR120" s="277" t="s">
        <v>170</v>
      </c>
      <c r="AS120" s="280" t="s">
        <v>170</v>
      </c>
      <c r="AT120" s="277" t="s">
        <v>170</v>
      </c>
      <c r="AU120" s="279" t="s">
        <v>170</v>
      </c>
      <c r="AV120" s="274"/>
    </row>
    <row r="121" spans="1:48">
      <c r="A121" s="275" t="s">
        <v>20</v>
      </c>
      <c r="B121" s="312">
        <v>2321</v>
      </c>
      <c r="C121" s="320">
        <v>134</v>
      </c>
      <c r="D121" s="316">
        <v>15</v>
      </c>
      <c r="E121" s="290">
        <f>D121/C121*100</f>
        <v>11.194029850746269</v>
      </c>
      <c r="F121" s="281">
        <v>19</v>
      </c>
      <c r="G121" s="290">
        <f>F121/C121*100</f>
        <v>14.17910447761194</v>
      </c>
      <c r="H121" s="281">
        <v>33</v>
      </c>
      <c r="I121" s="290">
        <f>H121/C121*100</f>
        <v>24.626865671641792</v>
      </c>
      <c r="J121" s="281">
        <v>25</v>
      </c>
      <c r="K121" s="290">
        <f>J121/C121*100</f>
        <v>18.656716417910449</v>
      </c>
      <c r="L121" s="281">
        <v>16</v>
      </c>
      <c r="M121" s="290">
        <f>L121/C121*100</f>
        <v>11.940298507462686</v>
      </c>
      <c r="N121" s="281">
        <v>5</v>
      </c>
      <c r="O121" s="290">
        <f>N121/C121*100</f>
        <v>3.7313432835820892</v>
      </c>
      <c r="P121" s="281">
        <v>21</v>
      </c>
      <c r="Q121" s="290">
        <f>P121/C121*100</f>
        <v>15.671641791044777</v>
      </c>
      <c r="R121" s="324">
        <v>945</v>
      </c>
      <c r="S121" s="331">
        <v>33</v>
      </c>
      <c r="T121" s="289">
        <f t="shared" si="58"/>
        <v>3.4920634920634921</v>
      </c>
      <c r="U121" s="286">
        <v>54</v>
      </c>
      <c r="V121" s="289">
        <f t="shared" si="59"/>
        <v>5.7142857142857144</v>
      </c>
      <c r="W121" s="286">
        <v>104</v>
      </c>
      <c r="X121" s="289">
        <f t="shared" si="60"/>
        <v>11.005291005291005</v>
      </c>
      <c r="Y121" s="286">
        <v>308</v>
      </c>
      <c r="Z121" s="289">
        <f t="shared" si="61"/>
        <v>32.592592592592595</v>
      </c>
      <c r="AA121" s="286">
        <v>283</v>
      </c>
      <c r="AB121" s="340">
        <f t="shared" si="62"/>
        <v>29.947089947089943</v>
      </c>
      <c r="AC121" s="286">
        <v>86</v>
      </c>
      <c r="AD121" s="340">
        <f t="shared" si="63"/>
        <v>9.1005291005291014</v>
      </c>
      <c r="AE121" s="286">
        <v>77</v>
      </c>
      <c r="AF121" s="289">
        <f t="shared" si="64"/>
        <v>8.1481481481481488</v>
      </c>
      <c r="AG121" s="335">
        <v>1242</v>
      </c>
      <c r="AH121" s="331">
        <v>14</v>
      </c>
      <c r="AI121" s="289">
        <f>AH121/AG121*100</f>
        <v>1.1272141706924315</v>
      </c>
      <c r="AJ121" s="286">
        <v>8</v>
      </c>
      <c r="AK121" s="289">
        <f>AJ121/AG121*100</f>
        <v>0.64412238325281801</v>
      </c>
      <c r="AL121" s="286">
        <v>164</v>
      </c>
      <c r="AM121" s="289">
        <f>AL121/AG121*100</f>
        <v>13.20450885668277</v>
      </c>
      <c r="AN121" s="286">
        <v>616</v>
      </c>
      <c r="AO121" s="289">
        <f>AN121/AG121*100</f>
        <v>49.597423510466989</v>
      </c>
      <c r="AP121" s="286">
        <v>376</v>
      </c>
      <c r="AQ121" s="289">
        <f>AP121/AG121*100</f>
        <v>30.273752012882447</v>
      </c>
      <c r="AR121" s="286">
        <v>48</v>
      </c>
      <c r="AS121" s="289">
        <f>AR121/AG121*100</f>
        <v>3.8647342995169081</v>
      </c>
      <c r="AT121" s="286">
        <v>16</v>
      </c>
      <c r="AU121" s="285">
        <f>AT121/AG121*100</f>
        <v>1.288244766505636</v>
      </c>
      <c r="AV121" s="274"/>
    </row>
    <row r="122" spans="1:48">
      <c r="A122" s="276" t="s">
        <v>21</v>
      </c>
      <c r="B122" s="311">
        <v>1413</v>
      </c>
      <c r="C122" s="321">
        <v>125</v>
      </c>
      <c r="D122" s="317" t="s">
        <v>170</v>
      </c>
      <c r="E122" s="280" t="s">
        <v>170</v>
      </c>
      <c r="F122" s="277" t="s">
        <v>170</v>
      </c>
      <c r="G122" s="280" t="s">
        <v>170</v>
      </c>
      <c r="H122" s="277" t="s">
        <v>170</v>
      </c>
      <c r="I122" s="280" t="s">
        <v>170</v>
      </c>
      <c r="J122" s="277" t="s">
        <v>170</v>
      </c>
      <c r="K122" s="280" t="s">
        <v>170</v>
      </c>
      <c r="L122" s="277" t="s">
        <v>170</v>
      </c>
      <c r="M122" s="280" t="s">
        <v>170</v>
      </c>
      <c r="N122" s="277" t="s">
        <v>170</v>
      </c>
      <c r="O122" s="280" t="s">
        <v>170</v>
      </c>
      <c r="P122" s="277" t="s">
        <v>170</v>
      </c>
      <c r="Q122" s="280" t="s">
        <v>170</v>
      </c>
      <c r="R122" s="325">
        <v>715</v>
      </c>
      <c r="S122" s="317">
        <v>9</v>
      </c>
      <c r="T122" s="280">
        <f t="shared" si="58"/>
        <v>1.2587412587412588</v>
      </c>
      <c r="U122" s="277">
        <v>92</v>
      </c>
      <c r="V122" s="280">
        <f t="shared" si="59"/>
        <v>12.867132867132867</v>
      </c>
      <c r="W122" s="277">
        <v>428</v>
      </c>
      <c r="X122" s="280">
        <f t="shared" si="60"/>
        <v>59.86013986013986</v>
      </c>
      <c r="Y122" s="277">
        <v>114</v>
      </c>
      <c r="Z122" s="280">
        <f t="shared" si="61"/>
        <v>15.944055944055943</v>
      </c>
      <c r="AA122" s="277">
        <v>43</v>
      </c>
      <c r="AB122" s="339">
        <f t="shared" si="62"/>
        <v>6.0139860139860142</v>
      </c>
      <c r="AC122" s="277">
        <v>13</v>
      </c>
      <c r="AD122" s="339">
        <f t="shared" si="63"/>
        <v>1.8181818181818181</v>
      </c>
      <c r="AE122" s="277">
        <v>16</v>
      </c>
      <c r="AF122" s="280">
        <f t="shared" si="64"/>
        <v>2.2377622377622379</v>
      </c>
      <c r="AG122" s="325">
        <v>573</v>
      </c>
      <c r="AH122" s="317" t="s">
        <v>170</v>
      </c>
      <c r="AI122" s="280" t="s">
        <v>170</v>
      </c>
      <c r="AJ122" s="277" t="s">
        <v>170</v>
      </c>
      <c r="AK122" s="280" t="s">
        <v>170</v>
      </c>
      <c r="AL122" s="277" t="s">
        <v>170</v>
      </c>
      <c r="AM122" s="280" t="s">
        <v>170</v>
      </c>
      <c r="AN122" s="277" t="s">
        <v>170</v>
      </c>
      <c r="AO122" s="280" t="s">
        <v>170</v>
      </c>
      <c r="AP122" s="277" t="s">
        <v>170</v>
      </c>
      <c r="AQ122" s="280" t="s">
        <v>170</v>
      </c>
      <c r="AR122" s="277" t="s">
        <v>170</v>
      </c>
      <c r="AS122" s="280" t="s">
        <v>170</v>
      </c>
      <c r="AT122" s="277" t="s">
        <v>170</v>
      </c>
      <c r="AU122" s="279" t="s">
        <v>170</v>
      </c>
      <c r="AV122" s="274"/>
    </row>
    <row r="123" spans="1:48">
      <c r="A123" s="291" t="s">
        <v>22</v>
      </c>
      <c r="B123" s="312">
        <v>1740</v>
      </c>
      <c r="C123" s="322">
        <v>329</v>
      </c>
      <c r="D123" s="318">
        <v>116</v>
      </c>
      <c r="E123" s="290">
        <f>D123/C123*100</f>
        <v>35.258358662613979</v>
      </c>
      <c r="F123" s="292">
        <v>22</v>
      </c>
      <c r="G123" s="290">
        <f>F123/C123*100</f>
        <v>6.6869300911854097</v>
      </c>
      <c r="H123" s="292">
        <v>65</v>
      </c>
      <c r="I123" s="290">
        <f>H123/C123*100</f>
        <v>19.756838905775076</v>
      </c>
      <c r="J123" s="292">
        <v>41</v>
      </c>
      <c r="K123" s="290">
        <f>J123/C123*100</f>
        <v>12.462006079027356</v>
      </c>
      <c r="L123" s="292">
        <v>11</v>
      </c>
      <c r="M123" s="290">
        <f>L123/C123*100</f>
        <v>3.3434650455927049</v>
      </c>
      <c r="N123" s="292">
        <v>7</v>
      </c>
      <c r="O123" s="290">
        <f>N123/C123*100</f>
        <v>2.1276595744680851</v>
      </c>
      <c r="P123" s="292">
        <v>67</v>
      </c>
      <c r="Q123" s="290">
        <f>P123/C123*100</f>
        <v>20.364741641337385</v>
      </c>
      <c r="R123" s="326">
        <v>850</v>
      </c>
      <c r="S123" s="347">
        <v>50</v>
      </c>
      <c r="T123" s="289">
        <f t="shared" si="58"/>
        <v>5.8823529411764701</v>
      </c>
      <c r="U123" s="308">
        <v>56</v>
      </c>
      <c r="V123" s="289">
        <f t="shared" si="59"/>
        <v>6.5882352941176476</v>
      </c>
      <c r="W123" s="308">
        <v>200</v>
      </c>
      <c r="X123" s="289">
        <f t="shared" si="60"/>
        <v>23.52941176470588</v>
      </c>
      <c r="Y123" s="308">
        <v>279</v>
      </c>
      <c r="Z123" s="289">
        <f t="shared" si="61"/>
        <v>32.82352941176471</v>
      </c>
      <c r="AA123" s="308">
        <v>162</v>
      </c>
      <c r="AB123" s="340">
        <f t="shared" si="62"/>
        <v>19.058823529411764</v>
      </c>
      <c r="AC123" s="308">
        <v>56</v>
      </c>
      <c r="AD123" s="340">
        <f t="shared" si="63"/>
        <v>6.5882352941176476</v>
      </c>
      <c r="AE123" s="308">
        <v>47</v>
      </c>
      <c r="AF123" s="289">
        <f t="shared" si="64"/>
        <v>5.5294117647058822</v>
      </c>
      <c r="AG123" s="348">
        <v>561</v>
      </c>
      <c r="AH123" s="347">
        <v>13</v>
      </c>
      <c r="AI123" s="289">
        <f>AH123/AG123*100</f>
        <v>2.3172905525846703</v>
      </c>
      <c r="AJ123" s="308">
        <v>14</v>
      </c>
      <c r="AK123" s="289">
        <f>AJ123/AG123*100</f>
        <v>2.4955436720142603</v>
      </c>
      <c r="AL123" s="308">
        <v>146</v>
      </c>
      <c r="AM123" s="289">
        <f>AL123/AG123*100</f>
        <v>26.024955436720141</v>
      </c>
      <c r="AN123" s="308">
        <v>288</v>
      </c>
      <c r="AO123" s="289">
        <f>AN123/AG123*100</f>
        <v>51.336898395721931</v>
      </c>
      <c r="AP123" s="308">
        <v>83</v>
      </c>
      <c r="AQ123" s="289">
        <f>AP123/AG123*100</f>
        <v>14.795008912655971</v>
      </c>
      <c r="AR123" s="308">
        <v>12</v>
      </c>
      <c r="AS123" s="289">
        <f>AR123/AG123*100</f>
        <v>2.1390374331550799</v>
      </c>
      <c r="AT123" s="308">
        <v>5</v>
      </c>
      <c r="AU123" s="285">
        <f>AT123/AG123*100</f>
        <v>0.89126559714795017</v>
      </c>
      <c r="AV123" s="274"/>
    </row>
    <row r="124" spans="1:48" ht="15" thickBot="1">
      <c r="A124" s="276" t="s">
        <v>23</v>
      </c>
      <c r="B124" s="311">
        <v>1320</v>
      </c>
      <c r="C124" s="321">
        <v>112</v>
      </c>
      <c r="D124" s="317" t="s">
        <v>170</v>
      </c>
      <c r="E124" s="280" t="s">
        <v>170</v>
      </c>
      <c r="F124" s="277" t="s">
        <v>170</v>
      </c>
      <c r="G124" s="280" t="s">
        <v>170</v>
      </c>
      <c r="H124" s="277" t="s">
        <v>170</v>
      </c>
      <c r="I124" s="280" t="s">
        <v>170</v>
      </c>
      <c r="J124" s="277" t="s">
        <v>170</v>
      </c>
      <c r="K124" s="280" t="s">
        <v>170</v>
      </c>
      <c r="L124" s="277" t="s">
        <v>170</v>
      </c>
      <c r="M124" s="280" t="s">
        <v>170</v>
      </c>
      <c r="N124" s="277" t="s">
        <v>170</v>
      </c>
      <c r="O124" s="280" t="s">
        <v>170</v>
      </c>
      <c r="P124" s="277" t="s">
        <v>170</v>
      </c>
      <c r="Q124" s="280" t="s">
        <v>170</v>
      </c>
      <c r="R124" s="327">
        <v>748</v>
      </c>
      <c r="S124" s="332" t="s">
        <v>170</v>
      </c>
      <c r="T124" s="334" t="s">
        <v>170</v>
      </c>
      <c r="U124" s="293" t="s">
        <v>170</v>
      </c>
      <c r="V124" s="334" t="s">
        <v>170</v>
      </c>
      <c r="W124" s="293" t="s">
        <v>170</v>
      </c>
      <c r="X124" s="334" t="s">
        <v>170</v>
      </c>
      <c r="Y124" s="293" t="s">
        <v>170</v>
      </c>
      <c r="Z124" s="334" t="s">
        <v>170</v>
      </c>
      <c r="AA124" s="293" t="s">
        <v>170</v>
      </c>
      <c r="AB124" s="342" t="s">
        <v>170</v>
      </c>
      <c r="AC124" s="293" t="s">
        <v>170</v>
      </c>
      <c r="AD124" s="342" t="s">
        <v>170</v>
      </c>
      <c r="AE124" s="293" t="s">
        <v>170</v>
      </c>
      <c r="AF124" s="334" t="s">
        <v>170</v>
      </c>
      <c r="AG124" s="325">
        <v>460</v>
      </c>
      <c r="AH124" s="317" t="s">
        <v>170</v>
      </c>
      <c r="AI124" s="280" t="s">
        <v>170</v>
      </c>
      <c r="AJ124" s="277" t="s">
        <v>170</v>
      </c>
      <c r="AK124" s="280" t="s">
        <v>170</v>
      </c>
      <c r="AL124" s="277" t="s">
        <v>170</v>
      </c>
      <c r="AM124" s="280" t="s">
        <v>170</v>
      </c>
      <c r="AN124" s="277" t="s">
        <v>170</v>
      </c>
      <c r="AO124" s="280" t="s">
        <v>170</v>
      </c>
      <c r="AP124" s="277" t="s">
        <v>170</v>
      </c>
      <c r="AQ124" s="280" t="s">
        <v>170</v>
      </c>
      <c r="AR124" s="277" t="s">
        <v>170</v>
      </c>
      <c r="AS124" s="280" t="s">
        <v>170</v>
      </c>
      <c r="AT124" s="277" t="s">
        <v>170</v>
      </c>
      <c r="AU124" s="279" t="s">
        <v>170</v>
      </c>
      <c r="AV124" s="274"/>
    </row>
    <row r="125" spans="1:48">
      <c r="A125" s="294" t="s">
        <v>28</v>
      </c>
      <c r="B125" s="313">
        <v>42014</v>
      </c>
      <c r="C125" s="313">
        <v>7741</v>
      </c>
      <c r="D125" s="295">
        <v>1999</v>
      </c>
      <c r="E125" s="298">
        <f>D125/C125*100</f>
        <v>25.823537010722131</v>
      </c>
      <c r="F125" s="296">
        <v>1481</v>
      </c>
      <c r="G125" s="298">
        <f>F125/C125*100</f>
        <v>19.131895103991734</v>
      </c>
      <c r="H125" s="296">
        <v>1777</v>
      </c>
      <c r="I125" s="298">
        <f>H125/C125*100</f>
        <v>22.955690479266245</v>
      </c>
      <c r="J125" s="296">
        <v>778</v>
      </c>
      <c r="K125" s="298">
        <f>J125/C125*100</f>
        <v>10.050381087714765</v>
      </c>
      <c r="L125" s="296">
        <v>313</v>
      </c>
      <c r="M125" s="298">
        <f>L125/C125*100</f>
        <v>4.0434052448004127</v>
      </c>
      <c r="N125" s="296">
        <v>227</v>
      </c>
      <c r="O125" s="298">
        <f>N125/C125*100</f>
        <v>2.9324376695517373</v>
      </c>
      <c r="P125" s="296">
        <v>1166</v>
      </c>
      <c r="Q125" s="298">
        <f>P125/C125*100</f>
        <v>15.062653403952977</v>
      </c>
      <c r="R125" s="328">
        <v>22607</v>
      </c>
      <c r="S125" s="295">
        <v>1860</v>
      </c>
      <c r="T125" s="298">
        <f>S125/R125*100</f>
        <v>8.2275401424337584</v>
      </c>
      <c r="U125" s="296">
        <v>4059</v>
      </c>
      <c r="V125" s="298">
        <f>U125/R125*100</f>
        <v>17.954615826956253</v>
      </c>
      <c r="W125" s="296">
        <v>6967</v>
      </c>
      <c r="X125" s="298">
        <f>W125/R125*100</f>
        <v>30.817888264696773</v>
      </c>
      <c r="Y125" s="296">
        <v>5055</v>
      </c>
      <c r="Z125" s="298">
        <f>Y125/R125*100</f>
        <v>22.360330870969168</v>
      </c>
      <c r="AA125" s="296">
        <v>2514</v>
      </c>
      <c r="AB125" s="343">
        <f>AA125/R125*100</f>
        <v>11.120449418321758</v>
      </c>
      <c r="AC125" s="296">
        <v>1197</v>
      </c>
      <c r="AD125" s="343">
        <f>AC125/R125*100</f>
        <v>5.2948201884372095</v>
      </c>
      <c r="AE125" s="296">
        <v>955</v>
      </c>
      <c r="AF125" s="298">
        <f>AE125/R125*100</f>
        <v>4.2243552881850759</v>
      </c>
      <c r="AG125" s="328">
        <v>11666</v>
      </c>
      <c r="AH125" s="295">
        <v>386</v>
      </c>
      <c r="AI125" s="298">
        <f>AH125/AG125*100</f>
        <v>3.3087605006000347</v>
      </c>
      <c r="AJ125" s="296">
        <v>1459</v>
      </c>
      <c r="AK125" s="298">
        <f>AJ125/AG125*100</f>
        <v>12.506428938796502</v>
      </c>
      <c r="AL125" s="296">
        <v>4369</v>
      </c>
      <c r="AM125" s="298">
        <f>AL125/AG125*100</f>
        <v>37.45071146922681</v>
      </c>
      <c r="AN125" s="296">
        <v>4550</v>
      </c>
      <c r="AO125" s="298">
        <f>AN125/AG125*100</f>
        <v>39.002228698782787</v>
      </c>
      <c r="AP125" s="296">
        <v>740</v>
      </c>
      <c r="AQ125" s="298">
        <f>AP125/AG125*100</f>
        <v>6.343219612549289</v>
      </c>
      <c r="AR125" s="296">
        <v>120</v>
      </c>
      <c r="AS125" s="298">
        <f>AR125/AG125*100</f>
        <v>1.0286302074404252</v>
      </c>
      <c r="AT125" s="296">
        <v>42</v>
      </c>
      <c r="AU125" s="297">
        <f>AT125/AG125*100</f>
        <v>0.36002057260414883</v>
      </c>
      <c r="AV125" s="274"/>
    </row>
    <row r="126" spans="1:48">
      <c r="A126" s="299" t="s">
        <v>8</v>
      </c>
      <c r="B126" s="314">
        <v>10071</v>
      </c>
      <c r="C126" s="314">
        <v>1420</v>
      </c>
      <c r="D126" s="300">
        <v>448</v>
      </c>
      <c r="E126" s="303">
        <f>D126/C126*100</f>
        <v>31.549295774647888</v>
      </c>
      <c r="F126" s="301">
        <v>154</v>
      </c>
      <c r="G126" s="303">
        <f>F126/C126*100</f>
        <v>10.84507042253521</v>
      </c>
      <c r="H126" s="301">
        <v>348</v>
      </c>
      <c r="I126" s="303">
        <f>H126/C126*100</f>
        <v>24.507042253521128</v>
      </c>
      <c r="J126" s="301">
        <v>187</v>
      </c>
      <c r="K126" s="303">
        <f>J126/C126*100</f>
        <v>13.169014084507042</v>
      </c>
      <c r="L126" s="301">
        <v>104</v>
      </c>
      <c r="M126" s="303">
        <f>L126/C126*100</f>
        <v>7.323943661971831</v>
      </c>
      <c r="N126" s="301">
        <v>42</v>
      </c>
      <c r="O126" s="303">
        <f>N126/C126*100</f>
        <v>2.9577464788732395</v>
      </c>
      <c r="P126" s="301">
        <v>137</v>
      </c>
      <c r="Q126" s="303">
        <f>P126/C126*100</f>
        <v>9.647887323943662</v>
      </c>
      <c r="R126" s="329">
        <v>4515</v>
      </c>
      <c r="S126" s="300">
        <v>234</v>
      </c>
      <c r="T126" s="303">
        <f>S126/R126*100</f>
        <v>5.1827242524916945</v>
      </c>
      <c r="U126" s="301">
        <v>346</v>
      </c>
      <c r="V126" s="303">
        <f>U126/R126*100</f>
        <v>7.6633444075304533</v>
      </c>
      <c r="W126" s="301">
        <v>1483</v>
      </c>
      <c r="X126" s="303">
        <f>W126/R126*100</f>
        <v>32.846068660022148</v>
      </c>
      <c r="Y126" s="301">
        <v>1321</v>
      </c>
      <c r="Z126" s="303">
        <f>Y126/R126*100</f>
        <v>29.258028792912516</v>
      </c>
      <c r="AA126" s="301">
        <v>663</v>
      </c>
      <c r="AB126" s="344">
        <f>AA126/R126*100</f>
        <v>14.6843853820598</v>
      </c>
      <c r="AC126" s="301">
        <v>251</v>
      </c>
      <c r="AD126" s="344">
        <f>AC126/R126*100</f>
        <v>5.5592469545957917</v>
      </c>
      <c r="AE126" s="301">
        <v>217</v>
      </c>
      <c r="AF126" s="303">
        <f>AE126/R126*100</f>
        <v>4.8062015503875966</v>
      </c>
      <c r="AG126" s="329">
        <v>4136</v>
      </c>
      <c r="AH126" s="300">
        <v>70</v>
      </c>
      <c r="AI126" s="303">
        <f>AH126/AG126*100</f>
        <v>1.6924564796905222</v>
      </c>
      <c r="AJ126" s="301">
        <v>234</v>
      </c>
      <c r="AK126" s="303">
        <f>AJ126/AG126*100</f>
        <v>5.6576402321083172</v>
      </c>
      <c r="AL126" s="301">
        <v>1469</v>
      </c>
      <c r="AM126" s="303">
        <f>AL126/AG126*100</f>
        <v>35.5174081237911</v>
      </c>
      <c r="AN126" s="301">
        <v>1665</v>
      </c>
      <c r="AO126" s="303">
        <f>AN126/AG126*100</f>
        <v>40.256286266924562</v>
      </c>
      <c r="AP126" s="301">
        <v>603</v>
      </c>
      <c r="AQ126" s="303">
        <f>AP126/AG126*100</f>
        <v>14.579303675048354</v>
      </c>
      <c r="AR126" s="301">
        <v>74</v>
      </c>
      <c r="AS126" s="303">
        <f>AR126/AG126*100</f>
        <v>1.7891682785299807</v>
      </c>
      <c r="AT126" s="301">
        <v>21</v>
      </c>
      <c r="AU126" s="302">
        <f>AT126/AG126*100</f>
        <v>0.50773694390715662</v>
      </c>
      <c r="AV126" s="274"/>
    </row>
    <row r="127" spans="1:48" ht="15" thickBot="1">
      <c r="A127" s="304" t="s">
        <v>6</v>
      </c>
      <c r="B127" s="315">
        <v>52085</v>
      </c>
      <c r="C127" s="323">
        <v>9161</v>
      </c>
      <c r="D127" s="319">
        <v>2447</v>
      </c>
      <c r="E127" s="307">
        <f>D127/C127*100</f>
        <v>26.711057744787688</v>
      </c>
      <c r="F127" s="305">
        <v>1635</v>
      </c>
      <c r="G127" s="307">
        <f>F127/C127*100</f>
        <v>17.84739657242659</v>
      </c>
      <c r="H127" s="305">
        <v>2125</v>
      </c>
      <c r="I127" s="307">
        <f>H127/C127*100</f>
        <v>23.196157624713461</v>
      </c>
      <c r="J127" s="305">
        <v>965</v>
      </c>
      <c r="K127" s="307">
        <f>J127/C127*100</f>
        <v>10.533784521340465</v>
      </c>
      <c r="L127" s="305">
        <v>417</v>
      </c>
      <c r="M127" s="307">
        <f>L127/C127*100</f>
        <v>4.5519048138849474</v>
      </c>
      <c r="N127" s="305">
        <v>269</v>
      </c>
      <c r="O127" s="307">
        <f>N127/C127*100</f>
        <v>2.9363606593166685</v>
      </c>
      <c r="P127" s="305">
        <v>1303</v>
      </c>
      <c r="Q127" s="307">
        <f>P127/C127*100</f>
        <v>14.223338063530184</v>
      </c>
      <c r="R127" s="330">
        <v>27122</v>
      </c>
      <c r="S127" s="319">
        <v>2094</v>
      </c>
      <c r="T127" s="307">
        <f>S127/R127*100</f>
        <v>7.7206695671410666</v>
      </c>
      <c r="U127" s="305">
        <v>4405</v>
      </c>
      <c r="V127" s="307">
        <f>U127/R127*100</f>
        <v>16.241427623331614</v>
      </c>
      <c r="W127" s="305">
        <v>8450</v>
      </c>
      <c r="X127" s="307">
        <f>W127/R127*100</f>
        <v>31.155519504461321</v>
      </c>
      <c r="Y127" s="305">
        <v>6376</v>
      </c>
      <c r="Z127" s="307">
        <f>Y127/R127*100</f>
        <v>23.508590811887029</v>
      </c>
      <c r="AA127" s="305">
        <v>3177</v>
      </c>
      <c r="AB127" s="345">
        <f>AA127/R127*100</f>
        <v>11.71373792493179</v>
      </c>
      <c r="AC127" s="305">
        <v>1448</v>
      </c>
      <c r="AD127" s="345">
        <f>AC127/R127*100</f>
        <v>5.338839318634319</v>
      </c>
      <c r="AE127" s="305">
        <v>1172</v>
      </c>
      <c r="AF127" s="307">
        <f>AE127/R127*100</f>
        <v>4.3212152496128606</v>
      </c>
      <c r="AG127" s="330">
        <v>15802</v>
      </c>
      <c r="AH127" s="319">
        <v>456</v>
      </c>
      <c r="AI127" s="307">
        <f>AH127/AG127*100</f>
        <v>2.8857106695355017</v>
      </c>
      <c r="AJ127" s="305">
        <v>1693</v>
      </c>
      <c r="AK127" s="307">
        <f>AJ127/AG127*100</f>
        <v>10.713833691937729</v>
      </c>
      <c r="AL127" s="305">
        <v>5838</v>
      </c>
      <c r="AM127" s="307">
        <f>AL127/AG127*100</f>
        <v>36.944690545500571</v>
      </c>
      <c r="AN127" s="305">
        <v>6215</v>
      </c>
      <c r="AO127" s="307">
        <f>AN127/AG127*100</f>
        <v>39.330464498164794</v>
      </c>
      <c r="AP127" s="305">
        <v>1343</v>
      </c>
      <c r="AQ127" s="307">
        <f>AP127/AG127*100</f>
        <v>8.4989241868117951</v>
      </c>
      <c r="AR127" s="305">
        <v>194</v>
      </c>
      <c r="AS127" s="307">
        <f>AR127/AG127*100</f>
        <v>1.227692697126946</v>
      </c>
      <c r="AT127" s="305">
        <v>63</v>
      </c>
      <c r="AU127" s="306">
        <f>AT127/AG127*100</f>
        <v>0.39868371092266797</v>
      </c>
      <c r="AV127" s="274"/>
    </row>
    <row r="128" spans="1:48" ht="15" customHeight="1">
      <c r="A128" s="443" t="s">
        <v>167</v>
      </c>
      <c r="B128" s="443"/>
      <c r="C128" s="443"/>
      <c r="D128" s="443"/>
      <c r="E128" s="443"/>
      <c r="F128" s="443"/>
      <c r="G128" s="443"/>
      <c r="H128" s="443"/>
      <c r="I128" s="443"/>
      <c r="J128" s="443"/>
      <c r="K128" s="443"/>
      <c r="L128" s="443"/>
      <c r="M128" s="443"/>
      <c r="N128" s="443"/>
      <c r="O128" s="443"/>
      <c r="P128" s="443"/>
      <c r="Q128" s="443"/>
      <c r="R128" s="443"/>
      <c r="S128" s="443"/>
      <c r="T128" s="443"/>
      <c r="U128" s="443"/>
      <c r="V128" s="443"/>
      <c r="W128" s="443"/>
      <c r="X128" s="443"/>
      <c r="Y128" s="443"/>
      <c r="Z128" s="443"/>
      <c r="AA128" s="443"/>
      <c r="AB128" s="443"/>
      <c r="AC128" s="443"/>
      <c r="AD128" s="443"/>
      <c r="AE128" s="443"/>
      <c r="AF128" s="443"/>
      <c r="AG128" s="443"/>
      <c r="AH128" s="443"/>
      <c r="AI128" s="443"/>
      <c r="AJ128" s="443"/>
      <c r="AK128" s="443"/>
      <c r="AL128" s="443"/>
      <c r="AM128" s="443"/>
      <c r="AN128" s="443"/>
      <c r="AO128" s="443"/>
      <c r="AP128" s="443"/>
      <c r="AQ128" s="443"/>
      <c r="AR128" s="443"/>
      <c r="AS128" s="443"/>
      <c r="AT128" s="443"/>
      <c r="AU128" s="443"/>
      <c r="AV128" s="274"/>
    </row>
    <row r="129" spans="1:48" ht="15" customHeight="1">
      <c r="A129" s="442" t="s">
        <v>180</v>
      </c>
      <c r="B129" s="442"/>
      <c r="C129" s="442"/>
      <c r="D129" s="442"/>
      <c r="E129" s="442"/>
      <c r="F129" s="442"/>
      <c r="G129" s="442"/>
      <c r="H129" s="442"/>
      <c r="I129" s="442"/>
      <c r="J129" s="442"/>
      <c r="K129" s="442"/>
      <c r="L129" s="442"/>
      <c r="M129" s="442"/>
      <c r="N129" s="442"/>
      <c r="O129" s="442"/>
      <c r="P129" s="442"/>
      <c r="Q129" s="442"/>
      <c r="R129" s="442"/>
      <c r="S129" s="442"/>
      <c r="T129" s="442"/>
      <c r="U129" s="442"/>
      <c r="V129" s="442"/>
      <c r="W129" s="442"/>
      <c r="X129" s="442"/>
      <c r="Y129" s="442"/>
      <c r="Z129" s="442"/>
      <c r="AA129" s="442"/>
      <c r="AB129" s="442"/>
      <c r="AC129" s="442"/>
      <c r="AD129" s="442"/>
      <c r="AE129" s="442"/>
      <c r="AF129" s="442"/>
      <c r="AG129" s="442"/>
      <c r="AH129" s="442"/>
      <c r="AI129" s="442"/>
      <c r="AJ129" s="442"/>
      <c r="AK129" s="442"/>
      <c r="AL129" s="442"/>
      <c r="AM129" s="442"/>
      <c r="AN129" s="442"/>
      <c r="AO129" s="442"/>
      <c r="AP129" s="442"/>
      <c r="AQ129" s="442"/>
      <c r="AR129" s="442"/>
      <c r="AS129" s="442"/>
      <c r="AT129" s="442"/>
      <c r="AU129" s="442"/>
      <c r="AV129" s="274"/>
    </row>
    <row r="130" spans="1:48">
      <c r="A130" s="440"/>
      <c r="B130" s="440"/>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c r="Z130" s="440"/>
      <c r="AA130" s="440"/>
      <c r="AB130" s="440"/>
      <c r="AC130" s="440"/>
      <c r="AD130" s="440"/>
      <c r="AE130" s="440"/>
      <c r="AF130" s="440"/>
      <c r="AG130" s="440"/>
      <c r="AH130" s="440"/>
      <c r="AI130" s="440"/>
      <c r="AJ130" s="440"/>
      <c r="AK130" s="440"/>
      <c r="AL130" s="440"/>
      <c r="AM130" s="440"/>
      <c r="AN130" s="440"/>
      <c r="AO130" s="440"/>
      <c r="AP130" s="440"/>
      <c r="AQ130" s="440"/>
      <c r="AR130" s="440"/>
      <c r="AS130" s="440"/>
      <c r="AT130" s="440"/>
      <c r="AU130" s="440"/>
      <c r="AV130" s="274"/>
    </row>
    <row r="131" spans="1:48">
      <c r="A131" s="274"/>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row>
    <row r="132" spans="1:48">
      <c r="A132" s="274"/>
      <c r="B132" s="274"/>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4"/>
      <c r="AJ132" s="274"/>
      <c r="AK132" s="274"/>
      <c r="AL132" s="274"/>
      <c r="AM132" s="274"/>
      <c r="AN132" s="274"/>
      <c r="AO132" s="274"/>
      <c r="AP132" s="274"/>
      <c r="AQ132" s="274"/>
      <c r="AR132" s="274"/>
      <c r="AS132" s="274"/>
      <c r="AT132" s="274"/>
      <c r="AU132" s="274"/>
      <c r="AV132" s="274"/>
    </row>
    <row r="133" spans="1:48">
      <c r="A133" s="274"/>
      <c r="B133" s="274"/>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c r="AJ133" s="274"/>
      <c r="AK133" s="274"/>
      <c r="AL133" s="274"/>
      <c r="AM133" s="274"/>
      <c r="AN133" s="274"/>
      <c r="AO133" s="274"/>
      <c r="AP133" s="274"/>
      <c r="AQ133" s="274"/>
      <c r="AR133" s="274"/>
      <c r="AS133" s="274"/>
      <c r="AT133" s="274"/>
      <c r="AU133" s="274"/>
      <c r="AV133" s="274"/>
    </row>
    <row r="134" spans="1:48">
      <c r="A134" s="274"/>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c r="AJ134" s="274"/>
      <c r="AK134" s="274"/>
      <c r="AL134" s="274"/>
      <c r="AM134" s="274"/>
      <c r="AN134" s="274"/>
      <c r="AO134" s="274"/>
      <c r="AP134" s="274"/>
      <c r="AQ134" s="274"/>
      <c r="AR134" s="274"/>
      <c r="AS134" s="274"/>
      <c r="AT134" s="274"/>
      <c r="AU134" s="274"/>
      <c r="AV134" s="274"/>
    </row>
    <row r="135" spans="1:48">
      <c r="A135" s="274"/>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4"/>
      <c r="AO135" s="274"/>
      <c r="AP135" s="274"/>
      <c r="AQ135" s="274"/>
      <c r="AR135" s="274"/>
      <c r="AS135" s="274"/>
      <c r="AT135" s="274"/>
      <c r="AU135" s="274"/>
      <c r="AV135" s="274"/>
    </row>
    <row r="136" spans="1:48">
      <c r="A136" s="274"/>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4"/>
      <c r="AO136" s="274"/>
      <c r="AP136" s="274"/>
      <c r="AQ136" s="274"/>
      <c r="AR136" s="274"/>
      <c r="AS136" s="274"/>
      <c r="AT136" s="274"/>
      <c r="AU136" s="274"/>
      <c r="AV136" s="274"/>
    </row>
    <row r="137" spans="1:48">
      <c r="A137" s="274"/>
      <c r="B137" s="274"/>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c r="AQ137" s="274"/>
      <c r="AR137" s="274"/>
      <c r="AS137" s="274"/>
      <c r="AT137" s="274"/>
      <c r="AU137" s="274"/>
      <c r="AV137" s="274"/>
    </row>
  </sheetData>
  <mergeCells count="156">
    <mergeCell ref="A95:AU95"/>
    <mergeCell ref="A69:AU69"/>
    <mergeCell ref="A62:AU62"/>
    <mergeCell ref="A36:AU36"/>
    <mergeCell ref="A4:AU4"/>
    <mergeCell ref="A63:AU63"/>
    <mergeCell ref="A64:AU64"/>
    <mergeCell ref="A30:AU30"/>
    <mergeCell ref="A31:AU31"/>
    <mergeCell ref="A32:AU32"/>
    <mergeCell ref="R72:AF72"/>
    <mergeCell ref="AG72:AU72"/>
    <mergeCell ref="R73:R74"/>
    <mergeCell ref="S73:AF73"/>
    <mergeCell ref="AG73:AG74"/>
    <mergeCell ref="AH73:AU73"/>
    <mergeCell ref="D74:E74"/>
    <mergeCell ref="F74:G74"/>
    <mergeCell ref="AT74:AU74"/>
    <mergeCell ref="AH74:AI74"/>
    <mergeCell ref="AJ74:AK74"/>
    <mergeCell ref="AL74:AM74"/>
    <mergeCell ref="AN74:AO74"/>
    <mergeCell ref="AP74:AQ74"/>
    <mergeCell ref="J107:K107"/>
    <mergeCell ref="L107:M107"/>
    <mergeCell ref="N107:O107"/>
    <mergeCell ref="P107:Q107"/>
    <mergeCell ref="S107:T107"/>
    <mergeCell ref="U107:V107"/>
    <mergeCell ref="A96:AU96"/>
    <mergeCell ref="A128:AU128"/>
    <mergeCell ref="A129:AU129"/>
    <mergeCell ref="AJ107:AK107"/>
    <mergeCell ref="AL107:AM107"/>
    <mergeCell ref="AN107:AO107"/>
    <mergeCell ref="AP107:AQ107"/>
    <mergeCell ref="AR107:AS107"/>
    <mergeCell ref="AT107:AU107"/>
    <mergeCell ref="W107:X107"/>
    <mergeCell ref="Y107:Z107"/>
    <mergeCell ref="AA107:AB107"/>
    <mergeCell ref="AC107:AD107"/>
    <mergeCell ref="AE107:AF107"/>
    <mergeCell ref="AH107:AI107"/>
    <mergeCell ref="A102:AU102"/>
    <mergeCell ref="A130:AU130"/>
    <mergeCell ref="J74:K74"/>
    <mergeCell ref="AG105:AU105"/>
    <mergeCell ref="C106:C107"/>
    <mergeCell ref="D106:Q106"/>
    <mergeCell ref="R106:R107"/>
    <mergeCell ref="S106:AF106"/>
    <mergeCell ref="AG106:AG107"/>
    <mergeCell ref="AH106:AU106"/>
    <mergeCell ref="D107:E107"/>
    <mergeCell ref="F107:G107"/>
    <mergeCell ref="H107:I107"/>
    <mergeCell ref="A100:AU100"/>
    <mergeCell ref="A103:A108"/>
    <mergeCell ref="B103:AU103"/>
    <mergeCell ref="B104:B107"/>
    <mergeCell ref="C104:AU104"/>
    <mergeCell ref="C105:Q105"/>
    <mergeCell ref="R105:AF105"/>
    <mergeCell ref="P74:Q74"/>
    <mergeCell ref="S74:T74"/>
    <mergeCell ref="A97:AU97"/>
    <mergeCell ref="C73:C74"/>
    <mergeCell ref="D73:Q73"/>
    <mergeCell ref="AR74:AS74"/>
    <mergeCell ref="U74:V74"/>
    <mergeCell ref="W74:X74"/>
    <mergeCell ref="Y74:Z74"/>
    <mergeCell ref="AA74:AB74"/>
    <mergeCell ref="AC74:AD74"/>
    <mergeCell ref="AE74:AF74"/>
    <mergeCell ref="H74:I74"/>
    <mergeCell ref="A67:AU67"/>
    <mergeCell ref="A70:A75"/>
    <mergeCell ref="B70:AU70"/>
    <mergeCell ref="B71:B74"/>
    <mergeCell ref="C71:AU71"/>
    <mergeCell ref="C72:Q72"/>
    <mergeCell ref="AE41:AF41"/>
    <mergeCell ref="AH41:AI41"/>
    <mergeCell ref="AJ41:AK41"/>
    <mergeCell ref="AL41:AM41"/>
    <mergeCell ref="AN41:AO41"/>
    <mergeCell ref="AP41:AQ41"/>
    <mergeCell ref="S41:T41"/>
    <mergeCell ref="U41:V41"/>
    <mergeCell ref="W41:X41"/>
    <mergeCell ref="Y41:Z41"/>
    <mergeCell ref="AA41:AB41"/>
    <mergeCell ref="AC41:AD41"/>
    <mergeCell ref="A37:A42"/>
    <mergeCell ref="B37:AU37"/>
    <mergeCell ref="L74:M74"/>
    <mergeCell ref="N74:O74"/>
    <mergeCell ref="AH40:AU40"/>
    <mergeCell ref="D41:E41"/>
    <mergeCell ref="F41:G41"/>
    <mergeCell ref="H41:I41"/>
    <mergeCell ref="J41:K41"/>
    <mergeCell ref="L41:M41"/>
    <mergeCell ref="N41:O41"/>
    <mergeCell ref="P41:Q41"/>
    <mergeCell ref="AR41:AS41"/>
    <mergeCell ref="AT41:AU41"/>
    <mergeCell ref="B38:B41"/>
    <mergeCell ref="C38:AU38"/>
    <mergeCell ref="C39:Q39"/>
    <mergeCell ref="R39:AF39"/>
    <mergeCell ref="AG39:AU39"/>
    <mergeCell ref="C40:C41"/>
    <mergeCell ref="D40:Q40"/>
    <mergeCell ref="R40:R41"/>
    <mergeCell ref="S40:AF40"/>
    <mergeCell ref="AG40:AG41"/>
    <mergeCell ref="AT9:AU9"/>
    <mergeCell ref="A34:AU34"/>
    <mergeCell ref="AC9:AD9"/>
    <mergeCell ref="AE9:AF9"/>
    <mergeCell ref="AH9:AI9"/>
    <mergeCell ref="AJ9:AK9"/>
    <mergeCell ref="AL9:AM9"/>
    <mergeCell ref="AN9:AO9"/>
    <mergeCell ref="P9:Q9"/>
    <mergeCell ref="S9:T9"/>
    <mergeCell ref="U9:V9"/>
    <mergeCell ref="W9:X9"/>
    <mergeCell ref="A1:AU1"/>
    <mergeCell ref="A5:A10"/>
    <mergeCell ref="B5:AU5"/>
    <mergeCell ref="B6:B9"/>
    <mergeCell ref="C6:AU6"/>
    <mergeCell ref="C7:Q7"/>
    <mergeCell ref="R7:AF7"/>
    <mergeCell ref="AG7:AU7"/>
    <mergeCell ref="C8:C9"/>
    <mergeCell ref="D8:Q8"/>
    <mergeCell ref="Y9:Z9"/>
    <mergeCell ref="AA9:AB9"/>
    <mergeCell ref="R8:R9"/>
    <mergeCell ref="S8:AF8"/>
    <mergeCell ref="AG8:AG9"/>
    <mergeCell ref="AH8:AU8"/>
    <mergeCell ref="D9:E9"/>
    <mergeCell ref="F9:G9"/>
    <mergeCell ref="H9:I9"/>
    <mergeCell ref="J9:K9"/>
    <mergeCell ref="L9:M9"/>
    <mergeCell ref="N9:O9"/>
    <mergeCell ref="AP9:AQ9"/>
    <mergeCell ref="AR9:AS9"/>
  </mergeCells>
  <hyperlinks>
    <hyperlink ref="A2" location="Inhalt!A1" display="Zurück zum Inhalt - HF-04"/>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zoomScale="80" zoomScaleNormal="80" workbookViewId="0">
      <selection activeCell="A2" sqref="A2"/>
    </sheetView>
  </sheetViews>
  <sheetFormatPr baseColWidth="10" defaultColWidth="11" defaultRowHeight="14"/>
  <cols>
    <col min="1" max="1" width="23.5" style="1" customWidth="1"/>
    <col min="2" max="16" width="11.08203125" style="1" customWidth="1"/>
    <col min="17" max="16384" width="11" style="1"/>
  </cols>
  <sheetData>
    <row r="1" spans="1:25" ht="23.5">
      <c r="A1" s="401">
        <v>2021</v>
      </c>
      <c r="B1" s="401"/>
      <c r="C1" s="401"/>
      <c r="D1" s="401"/>
      <c r="E1" s="401"/>
      <c r="F1" s="401"/>
      <c r="G1" s="401"/>
      <c r="H1" s="401"/>
      <c r="I1" s="401"/>
      <c r="J1" s="401"/>
      <c r="K1" s="401"/>
      <c r="L1" s="401"/>
      <c r="M1" s="401"/>
      <c r="N1" s="401"/>
      <c r="O1" s="401"/>
      <c r="P1" s="401"/>
    </row>
    <row r="2" spans="1:25" ht="14.5" customHeight="1">
      <c r="A2" s="392" t="s">
        <v>171</v>
      </c>
      <c r="B2" s="236"/>
      <c r="C2" s="236"/>
      <c r="D2" s="236"/>
      <c r="E2" s="236"/>
      <c r="F2" s="236"/>
      <c r="G2" s="236"/>
      <c r="H2" s="236"/>
      <c r="I2" s="236"/>
      <c r="J2" s="236"/>
      <c r="K2" s="236"/>
      <c r="L2" s="236"/>
      <c r="M2" s="236"/>
      <c r="N2" s="236"/>
      <c r="O2" s="236"/>
      <c r="P2" s="236"/>
    </row>
    <row r="3" spans="1:25" ht="14.5" customHeight="1">
      <c r="A3" s="219"/>
      <c r="B3" s="236"/>
      <c r="C3" s="236"/>
      <c r="D3" s="236"/>
      <c r="E3" s="236"/>
      <c r="F3" s="236"/>
      <c r="G3" s="236"/>
      <c r="H3" s="236"/>
      <c r="I3" s="236"/>
      <c r="J3" s="236"/>
      <c r="K3" s="236"/>
      <c r="L3" s="236"/>
      <c r="M3" s="236"/>
      <c r="N3" s="236"/>
      <c r="O3" s="236"/>
      <c r="P3" s="236"/>
    </row>
    <row r="4" spans="1:25" ht="14.5">
      <c r="A4" s="457" t="s">
        <v>208</v>
      </c>
      <c r="B4" s="457"/>
      <c r="C4" s="457"/>
      <c r="D4" s="457"/>
      <c r="E4" s="457"/>
      <c r="F4" s="457"/>
      <c r="G4" s="457"/>
      <c r="H4" s="457"/>
      <c r="I4" s="457"/>
      <c r="J4" s="457"/>
      <c r="K4" s="457"/>
      <c r="L4" s="457"/>
      <c r="M4" s="457"/>
      <c r="N4" s="457"/>
      <c r="O4" s="457"/>
      <c r="P4" s="457"/>
    </row>
    <row r="5" spans="1:25" ht="14.5" customHeight="1">
      <c r="A5" s="445" t="s">
        <v>2</v>
      </c>
      <c r="B5" s="447" t="s">
        <v>4</v>
      </c>
      <c r="C5" s="448" t="s">
        <v>3</v>
      </c>
      <c r="D5" s="449"/>
      <c r="E5" s="449"/>
      <c r="F5" s="449"/>
      <c r="G5" s="449"/>
      <c r="H5" s="449"/>
      <c r="I5" s="449"/>
      <c r="J5" s="449"/>
      <c r="K5" s="449"/>
      <c r="L5" s="449"/>
      <c r="M5" s="449"/>
      <c r="N5" s="449"/>
      <c r="O5" s="449"/>
      <c r="P5" s="449"/>
    </row>
    <row r="6" spans="1:25" ht="48" customHeight="1">
      <c r="A6" s="445"/>
      <c r="B6" s="447"/>
      <c r="C6" s="437" t="s">
        <v>160</v>
      </c>
      <c r="D6" s="438"/>
      <c r="E6" s="435" t="s">
        <v>161</v>
      </c>
      <c r="F6" s="436"/>
      <c r="G6" s="435" t="s">
        <v>162</v>
      </c>
      <c r="H6" s="436"/>
      <c r="I6" s="435" t="s">
        <v>163</v>
      </c>
      <c r="J6" s="436"/>
      <c r="K6" s="435" t="s">
        <v>164</v>
      </c>
      <c r="L6" s="436"/>
      <c r="M6" s="435" t="s">
        <v>165</v>
      </c>
      <c r="N6" s="436"/>
      <c r="O6" s="435" t="s">
        <v>166</v>
      </c>
      <c r="P6" s="439"/>
    </row>
    <row r="7" spans="1:25" ht="14.5" customHeight="1" thickBot="1">
      <c r="A7" s="446"/>
      <c r="B7" s="363" t="s">
        <v>0</v>
      </c>
      <c r="C7" s="364" t="s">
        <v>0</v>
      </c>
      <c r="D7" s="365" t="s">
        <v>1</v>
      </c>
      <c r="E7" s="364" t="s">
        <v>0</v>
      </c>
      <c r="F7" s="365" t="s">
        <v>1</v>
      </c>
      <c r="G7" s="364" t="s">
        <v>0</v>
      </c>
      <c r="H7" s="365" t="s">
        <v>1</v>
      </c>
      <c r="I7" s="364" t="s">
        <v>0</v>
      </c>
      <c r="J7" s="365" t="s">
        <v>1</v>
      </c>
      <c r="K7" s="364" t="s">
        <v>0</v>
      </c>
      <c r="L7" s="365" t="s">
        <v>1</v>
      </c>
      <c r="M7" s="364" t="s">
        <v>0</v>
      </c>
      <c r="N7" s="365" t="s">
        <v>1</v>
      </c>
      <c r="O7" s="364" t="s">
        <v>0</v>
      </c>
      <c r="P7" s="365" t="s">
        <v>1</v>
      </c>
      <c r="T7" s="225"/>
    </row>
    <row r="8" spans="1:25">
      <c r="A8" s="238" t="s">
        <v>24</v>
      </c>
      <c r="B8" s="257">
        <v>9081</v>
      </c>
      <c r="C8" s="239">
        <v>493</v>
      </c>
      <c r="D8" s="269">
        <f t="shared" ref="D8:D26" si="0">C8/B8*100</f>
        <v>5.4289175200969053</v>
      </c>
      <c r="E8" s="264">
        <v>2337</v>
      </c>
      <c r="F8" s="269">
        <f>E8/B8*100</f>
        <v>25.735051205814337</v>
      </c>
      <c r="G8" s="264">
        <v>4122</v>
      </c>
      <c r="H8" s="269">
        <f t="shared" ref="H8:H26" si="1">G8/B8*100</f>
        <v>45.391476709613478</v>
      </c>
      <c r="I8" s="264">
        <v>1151</v>
      </c>
      <c r="J8" s="269">
        <f t="shared" ref="J8:J26" si="2">I8/B8*100</f>
        <v>12.674815548948354</v>
      </c>
      <c r="K8" s="264">
        <v>371</v>
      </c>
      <c r="L8" s="269">
        <f t="shared" ref="L8:L26" si="3">K8/B8*100</f>
        <v>4.0854531439268804</v>
      </c>
      <c r="M8" s="264">
        <v>196</v>
      </c>
      <c r="N8" s="269">
        <f t="shared" ref="N8:N26" si="4">M8/B8*100</f>
        <v>2.1583526043387291</v>
      </c>
      <c r="O8" s="264">
        <v>411</v>
      </c>
      <c r="P8" s="252">
        <f t="shared" ref="P8:P26" si="5">O8/B8*100</f>
        <v>4.5259332672613146</v>
      </c>
      <c r="S8" s="225"/>
    </row>
    <row r="9" spans="1:25">
      <c r="A9" s="41" t="s">
        <v>10</v>
      </c>
      <c r="B9" s="258">
        <v>8960</v>
      </c>
      <c r="C9" s="237">
        <v>413</v>
      </c>
      <c r="D9" s="270">
        <f t="shared" si="0"/>
        <v>4.609375</v>
      </c>
      <c r="E9" s="265">
        <v>3096</v>
      </c>
      <c r="F9" s="270">
        <f t="shared" ref="F9:F26" si="6">E9/B9*100</f>
        <v>34.553571428571431</v>
      </c>
      <c r="G9" s="265">
        <v>3352</v>
      </c>
      <c r="H9" s="270">
        <f t="shared" si="1"/>
        <v>37.410714285714285</v>
      </c>
      <c r="I9" s="265">
        <v>1387</v>
      </c>
      <c r="J9" s="270">
        <f t="shared" si="2"/>
        <v>15.479910714285714</v>
      </c>
      <c r="K9" s="265">
        <v>421</v>
      </c>
      <c r="L9" s="270">
        <f t="shared" si="3"/>
        <v>4.6986607142857144</v>
      </c>
      <c r="M9" s="265">
        <v>167</v>
      </c>
      <c r="N9" s="270">
        <f t="shared" si="4"/>
        <v>1.8638392857142856</v>
      </c>
      <c r="O9" s="265">
        <v>124</v>
      </c>
      <c r="P9" s="253">
        <f t="shared" si="5"/>
        <v>1.3839285714285714</v>
      </c>
      <c r="R9" s="225"/>
      <c r="S9" s="225"/>
      <c r="T9" s="225"/>
      <c r="U9" s="225"/>
      <c r="V9" s="225"/>
      <c r="W9" s="225"/>
      <c r="X9" s="225"/>
      <c r="Y9" s="225"/>
    </row>
    <row r="10" spans="1:25">
      <c r="A10" s="238" t="s">
        <v>11</v>
      </c>
      <c r="B10" s="257">
        <v>2718</v>
      </c>
      <c r="C10" s="239">
        <v>550</v>
      </c>
      <c r="D10" s="269">
        <f t="shared" si="0"/>
        <v>20.235467255334804</v>
      </c>
      <c r="E10" s="264">
        <v>176</v>
      </c>
      <c r="F10" s="269">
        <f t="shared" si="6"/>
        <v>6.4753495217071384</v>
      </c>
      <c r="G10" s="264">
        <v>722</v>
      </c>
      <c r="H10" s="269">
        <f t="shared" si="1"/>
        <v>26.563649742457692</v>
      </c>
      <c r="I10" s="264">
        <v>652</v>
      </c>
      <c r="J10" s="269">
        <f t="shared" si="2"/>
        <v>23.988226637233261</v>
      </c>
      <c r="K10" s="264">
        <v>283</v>
      </c>
      <c r="L10" s="269">
        <f t="shared" si="3"/>
        <v>10.412067696835908</v>
      </c>
      <c r="M10" s="264">
        <v>124</v>
      </c>
      <c r="N10" s="269">
        <f t="shared" si="4"/>
        <v>4.5621780721118474</v>
      </c>
      <c r="O10" s="264">
        <v>211</v>
      </c>
      <c r="P10" s="252">
        <f t="shared" si="5"/>
        <v>7.763061074319352</v>
      </c>
      <c r="R10" s="225"/>
      <c r="S10" s="225"/>
      <c r="T10" s="225"/>
      <c r="U10" s="225"/>
      <c r="V10" s="225"/>
      <c r="W10" s="225"/>
      <c r="X10" s="225"/>
      <c r="Y10" s="225"/>
    </row>
    <row r="11" spans="1:25">
      <c r="A11" s="41" t="s">
        <v>12</v>
      </c>
      <c r="B11" s="258">
        <v>1578</v>
      </c>
      <c r="C11" s="237">
        <v>74</v>
      </c>
      <c r="D11" s="270">
        <f t="shared" si="0"/>
        <v>4.6894803548795947</v>
      </c>
      <c r="E11" s="265">
        <v>220</v>
      </c>
      <c r="F11" s="270">
        <f t="shared" si="6"/>
        <v>13.941698352344739</v>
      </c>
      <c r="G11" s="265">
        <v>679</v>
      </c>
      <c r="H11" s="270">
        <f t="shared" si="1"/>
        <v>43.029150823827628</v>
      </c>
      <c r="I11" s="265">
        <v>301</v>
      </c>
      <c r="J11" s="270">
        <f t="shared" si="2"/>
        <v>19.074778200253487</v>
      </c>
      <c r="K11" s="265">
        <v>131</v>
      </c>
      <c r="L11" s="270">
        <f t="shared" si="3"/>
        <v>8.3016476552598224</v>
      </c>
      <c r="M11" s="265">
        <v>76</v>
      </c>
      <c r="N11" s="270">
        <f t="shared" si="4"/>
        <v>4.8162230671736372</v>
      </c>
      <c r="O11" s="265">
        <v>97</v>
      </c>
      <c r="P11" s="253">
        <f t="shared" si="5"/>
        <v>6.1470215462610902</v>
      </c>
      <c r="T11" s="225"/>
    </row>
    <row r="12" spans="1:25">
      <c r="A12" s="238" t="s">
        <v>13</v>
      </c>
      <c r="B12" s="257">
        <v>448</v>
      </c>
      <c r="C12" s="239">
        <v>111</v>
      </c>
      <c r="D12" s="269">
        <f t="shared" si="0"/>
        <v>24.776785714285715</v>
      </c>
      <c r="E12" s="264">
        <v>11</v>
      </c>
      <c r="F12" s="269">
        <f t="shared" si="6"/>
        <v>2.4553571428571428</v>
      </c>
      <c r="G12" s="264">
        <v>94</v>
      </c>
      <c r="H12" s="269">
        <f t="shared" si="1"/>
        <v>20.982142857142858</v>
      </c>
      <c r="I12" s="264">
        <v>146</v>
      </c>
      <c r="J12" s="269">
        <f t="shared" si="2"/>
        <v>32.589285714285715</v>
      </c>
      <c r="K12" s="264">
        <v>63</v>
      </c>
      <c r="L12" s="269">
        <f t="shared" si="3"/>
        <v>14.0625</v>
      </c>
      <c r="M12" s="264">
        <v>11</v>
      </c>
      <c r="N12" s="269">
        <f t="shared" si="4"/>
        <v>2.4553571428571428</v>
      </c>
      <c r="O12" s="264">
        <v>12</v>
      </c>
      <c r="P12" s="252">
        <f t="shared" si="5"/>
        <v>2.6785714285714284</v>
      </c>
      <c r="T12" s="225"/>
    </row>
    <row r="13" spans="1:25">
      <c r="A13" s="41" t="s">
        <v>14</v>
      </c>
      <c r="B13" s="258">
        <v>1143</v>
      </c>
      <c r="C13" s="237">
        <v>110</v>
      </c>
      <c r="D13" s="270">
        <f t="shared" si="0"/>
        <v>9.6237970253718288</v>
      </c>
      <c r="E13" s="265">
        <v>40</v>
      </c>
      <c r="F13" s="270">
        <f t="shared" si="6"/>
        <v>3.499562554680665</v>
      </c>
      <c r="G13" s="265">
        <v>194</v>
      </c>
      <c r="H13" s="270">
        <f t="shared" si="1"/>
        <v>16.972878390201224</v>
      </c>
      <c r="I13" s="265">
        <v>345</v>
      </c>
      <c r="J13" s="270">
        <f t="shared" si="2"/>
        <v>30.183727034120732</v>
      </c>
      <c r="K13" s="265">
        <v>243</v>
      </c>
      <c r="L13" s="270">
        <f t="shared" si="3"/>
        <v>21.259842519685041</v>
      </c>
      <c r="M13" s="265">
        <v>95</v>
      </c>
      <c r="N13" s="270">
        <f t="shared" si="4"/>
        <v>8.3114610673665794</v>
      </c>
      <c r="O13" s="265">
        <v>116</v>
      </c>
      <c r="P13" s="253">
        <f t="shared" si="5"/>
        <v>10.148731408573928</v>
      </c>
      <c r="T13" s="225"/>
    </row>
    <row r="14" spans="1:25">
      <c r="A14" s="238" t="s">
        <v>15</v>
      </c>
      <c r="B14" s="257">
        <v>4210</v>
      </c>
      <c r="C14" s="239">
        <v>580</v>
      </c>
      <c r="D14" s="269">
        <f t="shared" si="0"/>
        <v>13.776722090261281</v>
      </c>
      <c r="E14" s="264">
        <v>278</v>
      </c>
      <c r="F14" s="269">
        <f t="shared" si="6"/>
        <v>6.6033254156769594</v>
      </c>
      <c r="G14" s="264">
        <v>1051</v>
      </c>
      <c r="H14" s="269">
        <f t="shared" si="1"/>
        <v>24.964370546318289</v>
      </c>
      <c r="I14" s="264">
        <v>1286</v>
      </c>
      <c r="J14" s="269">
        <f t="shared" si="2"/>
        <v>30.546318289786221</v>
      </c>
      <c r="K14" s="264">
        <v>561</v>
      </c>
      <c r="L14" s="269">
        <f t="shared" si="3"/>
        <v>13.32541567695962</v>
      </c>
      <c r="M14" s="264">
        <v>242</v>
      </c>
      <c r="N14" s="269">
        <f t="shared" si="4"/>
        <v>5.748218527315915</v>
      </c>
      <c r="O14" s="264">
        <v>212</v>
      </c>
      <c r="P14" s="252">
        <f t="shared" si="5"/>
        <v>5.0356294536817101</v>
      </c>
      <c r="T14" s="225"/>
    </row>
    <row r="15" spans="1:25">
      <c r="A15" s="41" t="s">
        <v>16</v>
      </c>
      <c r="B15" s="258">
        <v>956</v>
      </c>
      <c r="C15" s="237">
        <v>38</v>
      </c>
      <c r="D15" s="270">
        <f t="shared" si="0"/>
        <v>3.9748953974895396</v>
      </c>
      <c r="E15" s="265">
        <v>59</v>
      </c>
      <c r="F15" s="270">
        <f t="shared" si="6"/>
        <v>6.1715481171548117</v>
      </c>
      <c r="G15" s="265">
        <v>544</v>
      </c>
      <c r="H15" s="270">
        <f t="shared" si="1"/>
        <v>56.903765690376574</v>
      </c>
      <c r="I15" s="265">
        <v>250</v>
      </c>
      <c r="J15" s="270">
        <f t="shared" si="2"/>
        <v>26.15062761506276</v>
      </c>
      <c r="K15" s="265">
        <v>56</v>
      </c>
      <c r="L15" s="270">
        <f t="shared" si="3"/>
        <v>5.8577405857740583</v>
      </c>
      <c r="M15" s="265">
        <v>6</v>
      </c>
      <c r="N15" s="270">
        <f t="shared" si="4"/>
        <v>0.62761506276150625</v>
      </c>
      <c r="O15" s="265">
        <v>3</v>
      </c>
      <c r="P15" s="253">
        <f t="shared" si="5"/>
        <v>0.31380753138075312</v>
      </c>
      <c r="T15" s="225"/>
    </row>
    <row r="16" spans="1:25">
      <c r="A16" s="238" t="s">
        <v>17</v>
      </c>
      <c r="B16" s="257">
        <v>5139</v>
      </c>
      <c r="C16" s="239">
        <v>515</v>
      </c>
      <c r="D16" s="269">
        <f t="shared" si="0"/>
        <v>10.021404942595835</v>
      </c>
      <c r="E16" s="264">
        <v>243</v>
      </c>
      <c r="F16" s="269">
        <f t="shared" si="6"/>
        <v>4.7285464098073557</v>
      </c>
      <c r="G16" s="264">
        <v>2287</v>
      </c>
      <c r="H16" s="269">
        <f t="shared" si="1"/>
        <v>44.502821560614905</v>
      </c>
      <c r="I16" s="264">
        <v>1457</v>
      </c>
      <c r="J16" s="269">
        <f t="shared" si="2"/>
        <v>28.351819420120645</v>
      </c>
      <c r="K16" s="264">
        <v>234</v>
      </c>
      <c r="L16" s="269">
        <f t="shared" si="3"/>
        <v>4.5534150612959721</v>
      </c>
      <c r="M16" s="264">
        <v>131</v>
      </c>
      <c r="N16" s="269">
        <f t="shared" si="4"/>
        <v>2.549134072776805</v>
      </c>
      <c r="O16" s="264">
        <v>272</v>
      </c>
      <c r="P16" s="252">
        <f t="shared" si="5"/>
        <v>5.2928585327884807</v>
      </c>
      <c r="T16" s="225"/>
    </row>
    <row r="17" spans="1:20">
      <c r="A17" s="41" t="s">
        <v>44</v>
      </c>
      <c r="B17" s="258">
        <v>10538</v>
      </c>
      <c r="C17" s="237">
        <v>708</v>
      </c>
      <c r="D17" s="270">
        <f t="shared" si="0"/>
        <v>6.7185424179161135</v>
      </c>
      <c r="E17" s="265">
        <v>219</v>
      </c>
      <c r="F17" s="270">
        <f t="shared" si="6"/>
        <v>2.0781932055418486</v>
      </c>
      <c r="G17" s="265">
        <v>2430</v>
      </c>
      <c r="H17" s="270">
        <f t="shared" si="1"/>
        <v>23.059404061491744</v>
      </c>
      <c r="I17" s="265">
        <v>4437</v>
      </c>
      <c r="J17" s="270">
        <f t="shared" si="2"/>
        <v>42.104763712279372</v>
      </c>
      <c r="K17" s="265">
        <v>1437</v>
      </c>
      <c r="L17" s="270">
        <f t="shared" si="3"/>
        <v>13.636363636363635</v>
      </c>
      <c r="M17" s="265">
        <v>630</v>
      </c>
      <c r="N17" s="270">
        <f t="shared" si="4"/>
        <v>5.9783640159423044</v>
      </c>
      <c r="O17" s="265">
        <v>677</v>
      </c>
      <c r="P17" s="253">
        <f t="shared" si="5"/>
        <v>6.4243689504649844</v>
      </c>
      <c r="T17" s="225"/>
    </row>
    <row r="18" spans="1:20">
      <c r="A18" s="238" t="s">
        <v>18</v>
      </c>
      <c r="B18" s="257">
        <v>2492</v>
      </c>
      <c r="C18" s="239">
        <v>174</v>
      </c>
      <c r="D18" s="269">
        <f t="shared" si="0"/>
        <v>6.9823434991974311</v>
      </c>
      <c r="E18" s="264">
        <v>380</v>
      </c>
      <c r="F18" s="269">
        <f t="shared" si="6"/>
        <v>15.248796147672552</v>
      </c>
      <c r="G18" s="264">
        <v>1034</v>
      </c>
      <c r="H18" s="269">
        <f t="shared" si="1"/>
        <v>41.492776886035315</v>
      </c>
      <c r="I18" s="264">
        <v>486</v>
      </c>
      <c r="J18" s="269">
        <f t="shared" si="2"/>
        <v>19.502407704654896</v>
      </c>
      <c r="K18" s="264">
        <v>193</v>
      </c>
      <c r="L18" s="269">
        <f t="shared" si="3"/>
        <v>7.7447833065810601</v>
      </c>
      <c r="M18" s="264">
        <v>111</v>
      </c>
      <c r="N18" s="269">
        <f t="shared" si="4"/>
        <v>4.4542536115569824</v>
      </c>
      <c r="O18" s="264">
        <v>114</v>
      </c>
      <c r="P18" s="252">
        <f t="shared" si="5"/>
        <v>4.5746388443017656</v>
      </c>
      <c r="T18" s="225"/>
    </row>
    <row r="19" spans="1:20">
      <c r="A19" s="41" t="s">
        <v>19</v>
      </c>
      <c r="B19" s="258">
        <v>471</v>
      </c>
      <c r="C19" s="237">
        <v>16</v>
      </c>
      <c r="D19" s="270">
        <f t="shared" si="0"/>
        <v>3.397027600849257</v>
      </c>
      <c r="E19" s="265">
        <v>8</v>
      </c>
      <c r="F19" s="270">
        <f t="shared" si="6"/>
        <v>1.6985138004246285</v>
      </c>
      <c r="G19" s="265">
        <v>169</v>
      </c>
      <c r="H19" s="270">
        <f t="shared" si="1"/>
        <v>35.881104033970274</v>
      </c>
      <c r="I19" s="265">
        <v>176</v>
      </c>
      <c r="J19" s="270">
        <f t="shared" si="2"/>
        <v>37.367303609341825</v>
      </c>
      <c r="K19" s="265">
        <v>52</v>
      </c>
      <c r="L19" s="270">
        <f t="shared" si="3"/>
        <v>11.040339702760086</v>
      </c>
      <c r="M19" s="265">
        <v>27</v>
      </c>
      <c r="N19" s="270">
        <f t="shared" si="4"/>
        <v>5.7324840764331215</v>
      </c>
      <c r="O19" s="265">
        <v>23</v>
      </c>
      <c r="P19" s="253">
        <f t="shared" si="5"/>
        <v>4.8832271762208075</v>
      </c>
      <c r="T19" s="225"/>
    </row>
    <row r="20" spans="1:20">
      <c r="A20" s="238" t="s">
        <v>20</v>
      </c>
      <c r="B20" s="257">
        <v>2358</v>
      </c>
      <c r="C20" s="239">
        <v>91</v>
      </c>
      <c r="D20" s="269">
        <f t="shared" si="0"/>
        <v>3.859202714164546</v>
      </c>
      <c r="E20" s="264">
        <v>51</v>
      </c>
      <c r="F20" s="269">
        <f t="shared" si="6"/>
        <v>2.1628498727735366</v>
      </c>
      <c r="G20" s="264">
        <v>292</v>
      </c>
      <c r="H20" s="269">
        <f t="shared" si="1"/>
        <v>12.383375742154367</v>
      </c>
      <c r="I20" s="264">
        <v>1069</v>
      </c>
      <c r="J20" s="269">
        <f t="shared" si="2"/>
        <v>45.335029686174728</v>
      </c>
      <c r="K20" s="264">
        <v>593</v>
      </c>
      <c r="L20" s="269">
        <f t="shared" si="3"/>
        <v>25.148430873621713</v>
      </c>
      <c r="M20" s="264">
        <v>159</v>
      </c>
      <c r="N20" s="269">
        <f t="shared" si="4"/>
        <v>6.7430025445292623</v>
      </c>
      <c r="O20" s="264">
        <v>103</v>
      </c>
      <c r="P20" s="252">
        <f t="shared" si="5"/>
        <v>4.3681085665818493</v>
      </c>
      <c r="T20" s="225"/>
    </row>
    <row r="21" spans="1:20">
      <c r="A21" s="41" t="s">
        <v>25</v>
      </c>
      <c r="B21" s="258">
        <v>1411</v>
      </c>
      <c r="C21" s="237">
        <v>38</v>
      </c>
      <c r="D21" s="270">
        <f t="shared" si="0"/>
        <v>2.6931254429482636</v>
      </c>
      <c r="E21" s="265">
        <v>88</v>
      </c>
      <c r="F21" s="270">
        <f t="shared" si="6"/>
        <v>6.2367115520907159</v>
      </c>
      <c r="G21" s="265">
        <v>706</v>
      </c>
      <c r="H21" s="270">
        <f t="shared" si="1"/>
        <v>50.035435861091429</v>
      </c>
      <c r="I21" s="265">
        <v>382</v>
      </c>
      <c r="J21" s="270">
        <f t="shared" si="2"/>
        <v>27.072997873848337</v>
      </c>
      <c r="K21" s="265">
        <v>119</v>
      </c>
      <c r="L21" s="270">
        <f t="shared" si="3"/>
        <v>8.4337349397590362</v>
      </c>
      <c r="M21" s="265">
        <v>43</v>
      </c>
      <c r="N21" s="270">
        <f t="shared" si="4"/>
        <v>3.047484053862509</v>
      </c>
      <c r="O21" s="265">
        <v>35</v>
      </c>
      <c r="P21" s="253">
        <f t="shared" si="5"/>
        <v>2.4805102763997167</v>
      </c>
      <c r="T21" s="225"/>
    </row>
    <row r="22" spans="1:20">
      <c r="A22" s="240" t="s">
        <v>22</v>
      </c>
      <c r="B22" s="259">
        <v>1789</v>
      </c>
      <c r="C22" s="241">
        <v>132</v>
      </c>
      <c r="D22" s="269">
        <f t="shared" si="0"/>
        <v>7.3784237003912807</v>
      </c>
      <c r="E22" s="266">
        <v>38</v>
      </c>
      <c r="F22" s="269">
        <f t="shared" si="6"/>
        <v>2.1240916713247624</v>
      </c>
      <c r="G22" s="266">
        <v>334</v>
      </c>
      <c r="H22" s="269">
        <f t="shared" si="1"/>
        <v>18.669647847959752</v>
      </c>
      <c r="I22" s="266">
        <v>799</v>
      </c>
      <c r="J22" s="269">
        <f t="shared" si="2"/>
        <v>44.661822247065395</v>
      </c>
      <c r="K22" s="266">
        <v>302</v>
      </c>
      <c r="L22" s="269">
        <f t="shared" si="3"/>
        <v>16.880939072107324</v>
      </c>
      <c r="M22" s="266">
        <v>77</v>
      </c>
      <c r="N22" s="269">
        <f t="shared" si="4"/>
        <v>4.3040804918949132</v>
      </c>
      <c r="O22" s="266">
        <v>107</v>
      </c>
      <c r="P22" s="252">
        <f>O22/B22*100</f>
        <v>5.9809949692565683</v>
      </c>
      <c r="T22" s="225"/>
    </row>
    <row r="23" spans="1:20" ht="14.5" thickBot="1">
      <c r="A23" s="242" t="s">
        <v>23</v>
      </c>
      <c r="B23" s="260">
        <v>1335</v>
      </c>
      <c r="C23" s="243">
        <v>16</v>
      </c>
      <c r="D23" s="270">
        <f t="shared" si="0"/>
        <v>1.1985018726591761</v>
      </c>
      <c r="E23" s="267">
        <v>37</v>
      </c>
      <c r="F23" s="270">
        <f t="shared" si="6"/>
        <v>2.7715355805243447</v>
      </c>
      <c r="G23" s="267">
        <v>290</v>
      </c>
      <c r="H23" s="270">
        <f t="shared" si="1"/>
        <v>21.722846441947567</v>
      </c>
      <c r="I23" s="267">
        <v>772</v>
      </c>
      <c r="J23" s="270">
        <f t="shared" si="2"/>
        <v>57.827715355805239</v>
      </c>
      <c r="K23" s="267">
        <v>173</v>
      </c>
      <c r="L23" s="270">
        <f t="shared" si="3"/>
        <v>12.95880149812734</v>
      </c>
      <c r="M23" s="267">
        <v>28</v>
      </c>
      <c r="N23" s="270">
        <f t="shared" si="4"/>
        <v>2.0973782771535583</v>
      </c>
      <c r="O23" s="267">
        <v>19</v>
      </c>
      <c r="P23" s="253">
        <f t="shared" si="5"/>
        <v>1.4232209737827715</v>
      </c>
    </row>
    <row r="24" spans="1:20">
      <c r="A24" s="244" t="s">
        <v>7</v>
      </c>
      <c r="B24" s="261">
        <v>44271</v>
      </c>
      <c r="C24" s="245">
        <v>3252</v>
      </c>
      <c r="D24" s="271">
        <f t="shared" si="0"/>
        <v>7.3456664633733144</v>
      </c>
      <c r="E24" s="245">
        <v>6650</v>
      </c>
      <c r="F24" s="271">
        <f t="shared" si="6"/>
        <v>15.021119920489712</v>
      </c>
      <c r="G24" s="245">
        <v>15067</v>
      </c>
      <c r="H24" s="271">
        <f t="shared" si="1"/>
        <v>34.033565991280973</v>
      </c>
      <c r="I24" s="245">
        <v>11670</v>
      </c>
      <c r="J24" s="271">
        <f t="shared" si="2"/>
        <v>26.360371349190213</v>
      </c>
      <c r="K24" s="245">
        <v>3877</v>
      </c>
      <c r="L24" s="271">
        <f t="shared" si="3"/>
        <v>8.7574258543967822</v>
      </c>
      <c r="M24" s="245">
        <v>1687</v>
      </c>
      <c r="N24" s="271">
        <f t="shared" si="4"/>
        <v>3.8106209482505475</v>
      </c>
      <c r="O24" s="245">
        <v>2068</v>
      </c>
      <c r="P24" s="254">
        <f t="shared" si="5"/>
        <v>4.6712294730184549</v>
      </c>
    </row>
    <row r="25" spans="1:20">
      <c r="A25" s="246" t="s">
        <v>8</v>
      </c>
      <c r="B25" s="262">
        <v>10356</v>
      </c>
      <c r="C25" s="247">
        <v>807</v>
      </c>
      <c r="D25" s="272">
        <f t="shared" si="0"/>
        <v>7.792584009269989</v>
      </c>
      <c r="E25" s="247">
        <v>631</v>
      </c>
      <c r="F25" s="272">
        <f t="shared" si="6"/>
        <v>6.0930861336423332</v>
      </c>
      <c r="G25" s="247">
        <v>3233</v>
      </c>
      <c r="H25" s="272">
        <f t="shared" si="1"/>
        <v>31.218617226728469</v>
      </c>
      <c r="I25" s="247">
        <v>3426</v>
      </c>
      <c r="J25" s="272">
        <f t="shared" si="2"/>
        <v>33.082271147161066</v>
      </c>
      <c r="K25" s="247">
        <v>1355</v>
      </c>
      <c r="L25" s="272">
        <f t="shared" si="3"/>
        <v>13.084202394747008</v>
      </c>
      <c r="M25" s="247">
        <v>436</v>
      </c>
      <c r="N25" s="272">
        <f t="shared" si="4"/>
        <v>4.2101197373503281</v>
      </c>
      <c r="O25" s="247">
        <v>468</v>
      </c>
      <c r="P25" s="255">
        <f t="shared" si="5"/>
        <v>4.5191193511008105</v>
      </c>
    </row>
    <row r="26" spans="1:20" ht="14.5" thickBot="1">
      <c r="A26" s="149" t="s">
        <v>6</v>
      </c>
      <c r="B26" s="263">
        <f>B24+B25</f>
        <v>54627</v>
      </c>
      <c r="C26" s="248">
        <f>C24+C25</f>
        <v>4059</v>
      </c>
      <c r="D26" s="273">
        <f t="shared" si="0"/>
        <v>7.4303915646109067</v>
      </c>
      <c r="E26" s="268">
        <f>E24+E25</f>
        <v>7281</v>
      </c>
      <c r="F26" s="273">
        <f t="shared" si="6"/>
        <v>13.328573782195619</v>
      </c>
      <c r="G26" s="268">
        <f>G24+G25</f>
        <v>18300</v>
      </c>
      <c r="H26" s="273">
        <f t="shared" si="1"/>
        <v>33.499917623153387</v>
      </c>
      <c r="I26" s="268">
        <f>I24+I25</f>
        <v>15096</v>
      </c>
      <c r="J26" s="273">
        <f t="shared" si="2"/>
        <v>27.634686144214399</v>
      </c>
      <c r="K26" s="268">
        <f>K24+K25</f>
        <v>5232</v>
      </c>
      <c r="L26" s="273">
        <f t="shared" si="3"/>
        <v>9.5776813663572966</v>
      </c>
      <c r="M26" s="268">
        <f>M24+M25</f>
        <v>2123</v>
      </c>
      <c r="N26" s="273">
        <f t="shared" si="4"/>
        <v>3.8863565636040787</v>
      </c>
      <c r="O26" s="268">
        <f>O24+O25</f>
        <v>2536</v>
      </c>
      <c r="P26" s="256">
        <f t="shared" si="5"/>
        <v>4.6423929558643167</v>
      </c>
    </row>
    <row r="27" spans="1:20">
      <c r="A27" s="451" t="s">
        <v>167</v>
      </c>
      <c r="B27" s="451"/>
      <c r="C27" s="452"/>
      <c r="D27" s="452"/>
      <c r="E27" s="452"/>
      <c r="F27" s="452"/>
      <c r="G27" s="452"/>
      <c r="H27" s="452"/>
      <c r="I27" s="452"/>
      <c r="J27" s="452"/>
      <c r="K27" s="452"/>
      <c r="L27" s="452"/>
      <c r="M27" s="452"/>
      <c r="N27" s="452"/>
      <c r="O27" s="452"/>
      <c r="P27" s="452"/>
    </row>
    <row r="28" spans="1:20" ht="29.15" customHeight="1">
      <c r="A28" s="450" t="s">
        <v>183</v>
      </c>
      <c r="B28" s="450"/>
      <c r="C28" s="450"/>
      <c r="D28" s="450"/>
      <c r="E28" s="450"/>
      <c r="F28" s="450"/>
      <c r="G28" s="450"/>
      <c r="H28" s="450"/>
      <c r="I28" s="450"/>
      <c r="J28" s="450"/>
      <c r="K28" s="450"/>
      <c r="L28" s="450"/>
      <c r="M28" s="450"/>
      <c r="N28" s="450"/>
      <c r="O28" s="450"/>
      <c r="P28" s="450"/>
    </row>
    <row r="29" spans="1:20" ht="14.5">
      <c r="A29" s="249"/>
      <c r="B29" s="249"/>
      <c r="C29" s="249"/>
      <c r="D29" s="249"/>
      <c r="E29" s="249"/>
      <c r="F29" s="249"/>
      <c r="G29" s="249"/>
      <c r="H29" s="249"/>
      <c r="I29" s="249"/>
      <c r="J29" s="249"/>
      <c r="K29" s="249"/>
      <c r="L29" s="249"/>
      <c r="M29" s="249"/>
      <c r="N29" s="249"/>
      <c r="O29" s="249"/>
      <c r="P29" s="249"/>
    </row>
    <row r="30" spans="1:20" ht="14.5">
      <c r="A30" s="249"/>
      <c r="B30" s="249"/>
      <c r="C30" s="249"/>
      <c r="D30" s="249"/>
      <c r="E30" s="249"/>
      <c r="F30" s="249"/>
      <c r="G30" s="249"/>
      <c r="H30" s="249"/>
      <c r="I30" s="249"/>
      <c r="J30" s="249"/>
      <c r="K30" s="249"/>
      <c r="L30" s="249"/>
      <c r="M30" s="249"/>
      <c r="N30" s="249"/>
      <c r="O30" s="249"/>
      <c r="P30" s="249"/>
    </row>
    <row r="31" spans="1:20" ht="14.5">
      <c r="A31" s="249"/>
      <c r="B31" s="249"/>
      <c r="C31" s="249"/>
      <c r="D31" s="249"/>
      <c r="E31" s="249"/>
      <c r="F31" s="249"/>
      <c r="G31" s="249"/>
      <c r="H31" s="249"/>
      <c r="I31" s="249"/>
      <c r="J31" s="249"/>
      <c r="K31" s="249"/>
      <c r="L31" s="249"/>
      <c r="M31" s="249"/>
      <c r="N31" s="249"/>
      <c r="O31" s="249"/>
      <c r="P31" s="249"/>
    </row>
    <row r="32" spans="1:20" ht="23.5">
      <c r="A32" s="401">
        <v>2020</v>
      </c>
      <c r="B32" s="401"/>
      <c r="C32" s="401"/>
      <c r="D32" s="401"/>
      <c r="E32" s="401"/>
      <c r="F32" s="401"/>
      <c r="G32" s="401"/>
      <c r="H32" s="401"/>
      <c r="I32" s="401"/>
      <c r="J32" s="401"/>
      <c r="K32" s="401"/>
      <c r="L32" s="401"/>
      <c r="M32" s="401"/>
      <c r="N32" s="401"/>
      <c r="O32" s="401"/>
      <c r="P32" s="401"/>
    </row>
    <row r="33" spans="1:25" ht="19.5" customHeight="1">
      <c r="A33" s="9"/>
      <c r="B33" s="236"/>
      <c r="C33" s="236"/>
      <c r="D33" s="236"/>
      <c r="E33" s="236"/>
      <c r="F33" s="236"/>
      <c r="G33" s="236"/>
      <c r="H33" s="236"/>
      <c r="I33" s="236"/>
      <c r="J33" s="236"/>
      <c r="K33" s="236"/>
      <c r="L33" s="236"/>
      <c r="M33" s="236"/>
      <c r="N33" s="236"/>
      <c r="O33" s="236"/>
      <c r="P33" s="236"/>
    </row>
    <row r="34" spans="1:25" ht="15" customHeight="1">
      <c r="A34" s="457" t="s">
        <v>209</v>
      </c>
      <c r="B34" s="457"/>
      <c r="C34" s="457"/>
      <c r="D34" s="457"/>
      <c r="E34" s="457"/>
      <c r="F34" s="457"/>
      <c r="G34" s="457"/>
      <c r="H34" s="457"/>
      <c r="I34" s="457"/>
      <c r="J34" s="457"/>
      <c r="K34" s="457"/>
      <c r="L34" s="457"/>
      <c r="M34" s="457"/>
      <c r="N34" s="457"/>
      <c r="O34" s="457"/>
      <c r="P34" s="457"/>
      <c r="Q34" s="226"/>
    </row>
    <row r="35" spans="1:25" ht="14.5">
      <c r="A35" s="445" t="s">
        <v>2</v>
      </c>
      <c r="B35" s="447" t="s">
        <v>4</v>
      </c>
      <c r="C35" s="448" t="s">
        <v>3</v>
      </c>
      <c r="D35" s="449"/>
      <c r="E35" s="456"/>
      <c r="F35" s="456"/>
      <c r="G35" s="456"/>
      <c r="H35" s="456"/>
      <c r="I35" s="456"/>
      <c r="J35" s="456"/>
      <c r="K35" s="456"/>
      <c r="L35" s="456"/>
      <c r="M35" s="456"/>
      <c r="N35" s="456"/>
      <c r="O35" s="456"/>
      <c r="P35" s="456"/>
    </row>
    <row r="36" spans="1:25" s="227" customFormat="1" ht="48" customHeight="1">
      <c r="A36" s="453"/>
      <c r="B36" s="455"/>
      <c r="C36" s="437" t="s">
        <v>160</v>
      </c>
      <c r="D36" s="438"/>
      <c r="E36" s="435" t="s">
        <v>161</v>
      </c>
      <c r="F36" s="436"/>
      <c r="G36" s="435" t="s">
        <v>162</v>
      </c>
      <c r="H36" s="436"/>
      <c r="I36" s="435" t="s">
        <v>163</v>
      </c>
      <c r="J36" s="436"/>
      <c r="K36" s="435" t="s">
        <v>164</v>
      </c>
      <c r="L36" s="436"/>
      <c r="M36" s="435" t="s">
        <v>165</v>
      </c>
      <c r="N36" s="436"/>
      <c r="O36" s="435" t="s">
        <v>166</v>
      </c>
      <c r="P36" s="439"/>
    </row>
    <row r="37" spans="1:25" ht="15" thickBot="1">
      <c r="A37" s="454"/>
      <c r="B37" s="363" t="s">
        <v>0</v>
      </c>
      <c r="C37" s="364" t="s">
        <v>0</v>
      </c>
      <c r="D37" s="365" t="s">
        <v>1</v>
      </c>
      <c r="E37" s="364" t="s">
        <v>0</v>
      </c>
      <c r="F37" s="365" t="s">
        <v>1</v>
      </c>
      <c r="G37" s="364" t="s">
        <v>0</v>
      </c>
      <c r="H37" s="365" t="s">
        <v>1</v>
      </c>
      <c r="I37" s="364" t="s">
        <v>0</v>
      </c>
      <c r="J37" s="365" t="s">
        <v>1</v>
      </c>
      <c r="K37" s="364" t="s">
        <v>0</v>
      </c>
      <c r="L37" s="365" t="s">
        <v>1</v>
      </c>
      <c r="M37" s="364" t="s">
        <v>0</v>
      </c>
      <c r="N37" s="365" t="s">
        <v>1</v>
      </c>
      <c r="O37" s="364" t="s">
        <v>0</v>
      </c>
      <c r="P37" s="365" t="s">
        <v>1</v>
      </c>
    </row>
    <row r="38" spans="1:25">
      <c r="A38" s="238" t="s">
        <v>24</v>
      </c>
      <c r="B38" s="257">
        <v>8878</v>
      </c>
      <c r="C38" s="239">
        <v>718</v>
      </c>
      <c r="D38" s="269">
        <f t="shared" ref="D38:D56" si="7">C38/B38*100</f>
        <v>8.0874070736652399</v>
      </c>
      <c r="E38" s="264">
        <v>2365</v>
      </c>
      <c r="F38" s="269">
        <f t="shared" ref="F38:F56" si="8">E38/B38*100</f>
        <v>26.638882631223247</v>
      </c>
      <c r="G38" s="264">
        <v>3874</v>
      </c>
      <c r="H38" s="269">
        <f t="shared" ref="H38:H56" si="9">G38/B38*100</f>
        <v>43.635954043703535</v>
      </c>
      <c r="I38" s="264">
        <v>1085</v>
      </c>
      <c r="J38" s="269">
        <f t="shared" ref="J38:J56" si="10">I38/B38*100</f>
        <v>12.221220995719758</v>
      </c>
      <c r="K38" s="264">
        <v>319</v>
      </c>
      <c r="L38" s="269">
        <f t="shared" ref="L38:L56" si="11">K38/B38*100</f>
        <v>3.5931516107231358</v>
      </c>
      <c r="M38" s="264">
        <v>179</v>
      </c>
      <c r="N38" s="269">
        <f t="shared" ref="N38:N56" si="12">M38/B38*100</f>
        <v>2.0162198693399414</v>
      </c>
      <c r="O38" s="264">
        <v>338</v>
      </c>
      <c r="P38" s="252">
        <f t="shared" ref="P38:P56" si="13">O38/B38*100</f>
        <v>3.8071637756251406</v>
      </c>
      <c r="T38" s="225"/>
    </row>
    <row r="39" spans="1:25">
      <c r="A39" s="41" t="s">
        <v>10</v>
      </c>
      <c r="B39" s="258">
        <v>8766</v>
      </c>
      <c r="C39" s="237">
        <v>417</v>
      </c>
      <c r="D39" s="270">
        <f t="shared" si="7"/>
        <v>4.7570157426420261</v>
      </c>
      <c r="E39" s="265">
        <v>3251</v>
      </c>
      <c r="F39" s="270">
        <f t="shared" si="8"/>
        <v>37.086470454026923</v>
      </c>
      <c r="G39" s="265">
        <v>3178</v>
      </c>
      <c r="H39" s="270">
        <f t="shared" si="9"/>
        <v>36.253707506274239</v>
      </c>
      <c r="I39" s="265">
        <v>1244</v>
      </c>
      <c r="J39" s="270">
        <f t="shared" si="10"/>
        <v>14.191193246634725</v>
      </c>
      <c r="K39" s="265">
        <v>413</v>
      </c>
      <c r="L39" s="270">
        <f t="shared" si="11"/>
        <v>4.7113848961898244</v>
      </c>
      <c r="M39" s="265">
        <v>154</v>
      </c>
      <c r="N39" s="270">
        <f t="shared" si="12"/>
        <v>1.756787588409765</v>
      </c>
      <c r="O39" s="265">
        <v>109</v>
      </c>
      <c r="P39" s="253">
        <f t="shared" si="13"/>
        <v>1.2434405658224961</v>
      </c>
      <c r="R39" s="225"/>
      <c r="S39" s="225"/>
      <c r="T39" s="225"/>
      <c r="U39" s="225"/>
      <c r="V39" s="225"/>
      <c r="W39" s="225"/>
      <c r="X39" s="225"/>
      <c r="Y39" s="225"/>
    </row>
    <row r="40" spans="1:25">
      <c r="A40" s="238" t="s">
        <v>11</v>
      </c>
      <c r="B40" s="257">
        <v>2663</v>
      </c>
      <c r="C40" s="239">
        <v>573</v>
      </c>
      <c r="D40" s="269">
        <f t="shared" si="7"/>
        <v>21.517085993240705</v>
      </c>
      <c r="E40" s="264">
        <v>159</v>
      </c>
      <c r="F40" s="269">
        <f t="shared" si="8"/>
        <v>5.9707097258730757</v>
      </c>
      <c r="G40" s="264">
        <v>728</v>
      </c>
      <c r="H40" s="269">
        <f t="shared" si="9"/>
        <v>27.337589185129552</v>
      </c>
      <c r="I40" s="264">
        <v>628</v>
      </c>
      <c r="J40" s="269">
        <f t="shared" si="10"/>
        <v>23.582425835523846</v>
      </c>
      <c r="K40" s="264">
        <v>276</v>
      </c>
      <c r="L40" s="269">
        <f t="shared" si="11"/>
        <v>10.364250844911755</v>
      </c>
      <c r="M40" s="264">
        <v>104</v>
      </c>
      <c r="N40" s="269">
        <f t="shared" si="12"/>
        <v>3.9053698835899362</v>
      </c>
      <c r="O40" s="264">
        <v>195</v>
      </c>
      <c r="P40" s="252">
        <f t="shared" si="13"/>
        <v>7.3225685317311298</v>
      </c>
      <c r="R40" s="225"/>
      <c r="S40" s="225"/>
      <c r="T40" s="225"/>
      <c r="U40" s="225"/>
      <c r="V40" s="225"/>
      <c r="W40" s="225"/>
      <c r="X40" s="225"/>
      <c r="Y40" s="225"/>
    </row>
    <row r="41" spans="1:25">
      <c r="A41" s="41" t="s">
        <v>12</v>
      </c>
      <c r="B41" s="258">
        <v>1565</v>
      </c>
      <c r="C41" s="237">
        <v>77</v>
      </c>
      <c r="D41" s="270">
        <f t="shared" si="7"/>
        <v>4.9201277955271561</v>
      </c>
      <c r="E41" s="265">
        <v>217</v>
      </c>
      <c r="F41" s="270">
        <f t="shared" si="8"/>
        <v>13.865814696485623</v>
      </c>
      <c r="G41" s="265">
        <v>665</v>
      </c>
      <c r="H41" s="270">
        <f t="shared" si="9"/>
        <v>42.492012779552716</v>
      </c>
      <c r="I41" s="265">
        <v>300</v>
      </c>
      <c r="J41" s="270">
        <f t="shared" si="10"/>
        <v>19.169329073482427</v>
      </c>
      <c r="K41" s="265">
        <v>147</v>
      </c>
      <c r="L41" s="270">
        <f t="shared" si="11"/>
        <v>9.3929712460063897</v>
      </c>
      <c r="M41" s="265">
        <v>73</v>
      </c>
      <c r="N41" s="270">
        <f t="shared" si="12"/>
        <v>4.6645367412140573</v>
      </c>
      <c r="O41" s="265">
        <v>86</v>
      </c>
      <c r="P41" s="253">
        <f t="shared" si="13"/>
        <v>5.4952076677316297</v>
      </c>
      <c r="T41" s="225"/>
    </row>
    <row r="42" spans="1:25">
      <c r="A42" s="238" t="s">
        <v>13</v>
      </c>
      <c r="B42" s="257">
        <v>437</v>
      </c>
      <c r="C42" s="239">
        <v>107</v>
      </c>
      <c r="D42" s="269">
        <f t="shared" si="7"/>
        <v>24.485125858123567</v>
      </c>
      <c r="E42" s="264">
        <v>14</v>
      </c>
      <c r="F42" s="269">
        <f t="shared" si="8"/>
        <v>3.2036613272311212</v>
      </c>
      <c r="G42" s="264">
        <v>85</v>
      </c>
      <c r="H42" s="269">
        <f t="shared" si="9"/>
        <v>19.450800915331808</v>
      </c>
      <c r="I42" s="264">
        <v>140</v>
      </c>
      <c r="J42" s="269">
        <f t="shared" si="10"/>
        <v>32.036613272311214</v>
      </c>
      <c r="K42" s="264">
        <v>66</v>
      </c>
      <c r="L42" s="269">
        <f t="shared" si="11"/>
        <v>15.102974828375288</v>
      </c>
      <c r="M42" s="264">
        <v>11</v>
      </c>
      <c r="N42" s="269">
        <f t="shared" si="12"/>
        <v>2.5171624713958809</v>
      </c>
      <c r="O42" s="264">
        <v>14</v>
      </c>
      <c r="P42" s="252">
        <f t="shared" si="13"/>
        <v>3.2036613272311212</v>
      </c>
      <c r="T42" s="225"/>
    </row>
    <row r="43" spans="1:25">
      <c r="A43" s="41" t="s">
        <v>14</v>
      </c>
      <c r="B43" s="258">
        <v>1126</v>
      </c>
      <c r="C43" s="237">
        <v>118</v>
      </c>
      <c r="D43" s="270">
        <f t="shared" si="7"/>
        <v>10.479573712255773</v>
      </c>
      <c r="E43" s="265">
        <v>51</v>
      </c>
      <c r="F43" s="270">
        <f t="shared" si="8"/>
        <v>4.5293072824156306</v>
      </c>
      <c r="G43" s="265">
        <v>177</v>
      </c>
      <c r="H43" s="270">
        <f t="shared" si="9"/>
        <v>15.719360568383658</v>
      </c>
      <c r="I43" s="265">
        <v>368</v>
      </c>
      <c r="J43" s="270">
        <f t="shared" si="10"/>
        <v>32.682060390763766</v>
      </c>
      <c r="K43" s="265">
        <v>194</v>
      </c>
      <c r="L43" s="270">
        <f t="shared" si="11"/>
        <v>17.229129662522201</v>
      </c>
      <c r="M43" s="265">
        <v>115</v>
      </c>
      <c r="N43" s="270">
        <f t="shared" si="12"/>
        <v>10.213143872113676</v>
      </c>
      <c r="O43" s="265">
        <v>103</v>
      </c>
      <c r="P43" s="253">
        <f t="shared" si="13"/>
        <v>9.1474245115452941</v>
      </c>
      <c r="T43" s="225"/>
    </row>
    <row r="44" spans="1:25">
      <c r="A44" s="238" t="s">
        <v>15</v>
      </c>
      <c r="B44" s="257">
        <v>4157</v>
      </c>
      <c r="C44" s="239">
        <v>536</v>
      </c>
      <c r="D44" s="269">
        <f t="shared" si="7"/>
        <v>12.893913880202067</v>
      </c>
      <c r="E44" s="264">
        <v>316</v>
      </c>
      <c r="F44" s="269">
        <f t="shared" si="8"/>
        <v>7.601635795044503</v>
      </c>
      <c r="G44" s="264">
        <v>1185</v>
      </c>
      <c r="H44" s="269">
        <f t="shared" si="9"/>
        <v>28.506134231416887</v>
      </c>
      <c r="I44" s="264">
        <v>1191</v>
      </c>
      <c r="J44" s="269">
        <f t="shared" si="10"/>
        <v>28.650469088284819</v>
      </c>
      <c r="K44" s="264">
        <v>478</v>
      </c>
      <c r="L44" s="269">
        <f t="shared" si="11"/>
        <v>11.498676930478711</v>
      </c>
      <c r="M44" s="264">
        <v>215</v>
      </c>
      <c r="N44" s="269">
        <f t="shared" si="12"/>
        <v>5.1719990377676206</v>
      </c>
      <c r="O44" s="264">
        <v>236</v>
      </c>
      <c r="P44" s="252">
        <f t="shared" si="13"/>
        <v>5.6771710368053885</v>
      </c>
      <c r="T44" s="225"/>
    </row>
    <row r="45" spans="1:25">
      <c r="A45" s="41" t="s">
        <v>16</v>
      </c>
      <c r="B45" s="258">
        <v>952</v>
      </c>
      <c r="C45" s="237">
        <v>23</v>
      </c>
      <c r="D45" s="270">
        <f t="shared" si="7"/>
        <v>2.4159663865546221</v>
      </c>
      <c r="E45" s="265">
        <v>64</v>
      </c>
      <c r="F45" s="270">
        <f t="shared" si="8"/>
        <v>6.7226890756302522</v>
      </c>
      <c r="G45" s="265">
        <v>512</v>
      </c>
      <c r="H45" s="270">
        <f t="shared" si="9"/>
        <v>53.781512605042018</v>
      </c>
      <c r="I45" s="265">
        <v>284</v>
      </c>
      <c r="J45" s="270">
        <f t="shared" si="10"/>
        <v>29.831932773109244</v>
      </c>
      <c r="K45" s="265">
        <v>56</v>
      </c>
      <c r="L45" s="270">
        <f t="shared" si="11"/>
        <v>5.8823529411764701</v>
      </c>
      <c r="M45" s="265">
        <v>8</v>
      </c>
      <c r="N45" s="270">
        <f t="shared" si="12"/>
        <v>0.84033613445378152</v>
      </c>
      <c r="O45" s="265">
        <v>5</v>
      </c>
      <c r="P45" s="253">
        <f t="shared" si="13"/>
        <v>0.52521008403361347</v>
      </c>
      <c r="T45" s="225"/>
    </row>
    <row r="46" spans="1:25">
      <c r="A46" s="238" t="s">
        <v>17</v>
      </c>
      <c r="B46" s="257">
        <v>5045</v>
      </c>
      <c r="C46" s="239">
        <v>543</v>
      </c>
      <c r="D46" s="269">
        <f t="shared" si="7"/>
        <v>10.763131813676907</v>
      </c>
      <c r="E46" s="264">
        <v>226</v>
      </c>
      <c r="F46" s="269">
        <f t="shared" si="8"/>
        <v>4.4796828543111991</v>
      </c>
      <c r="G46" s="264">
        <v>2182</v>
      </c>
      <c r="H46" s="269">
        <f t="shared" si="9"/>
        <v>43.250743310208129</v>
      </c>
      <c r="I46" s="264">
        <v>1462</v>
      </c>
      <c r="J46" s="269">
        <f t="shared" si="10"/>
        <v>28.979187314172449</v>
      </c>
      <c r="K46" s="264">
        <v>257</v>
      </c>
      <c r="L46" s="269">
        <f t="shared" si="11"/>
        <v>5.0941526263627352</v>
      </c>
      <c r="M46" s="264">
        <v>123</v>
      </c>
      <c r="N46" s="269">
        <f t="shared" si="12"/>
        <v>2.4380574826560952</v>
      </c>
      <c r="O46" s="264">
        <v>252</v>
      </c>
      <c r="P46" s="252">
        <f t="shared" si="13"/>
        <v>4.9950445986124876</v>
      </c>
      <c r="T46" s="225"/>
    </row>
    <row r="47" spans="1:25">
      <c r="A47" s="41" t="s">
        <v>44</v>
      </c>
      <c r="B47" s="258">
        <v>10347</v>
      </c>
      <c r="C47" s="237">
        <v>736</v>
      </c>
      <c r="D47" s="270">
        <f t="shared" si="7"/>
        <v>7.1131729003575925</v>
      </c>
      <c r="E47" s="265">
        <v>410</v>
      </c>
      <c r="F47" s="270">
        <f t="shared" si="8"/>
        <v>3.9625012080796362</v>
      </c>
      <c r="G47" s="265">
        <v>2450</v>
      </c>
      <c r="H47" s="270">
        <f t="shared" si="9"/>
        <v>23.67836087754905</v>
      </c>
      <c r="I47" s="265">
        <v>3978</v>
      </c>
      <c r="J47" s="270">
        <f t="shared" si="10"/>
        <v>38.445926355465353</v>
      </c>
      <c r="K47" s="265">
        <v>1413</v>
      </c>
      <c r="L47" s="270">
        <f t="shared" si="11"/>
        <v>13.656132212235431</v>
      </c>
      <c r="M47" s="265">
        <v>619</v>
      </c>
      <c r="N47" s="270">
        <f t="shared" si="12"/>
        <v>5.9824103604909631</v>
      </c>
      <c r="O47" s="265">
        <v>741</v>
      </c>
      <c r="P47" s="253">
        <f t="shared" si="13"/>
        <v>7.1614960858219776</v>
      </c>
      <c r="T47" s="225"/>
    </row>
    <row r="48" spans="1:25">
      <c r="A48" s="238" t="s">
        <v>18</v>
      </c>
      <c r="B48" s="257">
        <v>2470</v>
      </c>
      <c r="C48" s="239">
        <v>144</v>
      </c>
      <c r="D48" s="269">
        <f t="shared" si="7"/>
        <v>5.8299595141700404</v>
      </c>
      <c r="E48" s="264">
        <v>380</v>
      </c>
      <c r="F48" s="269">
        <f t="shared" si="8"/>
        <v>15.384615384615385</v>
      </c>
      <c r="G48" s="264">
        <v>1023</v>
      </c>
      <c r="H48" s="269">
        <f t="shared" si="9"/>
        <v>41.417004048582996</v>
      </c>
      <c r="I48" s="264">
        <v>513</v>
      </c>
      <c r="J48" s="269">
        <f t="shared" si="10"/>
        <v>20.76923076923077</v>
      </c>
      <c r="K48" s="264">
        <v>203</v>
      </c>
      <c r="L48" s="269">
        <f t="shared" si="11"/>
        <v>8.2186234817813766</v>
      </c>
      <c r="M48" s="264">
        <v>108</v>
      </c>
      <c r="N48" s="269">
        <f t="shared" si="12"/>
        <v>4.3724696356275299</v>
      </c>
      <c r="O48" s="264">
        <v>99</v>
      </c>
      <c r="P48" s="252">
        <f t="shared" si="13"/>
        <v>4.0080971659919031</v>
      </c>
      <c r="T48" s="225"/>
    </row>
    <row r="49" spans="1:20">
      <c r="A49" s="41" t="s">
        <v>19</v>
      </c>
      <c r="B49" s="258">
        <v>470</v>
      </c>
      <c r="C49" s="237">
        <v>33</v>
      </c>
      <c r="D49" s="270">
        <f t="shared" si="7"/>
        <v>7.0212765957446814</v>
      </c>
      <c r="E49" s="265">
        <v>9</v>
      </c>
      <c r="F49" s="270">
        <f t="shared" si="8"/>
        <v>1.9148936170212765</v>
      </c>
      <c r="G49" s="265">
        <v>172</v>
      </c>
      <c r="H49" s="270">
        <f t="shared" si="9"/>
        <v>36.595744680851062</v>
      </c>
      <c r="I49" s="265">
        <v>155</v>
      </c>
      <c r="J49" s="270">
        <f t="shared" si="10"/>
        <v>32.978723404255319</v>
      </c>
      <c r="K49" s="265">
        <v>54</v>
      </c>
      <c r="L49" s="270">
        <f t="shared" si="11"/>
        <v>11.48936170212766</v>
      </c>
      <c r="M49" s="265">
        <v>25</v>
      </c>
      <c r="N49" s="270">
        <f t="shared" si="12"/>
        <v>5.3191489361702127</v>
      </c>
      <c r="O49" s="265">
        <v>22</v>
      </c>
      <c r="P49" s="253">
        <f t="shared" si="13"/>
        <v>4.6808510638297873</v>
      </c>
      <c r="T49" s="225"/>
    </row>
    <row r="50" spans="1:20">
      <c r="A50" s="238" t="s">
        <v>20</v>
      </c>
      <c r="B50" s="257">
        <v>2348</v>
      </c>
      <c r="C50" s="239">
        <v>91</v>
      </c>
      <c r="D50" s="269">
        <f t="shared" si="7"/>
        <v>3.8756388415672918</v>
      </c>
      <c r="E50" s="264">
        <v>58</v>
      </c>
      <c r="F50" s="269">
        <f t="shared" si="8"/>
        <v>2.4701873935264054</v>
      </c>
      <c r="G50" s="264">
        <v>294</v>
      </c>
      <c r="H50" s="269">
        <f t="shared" si="9"/>
        <v>12.52129471890971</v>
      </c>
      <c r="I50" s="264">
        <v>1038</v>
      </c>
      <c r="J50" s="269">
        <f t="shared" si="10"/>
        <v>44.207836456558773</v>
      </c>
      <c r="K50" s="264">
        <v>615</v>
      </c>
      <c r="L50" s="269">
        <f t="shared" si="11"/>
        <v>26.192504258943782</v>
      </c>
      <c r="M50" s="264">
        <v>143</v>
      </c>
      <c r="N50" s="269">
        <f t="shared" si="12"/>
        <v>6.090289608177172</v>
      </c>
      <c r="O50" s="264">
        <v>109</v>
      </c>
      <c r="P50" s="252">
        <f t="shared" si="13"/>
        <v>4.6422487223168654</v>
      </c>
      <c r="T50" s="225"/>
    </row>
    <row r="51" spans="1:20">
      <c r="A51" s="41" t="s">
        <v>21</v>
      </c>
      <c r="B51" s="258">
        <v>1414</v>
      </c>
      <c r="C51" s="237">
        <v>41</v>
      </c>
      <c r="D51" s="270">
        <f t="shared" si="7"/>
        <v>2.8995756718528995</v>
      </c>
      <c r="E51" s="265">
        <v>100</v>
      </c>
      <c r="F51" s="270">
        <f t="shared" si="8"/>
        <v>7.0721357850070721</v>
      </c>
      <c r="G51" s="265">
        <v>771</v>
      </c>
      <c r="H51" s="270">
        <f t="shared" si="9"/>
        <v>54.526166902404526</v>
      </c>
      <c r="I51" s="265">
        <v>350</v>
      </c>
      <c r="J51" s="270">
        <f t="shared" si="10"/>
        <v>24.752475247524753</v>
      </c>
      <c r="K51" s="265">
        <v>104</v>
      </c>
      <c r="L51" s="270">
        <f t="shared" si="11"/>
        <v>7.355021216407355</v>
      </c>
      <c r="M51" s="265">
        <v>25</v>
      </c>
      <c r="N51" s="270">
        <f t="shared" si="12"/>
        <v>1.768033946251768</v>
      </c>
      <c r="O51" s="265">
        <v>23</v>
      </c>
      <c r="P51" s="253">
        <f t="shared" si="13"/>
        <v>1.6265912305516266</v>
      </c>
      <c r="T51" s="225"/>
    </row>
    <row r="52" spans="1:20">
      <c r="A52" s="240" t="s">
        <v>22</v>
      </c>
      <c r="B52" s="259">
        <v>1774</v>
      </c>
      <c r="C52" s="241">
        <v>161</v>
      </c>
      <c r="D52" s="269">
        <f>C52/B52*100</f>
        <v>9.0755355129650503</v>
      </c>
      <c r="E52" s="266">
        <v>71</v>
      </c>
      <c r="F52" s="269">
        <f t="shared" si="8"/>
        <v>4.0022547914317927</v>
      </c>
      <c r="G52" s="266">
        <v>413</v>
      </c>
      <c r="H52" s="269">
        <f t="shared" si="9"/>
        <v>23.280721533258173</v>
      </c>
      <c r="I52" s="266">
        <v>655</v>
      </c>
      <c r="J52" s="269">
        <f t="shared" si="10"/>
        <v>36.922209695603158</v>
      </c>
      <c r="K52" s="266">
        <v>274</v>
      </c>
      <c r="L52" s="269">
        <f t="shared" si="11"/>
        <v>15.445321307779031</v>
      </c>
      <c r="M52" s="266">
        <v>75</v>
      </c>
      <c r="N52" s="269">
        <f t="shared" si="12"/>
        <v>4.2277339346110487</v>
      </c>
      <c r="O52" s="266">
        <v>125</v>
      </c>
      <c r="P52" s="252">
        <f t="shared" si="13"/>
        <v>7.0462232243517473</v>
      </c>
      <c r="T52" s="225"/>
    </row>
    <row r="53" spans="1:20" ht="14.5" thickBot="1">
      <c r="A53" s="242" t="s">
        <v>23</v>
      </c>
      <c r="B53" s="260">
        <v>1330</v>
      </c>
      <c r="C53" s="243">
        <v>5</v>
      </c>
      <c r="D53" s="270">
        <f t="shared" si="7"/>
        <v>0.37593984962406013</v>
      </c>
      <c r="E53" s="267">
        <v>46</v>
      </c>
      <c r="F53" s="270">
        <f t="shared" si="8"/>
        <v>3.4586466165413534</v>
      </c>
      <c r="G53" s="267">
        <v>279</v>
      </c>
      <c r="H53" s="270">
        <f t="shared" si="9"/>
        <v>20.977443609022554</v>
      </c>
      <c r="I53" s="267">
        <v>783</v>
      </c>
      <c r="J53" s="270">
        <f t="shared" si="10"/>
        <v>58.872180451127818</v>
      </c>
      <c r="K53" s="267">
        <v>180</v>
      </c>
      <c r="L53" s="270">
        <f t="shared" si="11"/>
        <v>13.533834586466165</v>
      </c>
      <c r="M53" s="267">
        <v>29</v>
      </c>
      <c r="N53" s="270">
        <f t="shared" si="12"/>
        <v>2.1804511278195489</v>
      </c>
      <c r="O53" s="267">
        <v>8</v>
      </c>
      <c r="P53" s="253">
        <f t="shared" si="13"/>
        <v>0.60150375939849632</v>
      </c>
      <c r="T53" s="225"/>
    </row>
    <row r="54" spans="1:20">
      <c r="A54" s="244" t="s">
        <v>7</v>
      </c>
      <c r="B54" s="261">
        <v>43470</v>
      </c>
      <c r="C54" s="245">
        <v>3513</v>
      </c>
      <c r="D54" s="271">
        <f t="shared" si="7"/>
        <v>8.0814354727398197</v>
      </c>
      <c r="E54" s="245">
        <v>7093</v>
      </c>
      <c r="F54" s="271">
        <f t="shared" si="8"/>
        <v>16.317000230043707</v>
      </c>
      <c r="G54" s="245">
        <v>14739</v>
      </c>
      <c r="H54" s="271">
        <f t="shared" si="9"/>
        <v>33.90614216701173</v>
      </c>
      <c r="I54" s="245">
        <v>10791</v>
      </c>
      <c r="J54" s="271">
        <f t="shared" si="10"/>
        <v>24.824016563146998</v>
      </c>
      <c r="K54" s="245">
        <v>3671</v>
      </c>
      <c r="L54" s="271">
        <f t="shared" si="11"/>
        <v>8.4449045318610541</v>
      </c>
      <c r="M54" s="245">
        <v>1624</v>
      </c>
      <c r="N54" s="271">
        <f t="shared" si="12"/>
        <v>3.7359098228663443</v>
      </c>
      <c r="O54" s="245">
        <v>2039</v>
      </c>
      <c r="P54" s="254">
        <f t="shared" si="13"/>
        <v>4.690591212330343</v>
      </c>
    </row>
    <row r="55" spans="1:20">
      <c r="A55" s="246" t="s">
        <v>8</v>
      </c>
      <c r="B55" s="262">
        <v>10272</v>
      </c>
      <c r="C55" s="247">
        <v>810</v>
      </c>
      <c r="D55" s="272">
        <f t="shared" si="7"/>
        <v>7.8855140186915893</v>
      </c>
      <c r="E55" s="247">
        <v>644</v>
      </c>
      <c r="F55" s="272">
        <f t="shared" si="8"/>
        <v>6.269470404984423</v>
      </c>
      <c r="G55" s="247">
        <v>3249</v>
      </c>
      <c r="H55" s="272">
        <f t="shared" si="9"/>
        <v>31.629672897196258</v>
      </c>
      <c r="I55" s="247">
        <v>3383</v>
      </c>
      <c r="J55" s="272">
        <f t="shared" si="10"/>
        <v>32.934190031152646</v>
      </c>
      <c r="K55" s="247">
        <v>1378</v>
      </c>
      <c r="L55" s="272">
        <f t="shared" si="11"/>
        <v>13.415109034267914</v>
      </c>
      <c r="M55" s="247">
        <v>382</v>
      </c>
      <c r="N55" s="272">
        <f t="shared" si="12"/>
        <v>3.7188473520249219</v>
      </c>
      <c r="O55" s="247">
        <v>426</v>
      </c>
      <c r="P55" s="255">
        <f t="shared" si="13"/>
        <v>4.1471962616822431</v>
      </c>
    </row>
    <row r="56" spans="1:20" ht="14.5" thickBot="1">
      <c r="A56" s="149" t="s">
        <v>6</v>
      </c>
      <c r="B56" s="263">
        <f>B54+B55</f>
        <v>53742</v>
      </c>
      <c r="C56" s="248">
        <f>C54+C55</f>
        <v>4323</v>
      </c>
      <c r="D56" s="273">
        <f t="shared" si="7"/>
        <v>8.0439879423914249</v>
      </c>
      <c r="E56" s="268">
        <f>E54+E55</f>
        <v>7737</v>
      </c>
      <c r="F56" s="273">
        <f t="shared" si="8"/>
        <v>14.396561348665848</v>
      </c>
      <c r="G56" s="268">
        <f>G54+G55</f>
        <v>17988</v>
      </c>
      <c r="H56" s="273">
        <f t="shared" si="9"/>
        <v>33.471028246064535</v>
      </c>
      <c r="I56" s="268">
        <f>I54+I55</f>
        <v>14174</v>
      </c>
      <c r="J56" s="273">
        <f t="shared" si="10"/>
        <v>26.374158014216071</v>
      </c>
      <c r="K56" s="268">
        <f>K54+K55</f>
        <v>5049</v>
      </c>
      <c r="L56" s="273">
        <f t="shared" si="11"/>
        <v>9.3948866808083071</v>
      </c>
      <c r="M56" s="268">
        <f>M54+M55</f>
        <v>2006</v>
      </c>
      <c r="N56" s="273">
        <f t="shared" si="12"/>
        <v>3.7326485802538047</v>
      </c>
      <c r="O56" s="268">
        <f>O54+O55</f>
        <v>2465</v>
      </c>
      <c r="P56" s="256">
        <f t="shared" si="13"/>
        <v>4.5867291876000156</v>
      </c>
    </row>
    <row r="57" spans="1:20" ht="14.9" customHeight="1">
      <c r="A57" s="451" t="s">
        <v>167</v>
      </c>
      <c r="B57" s="451"/>
      <c r="C57" s="452"/>
      <c r="D57" s="452"/>
      <c r="E57" s="452"/>
      <c r="F57" s="452"/>
      <c r="G57" s="452"/>
      <c r="H57" s="452"/>
      <c r="I57" s="452"/>
      <c r="J57" s="452"/>
      <c r="K57" s="452"/>
      <c r="L57" s="452"/>
      <c r="M57" s="452"/>
      <c r="N57" s="452"/>
      <c r="O57" s="452"/>
      <c r="P57" s="452"/>
    </row>
    <row r="58" spans="1:20" ht="29.15" customHeight="1">
      <c r="A58" s="450" t="s">
        <v>182</v>
      </c>
      <c r="B58" s="450"/>
      <c r="C58" s="450"/>
      <c r="D58" s="450"/>
      <c r="E58" s="450"/>
      <c r="F58" s="450"/>
      <c r="G58" s="450"/>
      <c r="H58" s="450"/>
      <c r="I58" s="450"/>
      <c r="J58" s="450"/>
      <c r="K58" s="450"/>
      <c r="L58" s="450"/>
      <c r="M58" s="450"/>
      <c r="N58" s="450"/>
      <c r="O58" s="450"/>
      <c r="P58" s="450"/>
    </row>
    <row r="59" spans="1:20" ht="14.5">
      <c r="A59" s="249"/>
      <c r="B59" s="249"/>
      <c r="C59" s="249"/>
      <c r="D59" s="249"/>
      <c r="E59" s="249"/>
      <c r="F59" s="249"/>
      <c r="G59" s="249"/>
      <c r="H59" s="249"/>
      <c r="I59" s="249"/>
      <c r="J59" s="249"/>
      <c r="K59" s="249"/>
      <c r="L59" s="249"/>
      <c r="M59" s="249"/>
      <c r="N59" s="249"/>
      <c r="O59" s="249"/>
      <c r="P59" s="249"/>
    </row>
    <row r="60" spans="1:20" ht="23.5">
      <c r="A60" s="401">
        <v>2019</v>
      </c>
      <c r="B60" s="401"/>
      <c r="C60" s="401"/>
      <c r="D60" s="401"/>
      <c r="E60" s="401"/>
      <c r="F60" s="401"/>
      <c r="G60" s="401"/>
      <c r="H60" s="401"/>
      <c r="I60" s="401"/>
      <c r="J60" s="401"/>
      <c r="K60" s="401"/>
      <c r="L60" s="401"/>
      <c r="M60" s="401"/>
      <c r="N60" s="401"/>
      <c r="O60" s="401"/>
      <c r="P60" s="401"/>
    </row>
    <row r="61" spans="1:20" ht="23.5">
      <c r="A61" s="236"/>
      <c r="B61" s="236"/>
      <c r="C61" s="236"/>
      <c r="D61" s="236"/>
      <c r="E61" s="236"/>
      <c r="F61" s="236"/>
      <c r="G61" s="236"/>
      <c r="H61" s="236"/>
      <c r="I61" s="236"/>
      <c r="J61" s="236"/>
      <c r="K61" s="236"/>
      <c r="L61" s="236"/>
      <c r="M61" s="236"/>
      <c r="N61" s="236"/>
      <c r="O61" s="236"/>
      <c r="P61" s="236"/>
    </row>
    <row r="62" spans="1:20" ht="14.5">
      <c r="A62" s="457" t="s">
        <v>210</v>
      </c>
      <c r="B62" s="457"/>
      <c r="C62" s="457"/>
      <c r="D62" s="457"/>
      <c r="E62" s="457"/>
      <c r="F62" s="457"/>
      <c r="G62" s="457"/>
      <c r="H62" s="457"/>
      <c r="I62" s="457"/>
      <c r="J62" s="457"/>
      <c r="K62" s="457"/>
      <c r="L62" s="457"/>
      <c r="M62" s="457"/>
      <c r="N62" s="457"/>
      <c r="O62" s="457"/>
      <c r="P62" s="457"/>
    </row>
    <row r="63" spans="1:20" ht="14.5">
      <c r="A63" s="445" t="s">
        <v>2</v>
      </c>
      <c r="B63" s="447" t="s">
        <v>4</v>
      </c>
      <c r="C63" s="448" t="s">
        <v>3</v>
      </c>
      <c r="D63" s="449"/>
      <c r="E63" s="456"/>
      <c r="F63" s="456"/>
      <c r="G63" s="456"/>
      <c r="H63" s="456"/>
      <c r="I63" s="456"/>
      <c r="J63" s="456"/>
      <c r="K63" s="456"/>
      <c r="L63" s="456"/>
      <c r="M63" s="456"/>
      <c r="N63" s="456"/>
      <c r="O63" s="456"/>
      <c r="P63" s="456"/>
    </row>
    <row r="64" spans="1:20" ht="48" customHeight="1">
      <c r="A64" s="453"/>
      <c r="B64" s="455"/>
      <c r="C64" s="437" t="s">
        <v>160</v>
      </c>
      <c r="D64" s="438"/>
      <c r="E64" s="435" t="s">
        <v>161</v>
      </c>
      <c r="F64" s="436"/>
      <c r="G64" s="435" t="s">
        <v>162</v>
      </c>
      <c r="H64" s="436"/>
      <c r="I64" s="435" t="s">
        <v>163</v>
      </c>
      <c r="J64" s="436"/>
      <c r="K64" s="435" t="s">
        <v>164</v>
      </c>
      <c r="L64" s="436"/>
      <c r="M64" s="435" t="s">
        <v>165</v>
      </c>
      <c r="N64" s="436"/>
      <c r="O64" s="435" t="s">
        <v>166</v>
      </c>
      <c r="P64" s="439"/>
    </row>
    <row r="65" spans="1:17" ht="15" thickBot="1">
      <c r="A65" s="454"/>
      <c r="B65" s="363" t="s">
        <v>0</v>
      </c>
      <c r="C65" s="364" t="s">
        <v>0</v>
      </c>
      <c r="D65" s="365" t="s">
        <v>1</v>
      </c>
      <c r="E65" s="364" t="s">
        <v>0</v>
      </c>
      <c r="F65" s="365" t="s">
        <v>1</v>
      </c>
      <c r="G65" s="364" t="s">
        <v>0</v>
      </c>
      <c r="H65" s="365" t="s">
        <v>1</v>
      </c>
      <c r="I65" s="364" t="s">
        <v>0</v>
      </c>
      <c r="J65" s="365" t="s">
        <v>1</v>
      </c>
      <c r="K65" s="364" t="s">
        <v>0</v>
      </c>
      <c r="L65" s="365" t="s">
        <v>1</v>
      </c>
      <c r="M65" s="364" t="s">
        <v>0</v>
      </c>
      <c r="N65" s="365" t="s">
        <v>1</v>
      </c>
      <c r="O65" s="364" t="s">
        <v>0</v>
      </c>
      <c r="P65" s="365" t="s">
        <v>1</v>
      </c>
    </row>
    <row r="66" spans="1:17">
      <c r="A66" s="238" t="s">
        <v>24</v>
      </c>
      <c r="B66" s="257">
        <v>8712</v>
      </c>
      <c r="C66" s="239">
        <v>1002</v>
      </c>
      <c r="D66" s="269">
        <v>11.501377410468319</v>
      </c>
      <c r="E66" s="264">
        <v>2353</v>
      </c>
      <c r="F66" s="269">
        <v>27.008723599632688</v>
      </c>
      <c r="G66" s="264">
        <v>3411</v>
      </c>
      <c r="H66" s="269">
        <v>39.1</v>
      </c>
      <c r="I66" s="264">
        <v>1104</v>
      </c>
      <c r="J66" s="269">
        <v>12.672176308539946</v>
      </c>
      <c r="K66" s="264">
        <v>319</v>
      </c>
      <c r="L66" s="269">
        <v>3.6616161616161618</v>
      </c>
      <c r="M66" s="264">
        <v>203</v>
      </c>
      <c r="N66" s="269">
        <v>2.3301193755739207</v>
      </c>
      <c r="O66" s="264">
        <v>320</v>
      </c>
      <c r="P66" s="252">
        <v>3.6730945821854912</v>
      </c>
      <c r="Q66" s="251"/>
    </row>
    <row r="67" spans="1:17">
      <c r="A67" s="41" t="s">
        <v>10</v>
      </c>
      <c r="B67" s="258">
        <v>8594</v>
      </c>
      <c r="C67" s="237">
        <v>440</v>
      </c>
      <c r="D67" s="270">
        <v>5.1198510588782868</v>
      </c>
      <c r="E67" s="265">
        <v>3275</v>
      </c>
      <c r="F67" s="270">
        <v>38.107982313241791</v>
      </c>
      <c r="G67" s="265">
        <v>3070</v>
      </c>
      <c r="H67" s="270">
        <v>35.722597160809869</v>
      </c>
      <c r="I67" s="265">
        <v>1196</v>
      </c>
      <c r="J67" s="270">
        <v>13.916686060041888</v>
      </c>
      <c r="K67" s="265">
        <v>390</v>
      </c>
      <c r="L67" s="270">
        <v>4.5380498021875733</v>
      </c>
      <c r="M67" s="265">
        <v>141</v>
      </c>
      <c r="N67" s="270">
        <v>1.7000000000000002</v>
      </c>
      <c r="O67" s="265">
        <v>82</v>
      </c>
      <c r="P67" s="253">
        <v>0.95415406097277178</v>
      </c>
    </row>
    <row r="68" spans="1:17">
      <c r="A68" s="238" t="s">
        <v>11</v>
      </c>
      <c r="B68" s="257">
        <v>2600</v>
      </c>
      <c r="C68" s="239">
        <v>542</v>
      </c>
      <c r="D68" s="269">
        <v>20.846153846153843</v>
      </c>
      <c r="E68" s="264">
        <v>155</v>
      </c>
      <c r="F68" s="269">
        <v>5.9615384615384617</v>
      </c>
      <c r="G68" s="264">
        <v>764</v>
      </c>
      <c r="H68" s="269">
        <v>29.384615384615387</v>
      </c>
      <c r="I68" s="264">
        <v>599</v>
      </c>
      <c r="J68" s="269">
        <v>23.038461538461537</v>
      </c>
      <c r="K68" s="264">
        <v>239</v>
      </c>
      <c r="L68" s="269">
        <v>9.1923076923076934</v>
      </c>
      <c r="M68" s="264">
        <v>121</v>
      </c>
      <c r="N68" s="269">
        <v>4.6538461538461533</v>
      </c>
      <c r="O68" s="264">
        <v>180</v>
      </c>
      <c r="P68" s="252">
        <v>6.9230769230769234</v>
      </c>
    </row>
    <row r="69" spans="1:17">
      <c r="A69" s="41" t="s">
        <v>12</v>
      </c>
      <c r="B69" s="258">
        <v>1538</v>
      </c>
      <c r="C69" s="237">
        <v>90</v>
      </c>
      <c r="D69" s="270">
        <v>5.851755526657997</v>
      </c>
      <c r="E69" s="265">
        <v>235</v>
      </c>
      <c r="F69" s="270">
        <v>15.279583875162551</v>
      </c>
      <c r="G69" s="265">
        <v>656</v>
      </c>
      <c r="H69" s="270">
        <v>42.652795838751629</v>
      </c>
      <c r="I69" s="265">
        <v>300</v>
      </c>
      <c r="J69" s="270">
        <v>19.505851755526656</v>
      </c>
      <c r="K69" s="265">
        <v>134</v>
      </c>
      <c r="L69" s="270">
        <v>8.7126137841352413</v>
      </c>
      <c r="M69" s="265">
        <v>59</v>
      </c>
      <c r="N69" s="270">
        <v>3.836150845253576</v>
      </c>
      <c r="O69" s="265">
        <v>64</v>
      </c>
      <c r="P69" s="253">
        <v>4.1612483745123541</v>
      </c>
    </row>
    <row r="70" spans="1:17">
      <c r="A70" s="238" t="s">
        <v>13</v>
      </c>
      <c r="B70" s="257">
        <v>431</v>
      </c>
      <c r="C70" s="239">
        <v>119</v>
      </c>
      <c r="D70" s="269">
        <v>27.610208816705335</v>
      </c>
      <c r="E70" s="264">
        <v>11</v>
      </c>
      <c r="F70" s="269">
        <v>2.5522041763341066</v>
      </c>
      <c r="G70" s="264">
        <v>72</v>
      </c>
      <c r="H70" s="269">
        <v>16.705336426914151</v>
      </c>
      <c r="I70" s="264">
        <v>145</v>
      </c>
      <c r="J70" s="269">
        <v>33.642691415313223</v>
      </c>
      <c r="K70" s="264">
        <v>49</v>
      </c>
      <c r="L70" s="269">
        <v>11.36890951276102</v>
      </c>
      <c r="M70" s="264">
        <v>20</v>
      </c>
      <c r="N70" s="269">
        <v>4.6403712296983759</v>
      </c>
      <c r="O70" s="264">
        <v>15</v>
      </c>
      <c r="P70" s="252">
        <v>3.4802784222737819</v>
      </c>
    </row>
    <row r="71" spans="1:17">
      <c r="A71" s="41" t="s">
        <v>14</v>
      </c>
      <c r="B71" s="258">
        <v>1099</v>
      </c>
      <c r="C71" s="237">
        <v>118</v>
      </c>
      <c r="D71" s="270">
        <v>10.737033666969973</v>
      </c>
      <c r="E71" s="265">
        <v>45</v>
      </c>
      <c r="F71" s="270">
        <v>4.0946314831665154</v>
      </c>
      <c r="G71" s="265">
        <v>179</v>
      </c>
      <c r="H71" s="270">
        <v>16.287534121929028</v>
      </c>
      <c r="I71" s="265">
        <v>303</v>
      </c>
      <c r="J71" s="270">
        <v>27.570518653321201</v>
      </c>
      <c r="K71" s="265">
        <v>231</v>
      </c>
      <c r="L71" s="270">
        <v>21.019108280254777</v>
      </c>
      <c r="M71" s="265">
        <v>108</v>
      </c>
      <c r="N71" s="270">
        <v>9.8271155595996369</v>
      </c>
      <c r="O71" s="265">
        <v>115</v>
      </c>
      <c r="P71" s="253">
        <v>10.464058234758872</v>
      </c>
    </row>
    <row r="72" spans="1:17">
      <c r="A72" s="238" t="s">
        <v>15</v>
      </c>
      <c r="B72" s="257">
        <v>4098</v>
      </c>
      <c r="C72" s="239">
        <v>557</v>
      </c>
      <c r="D72" s="269">
        <v>13.591996095656416</v>
      </c>
      <c r="E72" s="264">
        <v>327</v>
      </c>
      <c r="F72" s="269">
        <v>7.9795021961932653</v>
      </c>
      <c r="G72" s="264">
        <v>1058</v>
      </c>
      <c r="H72" s="269">
        <v>25.817471937530499</v>
      </c>
      <c r="I72" s="264">
        <v>1214</v>
      </c>
      <c r="J72" s="269">
        <v>29.624206930209855</v>
      </c>
      <c r="K72" s="264">
        <v>477</v>
      </c>
      <c r="L72" s="269">
        <v>11.700000000000001</v>
      </c>
      <c r="M72" s="264">
        <v>210</v>
      </c>
      <c r="N72" s="269">
        <v>5.1244509516837482</v>
      </c>
      <c r="O72" s="264">
        <v>255</v>
      </c>
      <c r="P72" s="252">
        <v>6.2225475841874083</v>
      </c>
    </row>
    <row r="73" spans="1:17">
      <c r="A73" s="41" t="s">
        <v>16</v>
      </c>
      <c r="B73" s="258">
        <v>945</v>
      </c>
      <c r="C73" s="237">
        <v>35</v>
      </c>
      <c r="D73" s="270">
        <v>3.7037037037037033</v>
      </c>
      <c r="E73" s="265">
        <v>59</v>
      </c>
      <c r="F73" s="270">
        <v>6.2433862433862428</v>
      </c>
      <c r="G73" s="265">
        <v>484</v>
      </c>
      <c r="H73" s="270">
        <v>51.216931216931215</v>
      </c>
      <c r="I73" s="265">
        <v>277</v>
      </c>
      <c r="J73" s="270">
        <v>29.31216931216931</v>
      </c>
      <c r="K73" s="265">
        <v>60</v>
      </c>
      <c r="L73" s="270">
        <v>6.3492063492063489</v>
      </c>
      <c r="M73" s="265">
        <v>15</v>
      </c>
      <c r="N73" s="270">
        <v>1.5873015873015872</v>
      </c>
      <c r="O73" s="265">
        <v>15</v>
      </c>
      <c r="P73" s="253">
        <v>1.5873015873015872</v>
      </c>
    </row>
    <row r="74" spans="1:17">
      <c r="A74" s="238" t="s">
        <v>17</v>
      </c>
      <c r="B74" s="257">
        <v>4915</v>
      </c>
      <c r="C74" s="239">
        <v>632</v>
      </c>
      <c r="D74" s="269">
        <v>12.858596134282807</v>
      </c>
      <c r="E74" s="264">
        <v>196</v>
      </c>
      <c r="F74" s="269">
        <v>3.9877924720244149</v>
      </c>
      <c r="G74" s="264">
        <v>2076</v>
      </c>
      <c r="H74" s="269">
        <v>42.238046795523907</v>
      </c>
      <c r="I74" s="264">
        <v>1462</v>
      </c>
      <c r="J74" s="269">
        <v>29.745676500508644</v>
      </c>
      <c r="K74" s="264">
        <v>217</v>
      </c>
      <c r="L74" s="269">
        <v>4.4150559511698884</v>
      </c>
      <c r="M74" s="264">
        <v>97</v>
      </c>
      <c r="N74" s="269">
        <v>1.9735503560528993</v>
      </c>
      <c r="O74" s="264">
        <v>235</v>
      </c>
      <c r="P74" s="252">
        <v>4.7812817904374372</v>
      </c>
    </row>
    <row r="75" spans="1:17">
      <c r="A75" s="41" t="s">
        <v>44</v>
      </c>
      <c r="B75" s="258">
        <v>10162</v>
      </c>
      <c r="C75" s="237">
        <v>839</v>
      </c>
      <c r="D75" s="270">
        <v>8.2000000000000011</v>
      </c>
      <c r="E75" s="265">
        <v>456</v>
      </c>
      <c r="F75" s="270">
        <v>4.4873056484943907</v>
      </c>
      <c r="G75" s="265">
        <v>2298</v>
      </c>
      <c r="H75" s="270">
        <v>22.613658728596732</v>
      </c>
      <c r="I75" s="265">
        <v>3808</v>
      </c>
      <c r="J75" s="270">
        <v>37.472938397953158</v>
      </c>
      <c r="K75" s="265">
        <v>1419</v>
      </c>
      <c r="L75" s="270">
        <v>13.963786656170047</v>
      </c>
      <c r="M75" s="265">
        <v>578</v>
      </c>
      <c r="N75" s="270">
        <v>5.6878567211178899</v>
      </c>
      <c r="O75" s="265">
        <v>764</v>
      </c>
      <c r="P75" s="253">
        <v>7.5182050777406033</v>
      </c>
    </row>
    <row r="76" spans="1:17">
      <c r="A76" s="238" t="s">
        <v>18</v>
      </c>
      <c r="B76" s="257">
        <v>2457</v>
      </c>
      <c r="C76" s="239">
        <v>186</v>
      </c>
      <c r="D76" s="269">
        <v>7.57020757020757</v>
      </c>
      <c r="E76" s="264">
        <v>346</v>
      </c>
      <c r="F76" s="269">
        <v>14.082214082214081</v>
      </c>
      <c r="G76" s="264">
        <v>938</v>
      </c>
      <c r="H76" s="269">
        <v>38.176638176638178</v>
      </c>
      <c r="I76" s="264">
        <v>540</v>
      </c>
      <c r="J76" s="269">
        <v>21.978021978021978</v>
      </c>
      <c r="K76" s="264">
        <v>205</v>
      </c>
      <c r="L76" s="269">
        <v>8.3435083435083435</v>
      </c>
      <c r="M76" s="264">
        <v>121</v>
      </c>
      <c r="N76" s="269">
        <v>4.9247049247049253</v>
      </c>
      <c r="O76" s="264">
        <v>121</v>
      </c>
      <c r="P76" s="252">
        <v>4.9247049247049253</v>
      </c>
    </row>
    <row r="77" spans="1:17">
      <c r="A77" s="41" t="s">
        <v>19</v>
      </c>
      <c r="B77" s="258">
        <v>464</v>
      </c>
      <c r="C77" s="237">
        <v>35</v>
      </c>
      <c r="D77" s="270">
        <v>7.5431034482758621</v>
      </c>
      <c r="E77" s="265">
        <v>7</v>
      </c>
      <c r="F77" s="270">
        <v>1.5086206896551724</v>
      </c>
      <c r="G77" s="265">
        <v>152</v>
      </c>
      <c r="H77" s="270">
        <v>32.758620689655174</v>
      </c>
      <c r="I77" s="265">
        <v>165</v>
      </c>
      <c r="J77" s="270">
        <v>35.560344827586206</v>
      </c>
      <c r="K77" s="265">
        <v>53</v>
      </c>
      <c r="L77" s="270">
        <v>11.422413793103448</v>
      </c>
      <c r="M77" s="265">
        <v>27</v>
      </c>
      <c r="N77" s="270">
        <v>5.818965517241379</v>
      </c>
      <c r="O77" s="265">
        <v>25</v>
      </c>
      <c r="P77" s="253">
        <v>5.387931034482758</v>
      </c>
    </row>
    <row r="78" spans="1:17">
      <c r="A78" s="238" t="s">
        <v>20</v>
      </c>
      <c r="B78" s="257">
        <v>2341</v>
      </c>
      <c r="C78" s="239">
        <v>106</v>
      </c>
      <c r="D78" s="269">
        <v>4.5279794959419046</v>
      </c>
      <c r="E78" s="264">
        <v>59</v>
      </c>
      <c r="F78" s="269">
        <v>2.5202904741563432</v>
      </c>
      <c r="G78" s="264">
        <v>282</v>
      </c>
      <c r="H78" s="269">
        <v>12.046134130713371</v>
      </c>
      <c r="I78" s="264">
        <v>955</v>
      </c>
      <c r="J78" s="269">
        <v>40.794532251174715</v>
      </c>
      <c r="K78" s="264">
        <v>666</v>
      </c>
      <c r="L78" s="269">
        <v>28.449380606578384</v>
      </c>
      <c r="M78" s="264">
        <v>156</v>
      </c>
      <c r="N78" s="269">
        <v>6.6638188808201617</v>
      </c>
      <c r="O78" s="264">
        <v>117</v>
      </c>
      <c r="P78" s="252">
        <v>4.997864160615122</v>
      </c>
    </row>
    <row r="79" spans="1:17">
      <c r="A79" s="41" t="s">
        <v>21</v>
      </c>
      <c r="B79" s="258">
        <v>1418</v>
      </c>
      <c r="C79" s="237">
        <v>43</v>
      </c>
      <c r="D79" s="270">
        <v>3.0324400564174896</v>
      </c>
      <c r="E79" s="265">
        <v>121</v>
      </c>
      <c r="F79" s="270">
        <v>8.5331452750352614</v>
      </c>
      <c r="G79" s="265">
        <v>804</v>
      </c>
      <c r="H79" s="270">
        <v>56.69957686882934</v>
      </c>
      <c r="I79" s="265">
        <v>310</v>
      </c>
      <c r="J79" s="270">
        <v>21.861777150916783</v>
      </c>
      <c r="K79" s="265">
        <v>85</v>
      </c>
      <c r="L79" s="270">
        <v>5.9943582510578279</v>
      </c>
      <c r="M79" s="265">
        <v>27</v>
      </c>
      <c r="N79" s="270">
        <v>1.9040902679830749</v>
      </c>
      <c r="O79" s="265">
        <v>28</v>
      </c>
      <c r="P79" s="253">
        <v>1.9746121297602257</v>
      </c>
    </row>
    <row r="80" spans="1:17">
      <c r="A80" s="240" t="s">
        <v>22</v>
      </c>
      <c r="B80" s="259">
        <v>1768</v>
      </c>
      <c r="C80" s="241">
        <v>191</v>
      </c>
      <c r="D80" s="269">
        <v>10.80316742081448</v>
      </c>
      <c r="E80" s="266">
        <v>89</v>
      </c>
      <c r="F80" s="269">
        <v>5.0339366515837103</v>
      </c>
      <c r="G80" s="266">
        <v>413</v>
      </c>
      <c r="H80" s="269">
        <v>23.359728506787331</v>
      </c>
      <c r="I80" s="266">
        <v>634</v>
      </c>
      <c r="J80" s="269">
        <v>35.859728506787327</v>
      </c>
      <c r="K80" s="266">
        <v>259</v>
      </c>
      <c r="L80" s="269">
        <v>14.649321266968327</v>
      </c>
      <c r="M80" s="266">
        <v>68</v>
      </c>
      <c r="N80" s="269">
        <v>3.8461538461538463</v>
      </c>
      <c r="O80" s="266">
        <v>114</v>
      </c>
      <c r="P80" s="252">
        <v>6.4479638009049784</v>
      </c>
    </row>
    <row r="81" spans="1:17" ht="14.5" thickBot="1">
      <c r="A81" s="242" t="s">
        <v>23</v>
      </c>
      <c r="B81" s="260">
        <v>1328</v>
      </c>
      <c r="C81" s="243">
        <v>7</v>
      </c>
      <c r="D81" s="270">
        <v>0.52710843373493976</v>
      </c>
      <c r="E81" s="267">
        <v>55</v>
      </c>
      <c r="F81" s="270">
        <v>4.1415662650602414</v>
      </c>
      <c r="G81" s="267">
        <v>276</v>
      </c>
      <c r="H81" s="270">
        <v>20.783132530120483</v>
      </c>
      <c r="I81" s="267">
        <v>776</v>
      </c>
      <c r="J81" s="270">
        <v>58.433734939759042</v>
      </c>
      <c r="K81" s="267">
        <v>186</v>
      </c>
      <c r="L81" s="270">
        <v>14.006024096385541</v>
      </c>
      <c r="M81" s="267">
        <v>17</v>
      </c>
      <c r="N81" s="270">
        <v>1.2801204819277108</v>
      </c>
      <c r="O81" s="267">
        <v>11</v>
      </c>
      <c r="P81" s="253">
        <v>0.82831325301204828</v>
      </c>
    </row>
    <row r="82" spans="1:17">
      <c r="A82" s="244" t="s">
        <v>7</v>
      </c>
      <c r="B82" s="261">
        <v>42700</v>
      </c>
      <c r="C82" s="245">
        <v>4119</v>
      </c>
      <c r="D82" s="271">
        <v>9.6463700234192036</v>
      </c>
      <c r="E82" s="245">
        <v>7105</v>
      </c>
      <c r="F82" s="271">
        <v>16.639344262295083</v>
      </c>
      <c r="G82" s="245">
        <v>13667</v>
      </c>
      <c r="H82" s="271">
        <v>32.007025761124119</v>
      </c>
      <c r="I82" s="245">
        <v>10571</v>
      </c>
      <c r="J82" s="271">
        <v>24.756440281030446</v>
      </c>
      <c r="K82" s="245">
        <v>3619</v>
      </c>
      <c r="L82" s="271">
        <v>8.475409836065575</v>
      </c>
      <c r="M82" s="245">
        <v>1573</v>
      </c>
      <c r="N82" s="271">
        <v>3.6838407494145202</v>
      </c>
      <c r="O82" s="245">
        <v>2046</v>
      </c>
      <c r="P82" s="254">
        <v>4.7915690866510543</v>
      </c>
    </row>
    <row r="83" spans="1:17">
      <c r="A83" s="246" t="s">
        <v>8</v>
      </c>
      <c r="B83" s="262">
        <v>10170</v>
      </c>
      <c r="C83" s="247">
        <v>823</v>
      </c>
      <c r="D83" s="272">
        <v>8.0924287118977389</v>
      </c>
      <c r="E83" s="247">
        <v>684</v>
      </c>
      <c r="F83" s="272">
        <v>6.7256637168141591</v>
      </c>
      <c r="G83" s="247">
        <v>3266</v>
      </c>
      <c r="H83" s="272">
        <v>32.114060963618485</v>
      </c>
      <c r="I83" s="247">
        <v>3217</v>
      </c>
      <c r="J83" s="272">
        <v>31.632251720747295</v>
      </c>
      <c r="K83" s="247">
        <v>1370</v>
      </c>
      <c r="L83" s="272">
        <v>13.470993117010815</v>
      </c>
      <c r="M83" s="247">
        <v>395</v>
      </c>
      <c r="N83" s="272">
        <v>3.8839724680432646</v>
      </c>
      <c r="O83" s="247">
        <v>415</v>
      </c>
      <c r="P83" s="255">
        <v>4.0806293018682398</v>
      </c>
    </row>
    <row r="84" spans="1:17" ht="14.5" thickBot="1">
      <c r="A84" s="149" t="s">
        <v>6</v>
      </c>
      <c r="B84" s="263">
        <v>52870</v>
      </c>
      <c r="C84" s="248">
        <v>4942</v>
      </c>
      <c r="D84" s="273">
        <v>9.3474560242103273</v>
      </c>
      <c r="E84" s="268">
        <v>7789</v>
      </c>
      <c r="F84" s="273">
        <v>14.732362398335541</v>
      </c>
      <c r="G84" s="268">
        <v>16933</v>
      </c>
      <c r="H84" s="273">
        <v>32.027614904482689</v>
      </c>
      <c r="I84" s="268">
        <v>13788</v>
      </c>
      <c r="J84" s="273">
        <v>26.079061849820313</v>
      </c>
      <c r="K84" s="268">
        <v>4989</v>
      </c>
      <c r="L84" s="273">
        <v>9.4363533194628335</v>
      </c>
      <c r="M84" s="268">
        <v>1968</v>
      </c>
      <c r="N84" s="273">
        <v>3.7223378097219593</v>
      </c>
      <c r="O84" s="268">
        <v>2461</v>
      </c>
      <c r="P84" s="256">
        <v>4.6548136939663323</v>
      </c>
    </row>
    <row r="85" spans="1:17" ht="14.9" customHeight="1">
      <c r="A85" s="451" t="s">
        <v>167</v>
      </c>
      <c r="B85" s="451"/>
      <c r="C85" s="452"/>
      <c r="D85" s="452"/>
      <c r="E85" s="452"/>
      <c r="F85" s="452"/>
      <c r="G85" s="452"/>
      <c r="H85" s="452"/>
      <c r="I85" s="452"/>
      <c r="J85" s="452"/>
      <c r="K85" s="452"/>
      <c r="L85" s="452"/>
      <c r="M85" s="452"/>
      <c r="N85" s="452"/>
      <c r="O85" s="452"/>
      <c r="P85" s="452"/>
    </row>
    <row r="86" spans="1:17" ht="29.15" customHeight="1">
      <c r="A86" s="450" t="s">
        <v>179</v>
      </c>
      <c r="B86" s="450"/>
      <c r="C86" s="450"/>
      <c r="D86" s="450"/>
      <c r="E86" s="450"/>
      <c r="F86" s="450"/>
      <c r="G86" s="450"/>
      <c r="H86" s="450"/>
      <c r="I86" s="450"/>
      <c r="J86" s="450"/>
      <c r="K86" s="450"/>
      <c r="L86" s="450"/>
      <c r="M86" s="450"/>
      <c r="N86" s="450"/>
      <c r="O86" s="450"/>
      <c r="P86" s="450"/>
    </row>
    <row r="87" spans="1:17" ht="14.5">
      <c r="A87" s="249"/>
      <c r="B87" s="249"/>
      <c r="C87" s="249"/>
      <c r="D87" s="249"/>
      <c r="E87" s="249"/>
      <c r="F87" s="249"/>
      <c r="G87" s="249"/>
      <c r="H87" s="249"/>
      <c r="I87" s="249"/>
      <c r="J87" s="249"/>
      <c r="K87" s="249"/>
      <c r="L87" s="249"/>
      <c r="M87" s="249"/>
      <c r="N87" s="249"/>
      <c r="O87" s="249"/>
      <c r="P87" s="249"/>
    </row>
    <row r="88" spans="1:17" ht="23.5">
      <c r="A88" s="401">
        <v>2018</v>
      </c>
      <c r="B88" s="401"/>
      <c r="C88" s="401"/>
      <c r="D88" s="401"/>
      <c r="E88" s="401"/>
      <c r="F88" s="401"/>
      <c r="G88" s="401"/>
      <c r="H88" s="401"/>
      <c r="I88" s="401"/>
      <c r="J88" s="401"/>
      <c r="K88" s="401"/>
      <c r="L88" s="401"/>
      <c r="M88" s="401"/>
      <c r="N88" s="401"/>
      <c r="O88" s="401"/>
      <c r="P88" s="401"/>
    </row>
    <row r="89" spans="1:17" ht="23.5">
      <c r="A89" s="236"/>
      <c r="B89" s="236"/>
      <c r="C89" s="236"/>
      <c r="D89" s="236"/>
      <c r="E89" s="236"/>
      <c r="F89" s="236"/>
      <c r="G89" s="236"/>
      <c r="H89" s="236"/>
      <c r="I89" s="236"/>
      <c r="J89" s="236"/>
      <c r="K89" s="236"/>
      <c r="L89" s="236"/>
      <c r="M89" s="236"/>
      <c r="N89" s="236"/>
      <c r="O89" s="236"/>
      <c r="P89" s="236"/>
    </row>
    <row r="90" spans="1:17" ht="14.5">
      <c r="A90" s="457" t="s">
        <v>211</v>
      </c>
      <c r="B90" s="457"/>
      <c r="C90" s="457"/>
      <c r="D90" s="457"/>
      <c r="E90" s="457"/>
      <c r="F90" s="457"/>
      <c r="G90" s="457"/>
      <c r="H90" s="457"/>
      <c r="I90" s="457"/>
      <c r="J90" s="457"/>
      <c r="K90" s="457"/>
      <c r="L90" s="457"/>
      <c r="M90" s="457"/>
      <c r="N90" s="457"/>
      <c r="O90" s="457"/>
      <c r="P90" s="457"/>
    </row>
    <row r="91" spans="1:17" ht="14.5">
      <c r="A91" s="445" t="s">
        <v>2</v>
      </c>
      <c r="B91" s="447" t="s">
        <v>4</v>
      </c>
      <c r="C91" s="448" t="s">
        <v>3</v>
      </c>
      <c r="D91" s="449"/>
      <c r="E91" s="449"/>
      <c r="F91" s="449"/>
      <c r="G91" s="449"/>
      <c r="H91" s="449"/>
      <c r="I91" s="449"/>
      <c r="J91" s="449"/>
      <c r="K91" s="449"/>
      <c r="L91" s="449"/>
      <c r="M91" s="449"/>
      <c r="N91" s="449"/>
      <c r="O91" s="449"/>
      <c r="P91" s="449"/>
    </row>
    <row r="92" spans="1:17" ht="48" customHeight="1">
      <c r="A92" s="445"/>
      <c r="B92" s="455"/>
      <c r="C92" s="437" t="s">
        <v>160</v>
      </c>
      <c r="D92" s="438"/>
      <c r="E92" s="435" t="s">
        <v>161</v>
      </c>
      <c r="F92" s="436"/>
      <c r="G92" s="435" t="s">
        <v>162</v>
      </c>
      <c r="H92" s="436"/>
      <c r="I92" s="435" t="s">
        <v>163</v>
      </c>
      <c r="J92" s="436"/>
      <c r="K92" s="435" t="s">
        <v>164</v>
      </c>
      <c r="L92" s="436"/>
      <c r="M92" s="435" t="s">
        <v>165</v>
      </c>
      <c r="N92" s="436"/>
      <c r="O92" s="435" t="s">
        <v>166</v>
      </c>
      <c r="P92" s="439"/>
    </row>
    <row r="93" spans="1:17" ht="15" thickBot="1">
      <c r="A93" s="446"/>
      <c r="B93" s="363" t="s">
        <v>0</v>
      </c>
      <c r="C93" s="364" t="s">
        <v>0</v>
      </c>
      <c r="D93" s="365" t="s">
        <v>1</v>
      </c>
      <c r="E93" s="364" t="s">
        <v>0</v>
      </c>
      <c r="F93" s="365" t="s">
        <v>1</v>
      </c>
      <c r="G93" s="364" t="s">
        <v>0</v>
      </c>
      <c r="H93" s="365" t="s">
        <v>1</v>
      </c>
      <c r="I93" s="364" t="s">
        <v>0</v>
      </c>
      <c r="J93" s="365" t="s">
        <v>1</v>
      </c>
      <c r="K93" s="364" t="s">
        <v>0</v>
      </c>
      <c r="L93" s="365" t="s">
        <v>1</v>
      </c>
      <c r="M93" s="364" t="s">
        <v>0</v>
      </c>
      <c r="N93" s="365" t="s">
        <v>1</v>
      </c>
      <c r="O93" s="364" t="s">
        <v>0</v>
      </c>
      <c r="P93" s="365" t="s">
        <v>1</v>
      </c>
    </row>
    <row r="94" spans="1:17">
      <c r="A94" s="238" t="s">
        <v>24</v>
      </c>
      <c r="B94" s="257">
        <v>8518</v>
      </c>
      <c r="C94" s="239">
        <v>1052</v>
      </c>
      <c r="D94" s="269">
        <v>12.35031697581592</v>
      </c>
      <c r="E94" s="264">
        <v>2192</v>
      </c>
      <c r="F94" s="269">
        <v>25.733740314627845</v>
      </c>
      <c r="G94" s="264">
        <v>3289</v>
      </c>
      <c r="H94" s="269">
        <v>38.612350316975821</v>
      </c>
      <c r="I94" s="264">
        <v>1056</v>
      </c>
      <c r="J94" s="269">
        <v>12.397276355952101</v>
      </c>
      <c r="K94" s="264">
        <v>331</v>
      </c>
      <c r="L94" s="269">
        <v>3.885888706269077</v>
      </c>
      <c r="M94" s="264">
        <v>165</v>
      </c>
      <c r="N94" s="269">
        <v>1.9370744306175156</v>
      </c>
      <c r="O94" s="264">
        <v>433</v>
      </c>
      <c r="P94" s="252">
        <v>5.0833528997417234</v>
      </c>
    </row>
    <row r="95" spans="1:17">
      <c r="A95" s="41" t="s">
        <v>10</v>
      </c>
      <c r="B95" s="258">
        <v>8495</v>
      </c>
      <c r="C95" s="237">
        <v>404</v>
      </c>
      <c r="D95" s="270">
        <v>4.7557386698057682</v>
      </c>
      <c r="E95" s="265">
        <v>3355</v>
      </c>
      <c r="F95" s="270">
        <v>39.493819894055328</v>
      </c>
      <c r="G95" s="265">
        <v>3063</v>
      </c>
      <c r="H95" s="270">
        <v>36.05650382577987</v>
      </c>
      <c r="I95" s="265">
        <v>1124</v>
      </c>
      <c r="J95" s="270">
        <v>13.231312536786344</v>
      </c>
      <c r="K95" s="265">
        <v>350</v>
      </c>
      <c r="L95" s="270">
        <v>4.1200706297822247</v>
      </c>
      <c r="M95" s="265">
        <v>117</v>
      </c>
      <c r="N95" s="270">
        <v>1.3772807533843439</v>
      </c>
      <c r="O95" s="265">
        <v>82</v>
      </c>
      <c r="P95" s="253">
        <v>0.96527369040612121</v>
      </c>
    </row>
    <row r="96" spans="1:17">
      <c r="A96" s="238" t="s">
        <v>11</v>
      </c>
      <c r="B96" s="257">
        <v>2560</v>
      </c>
      <c r="C96" s="239">
        <v>557</v>
      </c>
      <c r="D96" s="269">
        <v>21.7578125</v>
      </c>
      <c r="E96" s="264">
        <v>153</v>
      </c>
      <c r="F96" s="269">
        <v>5.9765625</v>
      </c>
      <c r="G96" s="264">
        <v>712</v>
      </c>
      <c r="H96" s="269">
        <v>27.8125</v>
      </c>
      <c r="I96" s="264">
        <v>619</v>
      </c>
      <c r="J96" s="269">
        <v>24.1796875</v>
      </c>
      <c r="K96" s="264">
        <v>239</v>
      </c>
      <c r="L96" s="269">
        <v>9.3359375</v>
      </c>
      <c r="M96" s="264">
        <v>113</v>
      </c>
      <c r="N96" s="269">
        <v>4.4140625</v>
      </c>
      <c r="O96" s="264">
        <v>167</v>
      </c>
      <c r="P96" s="252">
        <v>6.5234375</v>
      </c>
      <c r="Q96" s="250"/>
    </row>
    <row r="97" spans="1:16">
      <c r="A97" s="41" t="s">
        <v>12</v>
      </c>
      <c r="B97" s="258">
        <v>1513</v>
      </c>
      <c r="C97" s="237">
        <v>83</v>
      </c>
      <c r="D97" s="270">
        <v>5.4857898215465957</v>
      </c>
      <c r="E97" s="265">
        <v>237</v>
      </c>
      <c r="F97" s="270">
        <v>15.664243225380039</v>
      </c>
      <c r="G97" s="265">
        <v>668</v>
      </c>
      <c r="H97" s="270">
        <v>44.150693985459355</v>
      </c>
      <c r="I97" s="265">
        <v>286</v>
      </c>
      <c r="J97" s="270">
        <v>18.902842035690682</v>
      </c>
      <c r="K97" s="265">
        <v>123</v>
      </c>
      <c r="L97" s="270">
        <v>8.1295439524124262</v>
      </c>
      <c r="M97" s="265">
        <v>67</v>
      </c>
      <c r="N97" s="270">
        <v>4.4282881692002647</v>
      </c>
      <c r="O97" s="265">
        <v>49</v>
      </c>
      <c r="P97" s="253">
        <v>3.2385988103106409</v>
      </c>
    </row>
    <row r="98" spans="1:16">
      <c r="A98" s="238" t="s">
        <v>13</v>
      </c>
      <c r="B98" s="257">
        <v>426</v>
      </c>
      <c r="C98" s="239">
        <v>132</v>
      </c>
      <c r="D98" s="269">
        <v>30.985915492957744</v>
      </c>
      <c r="E98" s="264">
        <v>10</v>
      </c>
      <c r="F98" s="269">
        <v>2.3474178403755865</v>
      </c>
      <c r="G98" s="264">
        <v>63</v>
      </c>
      <c r="H98" s="269">
        <v>14.788732394366196</v>
      </c>
      <c r="I98" s="264">
        <v>117</v>
      </c>
      <c r="J98" s="269">
        <v>27.464788732394368</v>
      </c>
      <c r="K98" s="264">
        <v>60</v>
      </c>
      <c r="L98" s="269">
        <v>14.084507042253522</v>
      </c>
      <c r="M98" s="264">
        <v>26</v>
      </c>
      <c r="N98" s="269">
        <v>6.103286384976526</v>
      </c>
      <c r="O98" s="264">
        <v>18</v>
      </c>
      <c r="P98" s="252">
        <v>4.225352112676056</v>
      </c>
    </row>
    <row r="99" spans="1:16">
      <c r="A99" s="41" t="s">
        <v>14</v>
      </c>
      <c r="B99" s="258">
        <v>1070</v>
      </c>
      <c r="C99" s="237">
        <v>111</v>
      </c>
      <c r="D99" s="270">
        <v>10.373831775700934</v>
      </c>
      <c r="E99" s="265">
        <v>31</v>
      </c>
      <c r="F99" s="270">
        <v>2.8971962616822431</v>
      </c>
      <c r="G99" s="265">
        <v>148</v>
      </c>
      <c r="H99" s="270">
        <v>13.831775700934578</v>
      </c>
      <c r="I99" s="265">
        <v>325</v>
      </c>
      <c r="J99" s="270">
        <v>30.373831775700932</v>
      </c>
      <c r="K99" s="265">
        <v>234</v>
      </c>
      <c r="L99" s="270">
        <v>21.869158878504674</v>
      </c>
      <c r="M99" s="265">
        <v>107</v>
      </c>
      <c r="N99" s="270">
        <v>10</v>
      </c>
      <c r="O99" s="265">
        <v>114</v>
      </c>
      <c r="P99" s="253">
        <v>10.654205607476635</v>
      </c>
    </row>
    <row r="100" spans="1:16">
      <c r="A100" s="238" t="s">
        <v>15</v>
      </c>
      <c r="B100" s="257">
        <v>4049</v>
      </c>
      <c r="C100" s="239">
        <v>686</v>
      </c>
      <c r="D100" s="269">
        <v>16.942454927142506</v>
      </c>
      <c r="E100" s="264">
        <v>342</v>
      </c>
      <c r="F100" s="269">
        <v>8.4465300074092369</v>
      </c>
      <c r="G100" s="264">
        <v>1028</v>
      </c>
      <c r="H100" s="269">
        <v>25.38898493455174</v>
      </c>
      <c r="I100" s="264">
        <v>1155</v>
      </c>
      <c r="J100" s="269">
        <v>28.525561867127685</v>
      </c>
      <c r="K100" s="264">
        <v>464</v>
      </c>
      <c r="L100" s="269">
        <v>11.459619659175106</v>
      </c>
      <c r="M100" s="264">
        <v>186</v>
      </c>
      <c r="N100" s="269">
        <v>4.5937268461348486</v>
      </c>
      <c r="O100" s="264">
        <v>188</v>
      </c>
      <c r="P100" s="252">
        <v>4.6431217584588786</v>
      </c>
    </row>
    <row r="101" spans="1:16">
      <c r="A101" s="41" t="s">
        <v>16</v>
      </c>
      <c r="B101" s="258">
        <v>944</v>
      </c>
      <c r="C101" s="237">
        <v>26</v>
      </c>
      <c r="D101" s="270">
        <v>2.754237288135593</v>
      </c>
      <c r="E101" s="265">
        <v>53</v>
      </c>
      <c r="F101" s="270">
        <v>5.6144067796610173</v>
      </c>
      <c r="G101" s="265">
        <v>486</v>
      </c>
      <c r="H101" s="270">
        <v>51.483050847457626</v>
      </c>
      <c r="I101" s="265">
        <v>272</v>
      </c>
      <c r="J101" s="270">
        <v>28.8135593220339</v>
      </c>
      <c r="K101" s="265">
        <v>73</v>
      </c>
      <c r="L101" s="270">
        <v>7.7330508474576272</v>
      </c>
      <c r="M101" s="265">
        <v>16</v>
      </c>
      <c r="N101" s="270">
        <v>1.6949152542372881</v>
      </c>
      <c r="O101" s="265">
        <v>18</v>
      </c>
      <c r="P101" s="253">
        <v>1.9067796610169492</v>
      </c>
    </row>
    <row r="102" spans="1:16">
      <c r="A102" s="238" t="s">
        <v>17</v>
      </c>
      <c r="B102" s="257">
        <v>4817</v>
      </c>
      <c r="C102" s="239">
        <v>576</v>
      </c>
      <c r="D102" s="269">
        <v>11.957649989620094</v>
      </c>
      <c r="E102" s="264">
        <v>192</v>
      </c>
      <c r="F102" s="269">
        <v>3.9858833298733654</v>
      </c>
      <c r="G102" s="264">
        <v>1992</v>
      </c>
      <c r="H102" s="269">
        <v>41.353539547436164</v>
      </c>
      <c r="I102" s="264">
        <v>1473</v>
      </c>
      <c r="J102" s="269">
        <v>30.579198671372222</v>
      </c>
      <c r="K102" s="264">
        <v>245</v>
      </c>
      <c r="L102" s="269">
        <v>5.0861532073904918</v>
      </c>
      <c r="M102" s="264">
        <v>105</v>
      </c>
      <c r="N102" s="269">
        <v>2.1797799460244969</v>
      </c>
      <c r="O102" s="264">
        <v>234</v>
      </c>
      <c r="P102" s="252">
        <v>4.8577953082831637</v>
      </c>
    </row>
    <row r="103" spans="1:16">
      <c r="A103" s="41" t="s">
        <v>44</v>
      </c>
      <c r="B103" s="258">
        <v>10007</v>
      </c>
      <c r="C103" s="237">
        <v>895</v>
      </c>
      <c r="D103" s="270">
        <v>8.9437393824322982</v>
      </c>
      <c r="E103" s="265">
        <v>481</v>
      </c>
      <c r="F103" s="270">
        <v>4.8066353552513243</v>
      </c>
      <c r="G103" s="265">
        <v>2117</v>
      </c>
      <c r="H103" s="270">
        <v>21.15519136604377</v>
      </c>
      <c r="I103" s="265">
        <v>3820</v>
      </c>
      <c r="J103" s="270">
        <v>38.173278704906565</v>
      </c>
      <c r="K103" s="265">
        <v>1321</v>
      </c>
      <c r="L103" s="270">
        <v>13.200759468372139</v>
      </c>
      <c r="M103" s="265">
        <v>605</v>
      </c>
      <c r="N103" s="270">
        <v>6.0457679624263019</v>
      </c>
      <c r="O103" s="265">
        <v>768</v>
      </c>
      <c r="P103" s="253">
        <v>7.6746277605676028</v>
      </c>
    </row>
    <row r="104" spans="1:16">
      <c r="A104" s="238" t="s">
        <v>18</v>
      </c>
      <c r="B104" s="257">
        <v>2428</v>
      </c>
      <c r="C104" s="239">
        <v>182</v>
      </c>
      <c r="D104" s="269">
        <v>7.495881383855024</v>
      </c>
      <c r="E104" s="264">
        <v>295</v>
      </c>
      <c r="F104" s="269">
        <v>12.149917627677102</v>
      </c>
      <c r="G104" s="264">
        <v>836</v>
      </c>
      <c r="H104" s="269">
        <v>34.431630971993407</v>
      </c>
      <c r="I104" s="264">
        <v>545</v>
      </c>
      <c r="J104" s="269">
        <v>22.44645799011532</v>
      </c>
      <c r="K104" s="264">
        <v>247</v>
      </c>
      <c r="L104" s="269">
        <v>10.172981878088962</v>
      </c>
      <c r="M104" s="264">
        <v>135</v>
      </c>
      <c r="N104" s="269">
        <v>5.5601317957166394</v>
      </c>
      <c r="O104" s="264">
        <v>188</v>
      </c>
      <c r="P104" s="252">
        <v>7.7429983525535411</v>
      </c>
    </row>
    <row r="105" spans="1:16">
      <c r="A105" s="41" t="s">
        <v>19</v>
      </c>
      <c r="B105" s="258">
        <v>464</v>
      </c>
      <c r="C105" s="237">
        <v>28</v>
      </c>
      <c r="D105" s="270">
        <v>6.0344827586206895</v>
      </c>
      <c r="E105" s="265">
        <v>9</v>
      </c>
      <c r="F105" s="270">
        <v>1.9396551724137931</v>
      </c>
      <c r="G105" s="265">
        <v>166</v>
      </c>
      <c r="H105" s="270">
        <v>35.775862068965516</v>
      </c>
      <c r="I105" s="265">
        <v>160</v>
      </c>
      <c r="J105" s="270">
        <v>34.482758620689658</v>
      </c>
      <c r="K105" s="265">
        <v>59</v>
      </c>
      <c r="L105" s="270">
        <v>12.71551724137931</v>
      </c>
      <c r="M105" s="265">
        <v>23</v>
      </c>
      <c r="N105" s="270">
        <v>4.9568965517241379</v>
      </c>
      <c r="O105" s="265">
        <v>19</v>
      </c>
      <c r="P105" s="253">
        <v>4.0948275862068968</v>
      </c>
    </row>
    <row r="106" spans="1:16">
      <c r="A106" s="238" t="s">
        <v>20</v>
      </c>
      <c r="B106" s="257">
        <v>2321</v>
      </c>
      <c r="C106" s="239">
        <v>62</v>
      </c>
      <c r="D106" s="269">
        <v>2.6712623869021974</v>
      </c>
      <c r="E106" s="264">
        <v>81</v>
      </c>
      <c r="F106" s="269">
        <v>3.4898750538560965</v>
      </c>
      <c r="G106" s="264">
        <v>301</v>
      </c>
      <c r="H106" s="269">
        <v>12.968548039638087</v>
      </c>
      <c r="I106" s="264">
        <v>949</v>
      </c>
      <c r="J106" s="269">
        <v>40.887548470486855</v>
      </c>
      <c r="K106" s="264">
        <v>675</v>
      </c>
      <c r="L106" s="269">
        <v>29.082292115467475</v>
      </c>
      <c r="M106" s="264">
        <v>139</v>
      </c>
      <c r="N106" s="269">
        <v>5.9887979319258937</v>
      </c>
      <c r="O106" s="264">
        <v>114</v>
      </c>
      <c r="P106" s="252">
        <v>4.9116760017233956</v>
      </c>
    </row>
    <row r="107" spans="1:16">
      <c r="A107" s="41" t="s">
        <v>21</v>
      </c>
      <c r="B107" s="258">
        <v>1413</v>
      </c>
      <c r="C107" s="237">
        <v>21</v>
      </c>
      <c r="D107" s="270">
        <v>1.48619957537155</v>
      </c>
      <c r="E107" s="265">
        <v>163</v>
      </c>
      <c r="F107" s="270">
        <v>11.53573956121727</v>
      </c>
      <c r="G107" s="265">
        <v>845</v>
      </c>
      <c r="H107" s="270">
        <v>59.801840056617131</v>
      </c>
      <c r="I107" s="265">
        <v>265</v>
      </c>
      <c r="J107" s="270">
        <v>18.754423213021941</v>
      </c>
      <c r="K107" s="265">
        <v>81</v>
      </c>
      <c r="L107" s="270">
        <v>5.7324840764331215</v>
      </c>
      <c r="M107" s="265">
        <v>18</v>
      </c>
      <c r="N107" s="270">
        <v>1.2738853503184715</v>
      </c>
      <c r="O107" s="265">
        <v>20</v>
      </c>
      <c r="P107" s="253">
        <v>1.4154281670205235</v>
      </c>
    </row>
    <row r="108" spans="1:16">
      <c r="A108" s="240" t="s">
        <v>22</v>
      </c>
      <c r="B108" s="259">
        <v>1740</v>
      </c>
      <c r="C108" s="241">
        <v>179</v>
      </c>
      <c r="D108" s="269">
        <v>10.287356321839081</v>
      </c>
      <c r="E108" s="266">
        <v>92</v>
      </c>
      <c r="F108" s="269">
        <v>5.2873563218390807</v>
      </c>
      <c r="G108" s="266">
        <v>411</v>
      </c>
      <c r="H108" s="269">
        <v>23.620689655172413</v>
      </c>
      <c r="I108" s="266">
        <v>608</v>
      </c>
      <c r="J108" s="269">
        <v>34.94252873563218</v>
      </c>
      <c r="K108" s="266">
        <v>256</v>
      </c>
      <c r="L108" s="269">
        <v>14.712643678160919</v>
      </c>
      <c r="M108" s="266">
        <v>75</v>
      </c>
      <c r="N108" s="269">
        <v>4.3103448275862073</v>
      </c>
      <c r="O108" s="266">
        <v>119</v>
      </c>
      <c r="P108" s="252">
        <v>6.8390804597701154</v>
      </c>
    </row>
    <row r="109" spans="1:16" ht="14.5" thickBot="1">
      <c r="A109" s="242" t="s">
        <v>23</v>
      </c>
      <c r="B109" s="260">
        <v>1320</v>
      </c>
      <c r="C109" s="243">
        <v>3</v>
      </c>
      <c r="D109" s="270">
        <v>0.22727272727272727</v>
      </c>
      <c r="E109" s="267">
        <v>47</v>
      </c>
      <c r="F109" s="270">
        <v>3.5606060606060606</v>
      </c>
      <c r="G109" s="267">
        <v>288</v>
      </c>
      <c r="H109" s="270">
        <v>21.818181818181817</v>
      </c>
      <c r="I109" s="267">
        <v>782</v>
      </c>
      <c r="J109" s="270">
        <v>59.242424242424242</v>
      </c>
      <c r="K109" s="267">
        <v>179</v>
      </c>
      <c r="L109" s="270">
        <v>13.560606060606062</v>
      </c>
      <c r="M109" s="267">
        <v>14</v>
      </c>
      <c r="N109" s="270">
        <v>1.0606060606060608</v>
      </c>
      <c r="O109" s="267">
        <v>7</v>
      </c>
      <c r="P109" s="253">
        <v>0.53030303030303039</v>
      </c>
    </row>
    <row r="110" spans="1:16">
      <c r="A110" s="244" t="s">
        <v>7</v>
      </c>
      <c r="B110" s="261">
        <v>42014</v>
      </c>
      <c r="C110" s="245">
        <v>4245</v>
      </c>
      <c r="D110" s="271">
        <v>10.103774932165468</v>
      </c>
      <c r="E110" s="245">
        <v>6999</v>
      </c>
      <c r="F110" s="271">
        <v>16.658732803351263</v>
      </c>
      <c r="G110" s="245">
        <v>13113</v>
      </c>
      <c r="H110" s="271">
        <v>31.211024896463087</v>
      </c>
      <c r="I110" s="245">
        <v>10383</v>
      </c>
      <c r="J110" s="271">
        <v>24.71319084114819</v>
      </c>
      <c r="K110" s="245">
        <v>3567</v>
      </c>
      <c r="L110" s="271">
        <v>8.4900271338125393</v>
      </c>
      <c r="M110" s="245">
        <v>1544</v>
      </c>
      <c r="N110" s="271">
        <v>3.6749654876945779</v>
      </c>
      <c r="O110" s="245">
        <v>2163</v>
      </c>
      <c r="P110" s="254">
        <v>5.1482839053648783</v>
      </c>
    </row>
    <row r="111" spans="1:16">
      <c r="A111" s="246" t="s">
        <v>8</v>
      </c>
      <c r="B111" s="262">
        <v>10071</v>
      </c>
      <c r="C111" s="247">
        <v>752</v>
      </c>
      <c r="D111" s="272">
        <v>7.4669844106841428</v>
      </c>
      <c r="E111" s="247">
        <v>734</v>
      </c>
      <c r="F111" s="272">
        <v>7.2882534008539377</v>
      </c>
      <c r="G111" s="247">
        <v>3300</v>
      </c>
      <c r="H111" s="272">
        <v>32.767351802204345</v>
      </c>
      <c r="I111" s="247">
        <v>3173</v>
      </c>
      <c r="J111" s="272">
        <v>31.506305232846788</v>
      </c>
      <c r="K111" s="247">
        <v>1370</v>
      </c>
      <c r="L111" s="272">
        <v>13.603415748187867</v>
      </c>
      <c r="M111" s="247">
        <v>367</v>
      </c>
      <c r="N111" s="272">
        <v>3.6441267004269688</v>
      </c>
      <c r="O111" s="247">
        <v>375</v>
      </c>
      <c r="P111" s="255">
        <v>3.723562704795949</v>
      </c>
    </row>
    <row r="112" spans="1:16" ht="14.5" thickBot="1">
      <c r="A112" s="149" t="s">
        <v>6</v>
      </c>
      <c r="B112" s="263">
        <v>52085</v>
      </c>
      <c r="C112" s="248">
        <v>4997</v>
      </c>
      <c r="D112" s="273">
        <v>9.593932994144188</v>
      </c>
      <c r="E112" s="268">
        <v>7733</v>
      </c>
      <c r="F112" s="273">
        <v>14.846884899683211</v>
      </c>
      <c r="G112" s="268">
        <v>16413</v>
      </c>
      <c r="H112" s="273">
        <v>31.511951617548238</v>
      </c>
      <c r="I112" s="268">
        <v>13556</v>
      </c>
      <c r="J112" s="273">
        <v>26.02668714601133</v>
      </c>
      <c r="K112" s="268">
        <v>4937</v>
      </c>
      <c r="L112" s="273">
        <v>9.478736680426227</v>
      </c>
      <c r="M112" s="268">
        <v>1911</v>
      </c>
      <c r="N112" s="273">
        <v>3.6690025919170588</v>
      </c>
      <c r="O112" s="268">
        <v>2538</v>
      </c>
      <c r="P112" s="256">
        <v>4.9116760017233956</v>
      </c>
    </row>
    <row r="113" spans="1:16" ht="14.25" customHeight="1">
      <c r="A113" s="451" t="s">
        <v>167</v>
      </c>
      <c r="B113" s="451"/>
      <c r="C113" s="452"/>
      <c r="D113" s="452"/>
      <c r="E113" s="452"/>
      <c r="F113" s="452"/>
      <c r="G113" s="452"/>
      <c r="H113" s="452"/>
      <c r="I113" s="452"/>
      <c r="J113" s="452"/>
      <c r="K113" s="452"/>
      <c r="L113" s="452"/>
      <c r="M113" s="452"/>
      <c r="N113" s="452"/>
      <c r="O113" s="452"/>
      <c r="P113" s="452"/>
    </row>
    <row r="114" spans="1:16" ht="29.15" customHeight="1">
      <c r="A114" s="450" t="s">
        <v>180</v>
      </c>
      <c r="B114" s="450"/>
      <c r="C114" s="450"/>
      <c r="D114" s="450"/>
      <c r="E114" s="450"/>
      <c r="F114" s="450"/>
      <c r="G114" s="450"/>
      <c r="H114" s="450"/>
      <c r="I114" s="450"/>
      <c r="J114" s="450"/>
      <c r="K114" s="450"/>
      <c r="L114" s="450"/>
      <c r="M114" s="450"/>
      <c r="N114" s="450"/>
      <c r="O114" s="450"/>
      <c r="P114" s="450"/>
    </row>
  </sheetData>
  <mergeCells count="56">
    <mergeCell ref="A34:P34"/>
    <mergeCell ref="A4:P4"/>
    <mergeCell ref="A114:P114"/>
    <mergeCell ref="O64:P64"/>
    <mergeCell ref="A85:P85"/>
    <mergeCell ref="A86:P86"/>
    <mergeCell ref="A88:P88"/>
    <mergeCell ref="A91:A93"/>
    <mergeCell ref="B91:B92"/>
    <mergeCell ref="C91:P91"/>
    <mergeCell ref="C92:D92"/>
    <mergeCell ref="E92:F92"/>
    <mergeCell ref="G92:H92"/>
    <mergeCell ref="I92:J92"/>
    <mergeCell ref="K92:L92"/>
    <mergeCell ref="M92:N92"/>
    <mergeCell ref="O92:P92"/>
    <mergeCell ref="A113:P113"/>
    <mergeCell ref="A60:P60"/>
    <mergeCell ref="A63:A65"/>
    <mergeCell ref="B63:B64"/>
    <mergeCell ref="C63:P63"/>
    <mergeCell ref="C64:D64"/>
    <mergeCell ref="E64:F64"/>
    <mergeCell ref="G64:H64"/>
    <mergeCell ref="I64:J64"/>
    <mergeCell ref="K64:L64"/>
    <mergeCell ref="M64:N64"/>
    <mergeCell ref="A62:P62"/>
    <mergeCell ref="A90:P90"/>
    <mergeCell ref="A58:P58"/>
    <mergeCell ref="O6:P6"/>
    <mergeCell ref="A27:P27"/>
    <mergeCell ref="A28:P28"/>
    <mergeCell ref="A32:P32"/>
    <mergeCell ref="A35:A37"/>
    <mergeCell ref="B35:B36"/>
    <mergeCell ref="C35:P35"/>
    <mergeCell ref="C36:D36"/>
    <mergeCell ref="E36:F36"/>
    <mergeCell ref="G36:H36"/>
    <mergeCell ref="I36:J36"/>
    <mergeCell ref="K36:L36"/>
    <mergeCell ref="M36:N36"/>
    <mergeCell ref="O36:P36"/>
    <mergeCell ref="A57:P57"/>
    <mergeCell ref="A1:P1"/>
    <mergeCell ref="A5:A7"/>
    <mergeCell ref="B5:B6"/>
    <mergeCell ref="C5:P5"/>
    <mergeCell ref="C6:D6"/>
    <mergeCell ref="E6:F6"/>
    <mergeCell ref="G6:H6"/>
    <mergeCell ref="I6:J6"/>
    <mergeCell ref="K6:L6"/>
    <mergeCell ref="M6:N6"/>
  </mergeCells>
  <hyperlinks>
    <hyperlink ref="A2" location="Inhalt!A1" display="Zurück zum Inhalt - HF-04"/>
  </hyperlinks>
  <pageMargins left="0.7" right="0.7" top="0.78740157499999996" bottom="0.78740157499999996" header="0.3" footer="0.3"/>
  <pageSetup paperSize="9" orientation="portrait" r:id="rId1"/>
  <ignoredErrors>
    <ignoredError sqref="F56 J56 L56 N56 D56 H56 D26:F26 H26:N2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zoomScale="80" zoomScaleNormal="80" workbookViewId="0">
      <selection activeCell="A2" sqref="A2"/>
    </sheetView>
  </sheetViews>
  <sheetFormatPr baseColWidth="10" defaultColWidth="11.08203125" defaultRowHeight="14"/>
  <cols>
    <col min="1" max="1" width="23.5" style="1" customWidth="1"/>
    <col min="2" max="3" width="11.08203125" style="1"/>
    <col min="4" max="5" width="11.08203125" style="1" customWidth="1"/>
    <col min="6" max="16384" width="11.08203125" style="1"/>
  </cols>
  <sheetData>
    <row r="1" spans="1:6" ht="23.5">
      <c r="A1" s="401">
        <v>2021</v>
      </c>
      <c r="B1" s="401"/>
      <c r="C1" s="401"/>
      <c r="D1" s="401"/>
      <c r="E1" s="401"/>
      <c r="F1" s="401"/>
    </row>
    <row r="2" spans="1:6" ht="14.5" customHeight="1">
      <c r="A2" s="392" t="s">
        <v>171</v>
      </c>
      <c r="B2" s="10"/>
      <c r="C2" s="10"/>
      <c r="D2" s="10"/>
      <c r="E2" s="10"/>
      <c r="F2" s="10"/>
    </row>
    <row r="3" spans="1:6" ht="14.5" customHeight="1">
      <c r="A3" s="219"/>
      <c r="B3" s="10"/>
      <c r="C3" s="10"/>
      <c r="D3" s="10"/>
      <c r="E3" s="10"/>
      <c r="F3" s="10"/>
    </row>
    <row r="4" spans="1:6" ht="32.25" customHeight="1">
      <c r="A4" s="461" t="s">
        <v>138</v>
      </c>
      <c r="B4" s="461"/>
      <c r="C4" s="461"/>
      <c r="D4" s="461"/>
      <c r="E4" s="461"/>
      <c r="F4" s="461"/>
    </row>
    <row r="5" spans="1:6" ht="15" customHeight="1">
      <c r="A5" s="462" t="s">
        <v>2</v>
      </c>
      <c r="B5" s="407" t="s">
        <v>4</v>
      </c>
      <c r="C5" s="405" t="s">
        <v>43</v>
      </c>
      <c r="D5" s="406"/>
      <c r="E5" s="406"/>
      <c r="F5" s="406"/>
    </row>
    <row r="6" spans="1:6" ht="14.5" customHeight="1">
      <c r="A6" s="462"/>
      <c r="B6" s="407"/>
      <c r="C6" s="464" t="s">
        <v>42</v>
      </c>
      <c r="D6" s="465"/>
      <c r="E6" s="466" t="s">
        <v>41</v>
      </c>
      <c r="F6" s="467"/>
    </row>
    <row r="7" spans="1:6" ht="15" thickBot="1">
      <c r="A7" s="463"/>
      <c r="B7" s="468" t="s">
        <v>0</v>
      </c>
      <c r="C7" s="469"/>
      <c r="D7" s="52" t="s">
        <v>1</v>
      </c>
      <c r="E7" s="161" t="s">
        <v>0</v>
      </c>
      <c r="F7" s="52" t="s">
        <v>1</v>
      </c>
    </row>
    <row r="8" spans="1:6">
      <c r="A8" s="11" t="s">
        <v>24</v>
      </c>
      <c r="B8" s="160">
        <f>SUM(C8,E8)</f>
        <v>9376</v>
      </c>
      <c r="C8" s="18">
        <v>9028</v>
      </c>
      <c r="D8" s="19">
        <f>C8/B8*100</f>
        <v>96.288395904436868</v>
      </c>
      <c r="E8" s="18">
        <v>348</v>
      </c>
      <c r="F8" s="17">
        <f>E8/B8*100</f>
        <v>3.7116040955631395</v>
      </c>
    </row>
    <row r="9" spans="1:6">
      <c r="A9" s="12" t="s">
        <v>10</v>
      </c>
      <c r="B9" s="47">
        <f t="shared" ref="B9:B26" si="0">SUM(C9,E9)</f>
        <v>9361</v>
      </c>
      <c r="C9" s="15">
        <v>9079</v>
      </c>
      <c r="D9" s="16">
        <f t="shared" ref="D9:D26" si="1">C9/B9*100</f>
        <v>96.987501335327423</v>
      </c>
      <c r="E9" s="15">
        <v>282</v>
      </c>
      <c r="F9" s="14">
        <f t="shared" ref="F9:F26" si="2">E9/B9*100</f>
        <v>3.0124986646725778</v>
      </c>
    </row>
    <row r="10" spans="1:6">
      <c r="A10" s="11" t="s">
        <v>11</v>
      </c>
      <c r="B10" s="46">
        <f t="shared" si="0"/>
        <v>2601</v>
      </c>
      <c r="C10" s="18">
        <v>2541</v>
      </c>
      <c r="D10" s="19">
        <f t="shared" si="1"/>
        <v>97.693194925028834</v>
      </c>
      <c r="E10" s="18">
        <v>60</v>
      </c>
      <c r="F10" s="17">
        <f t="shared" si="2"/>
        <v>2.306805074971165</v>
      </c>
    </row>
    <row r="11" spans="1:6">
      <c r="A11" s="12" t="s">
        <v>12</v>
      </c>
      <c r="B11" s="47">
        <f t="shared" si="0"/>
        <v>1643</v>
      </c>
      <c r="C11" s="15">
        <v>1616</v>
      </c>
      <c r="D11" s="16">
        <f t="shared" si="1"/>
        <v>98.356664637857577</v>
      </c>
      <c r="E11" s="15">
        <v>27</v>
      </c>
      <c r="F11" s="14">
        <f t="shared" si="2"/>
        <v>1.6433353621424223</v>
      </c>
    </row>
    <row r="12" spans="1:6">
      <c r="A12" s="11" t="s">
        <v>13</v>
      </c>
      <c r="B12" s="46">
        <f t="shared" si="0"/>
        <v>472</v>
      </c>
      <c r="C12" s="18">
        <v>466</v>
      </c>
      <c r="D12" s="19">
        <f t="shared" si="1"/>
        <v>98.728813559322035</v>
      </c>
      <c r="E12" s="18">
        <v>6</v>
      </c>
      <c r="F12" s="17">
        <f t="shared" si="2"/>
        <v>1.2711864406779663</v>
      </c>
    </row>
    <row r="13" spans="1:6">
      <c r="A13" s="12" t="s">
        <v>14</v>
      </c>
      <c r="B13" s="47">
        <f t="shared" si="0"/>
        <v>1502</v>
      </c>
      <c r="C13" s="15">
        <v>1467</v>
      </c>
      <c r="D13" s="16">
        <f t="shared" si="1"/>
        <v>97.669773635153135</v>
      </c>
      <c r="E13" s="15">
        <v>35</v>
      </c>
      <c r="F13" s="14">
        <f t="shared" si="2"/>
        <v>2.3302263648468711</v>
      </c>
    </row>
    <row r="14" spans="1:6">
      <c r="A14" s="11" t="s">
        <v>15</v>
      </c>
      <c r="B14" s="46">
        <f t="shared" si="0"/>
        <v>4478</v>
      </c>
      <c r="C14" s="18">
        <v>4404</v>
      </c>
      <c r="D14" s="19">
        <f t="shared" si="1"/>
        <v>98.347476552032148</v>
      </c>
      <c r="E14" s="18">
        <v>74</v>
      </c>
      <c r="F14" s="17">
        <f t="shared" si="2"/>
        <v>1.6525234479678428</v>
      </c>
    </row>
    <row r="15" spans="1:6">
      <c r="A15" s="12" t="s">
        <v>16</v>
      </c>
      <c r="B15" s="47">
        <f t="shared" si="0"/>
        <v>1100</v>
      </c>
      <c r="C15" s="15">
        <v>1090</v>
      </c>
      <c r="D15" s="16">
        <f t="shared" si="1"/>
        <v>99.090909090909093</v>
      </c>
      <c r="E15" s="15">
        <v>10</v>
      </c>
      <c r="F15" s="14">
        <f t="shared" si="2"/>
        <v>0.90909090909090906</v>
      </c>
    </row>
    <row r="16" spans="1:6">
      <c r="A16" s="11" t="s">
        <v>17</v>
      </c>
      <c r="B16" s="46">
        <f t="shared" si="0"/>
        <v>5851</v>
      </c>
      <c r="C16" s="18">
        <v>5763</v>
      </c>
      <c r="D16" s="19">
        <f t="shared" si="1"/>
        <v>98.495983592548285</v>
      </c>
      <c r="E16" s="18">
        <v>88</v>
      </c>
      <c r="F16" s="17">
        <f t="shared" si="2"/>
        <v>1.5040164074517177</v>
      </c>
    </row>
    <row r="17" spans="1:6">
      <c r="A17" s="12" t="s">
        <v>44</v>
      </c>
      <c r="B17" s="47">
        <f t="shared" si="0"/>
        <v>11059</v>
      </c>
      <c r="C17" s="15">
        <v>10857</v>
      </c>
      <c r="D17" s="16">
        <f t="shared" si="1"/>
        <v>98.173433402658475</v>
      </c>
      <c r="E17" s="15">
        <v>202</v>
      </c>
      <c r="F17" s="14">
        <f t="shared" si="2"/>
        <v>1.8265665973415317</v>
      </c>
    </row>
    <row r="18" spans="1:6">
      <c r="A18" s="11" t="s">
        <v>18</v>
      </c>
      <c r="B18" s="46">
        <f t="shared" si="0"/>
        <v>2473</v>
      </c>
      <c r="C18" s="18">
        <v>2420</v>
      </c>
      <c r="D18" s="19">
        <f t="shared" si="1"/>
        <v>97.856854023453295</v>
      </c>
      <c r="E18" s="18">
        <v>53</v>
      </c>
      <c r="F18" s="17">
        <f t="shared" si="2"/>
        <v>2.1431459765467045</v>
      </c>
    </row>
    <row r="19" spans="1:6">
      <c r="A19" s="12" t="s">
        <v>19</v>
      </c>
      <c r="B19" s="47">
        <f t="shared" si="0"/>
        <v>514</v>
      </c>
      <c r="C19" s="15">
        <v>503</v>
      </c>
      <c r="D19" s="16">
        <f t="shared" si="1"/>
        <v>97.859922178988327</v>
      </c>
      <c r="E19" s="15">
        <v>11</v>
      </c>
      <c r="F19" s="14">
        <f t="shared" si="2"/>
        <v>2.1400778210116731</v>
      </c>
    </row>
    <row r="20" spans="1:6">
      <c r="A20" s="11" t="s">
        <v>20</v>
      </c>
      <c r="B20" s="46">
        <f t="shared" si="0"/>
        <v>2973</v>
      </c>
      <c r="C20" s="18">
        <v>2898</v>
      </c>
      <c r="D20" s="19">
        <f t="shared" si="1"/>
        <v>97.477295660948542</v>
      </c>
      <c r="E20" s="18">
        <v>75</v>
      </c>
      <c r="F20" s="17">
        <f t="shared" si="2"/>
        <v>2.5227043390514634</v>
      </c>
    </row>
    <row r="21" spans="1:6">
      <c r="A21" s="12" t="s">
        <v>21</v>
      </c>
      <c r="B21" s="47">
        <f t="shared" si="0"/>
        <v>1558</v>
      </c>
      <c r="C21" s="15">
        <v>1539</v>
      </c>
      <c r="D21" s="16">
        <f t="shared" si="1"/>
        <v>98.780487804878049</v>
      </c>
      <c r="E21" s="15">
        <v>19</v>
      </c>
      <c r="F21" s="14">
        <f t="shared" si="2"/>
        <v>1.2195121951219512</v>
      </c>
    </row>
    <row r="22" spans="1:6">
      <c r="A22" s="20" t="s">
        <v>22</v>
      </c>
      <c r="B22" s="48">
        <f t="shared" si="0"/>
        <v>2088</v>
      </c>
      <c r="C22" s="22">
        <v>2022</v>
      </c>
      <c r="D22" s="23">
        <f t="shared" si="1"/>
        <v>96.839080459770116</v>
      </c>
      <c r="E22" s="22">
        <v>66</v>
      </c>
      <c r="F22" s="21">
        <f t="shared" si="2"/>
        <v>3.1609195402298855</v>
      </c>
    </row>
    <row r="23" spans="1:6" ht="14.5" thickBot="1">
      <c r="A23" s="12" t="s">
        <v>23</v>
      </c>
      <c r="B23" s="47">
        <f t="shared" si="0"/>
        <v>1594</v>
      </c>
      <c r="C23" s="15">
        <v>1561</v>
      </c>
      <c r="D23" s="26">
        <f t="shared" si="1"/>
        <v>97.9297365119197</v>
      </c>
      <c r="E23" s="15">
        <v>33</v>
      </c>
      <c r="F23" s="25">
        <f t="shared" si="2"/>
        <v>2.0702634880803013</v>
      </c>
    </row>
    <row r="24" spans="1:6">
      <c r="A24" s="27" t="s">
        <v>7</v>
      </c>
      <c r="B24" s="49">
        <f t="shared" si="0"/>
        <v>47174</v>
      </c>
      <c r="C24" s="29">
        <v>46009</v>
      </c>
      <c r="D24" s="30">
        <f t="shared" si="1"/>
        <v>97.530419298766276</v>
      </c>
      <c r="E24" s="29">
        <v>1165</v>
      </c>
      <c r="F24" s="28">
        <f t="shared" si="2"/>
        <v>2.4695807012337303</v>
      </c>
    </row>
    <row r="25" spans="1:6">
      <c r="A25" s="31" t="s">
        <v>8</v>
      </c>
      <c r="B25" s="50">
        <f t="shared" si="0"/>
        <v>11469</v>
      </c>
      <c r="C25" s="33">
        <v>11245</v>
      </c>
      <c r="D25" s="34">
        <f t="shared" si="1"/>
        <v>98.046909059203074</v>
      </c>
      <c r="E25" s="33">
        <v>224</v>
      </c>
      <c r="F25" s="32">
        <f t="shared" si="2"/>
        <v>1.953090940796931</v>
      </c>
    </row>
    <row r="26" spans="1:6" ht="14.5" thickBot="1">
      <c r="A26" s="35" t="s">
        <v>6</v>
      </c>
      <c r="B26" s="51">
        <f t="shared" si="0"/>
        <v>58643</v>
      </c>
      <c r="C26" s="37">
        <v>57254</v>
      </c>
      <c r="D26" s="38">
        <f t="shared" si="1"/>
        <v>97.631430861313376</v>
      </c>
      <c r="E26" s="37">
        <v>1389</v>
      </c>
      <c r="F26" s="36">
        <f t="shared" si="2"/>
        <v>2.3685691386866292</v>
      </c>
    </row>
    <row r="27" spans="1:6" ht="22.5" customHeight="1">
      <c r="A27" s="458" t="s">
        <v>53</v>
      </c>
      <c r="B27" s="458"/>
      <c r="C27" s="458"/>
      <c r="D27" s="458"/>
      <c r="E27" s="458"/>
      <c r="F27" s="458"/>
    </row>
    <row r="28" spans="1:6" ht="15" customHeight="1">
      <c r="A28" s="459" t="s">
        <v>57</v>
      </c>
      <c r="B28" s="459"/>
      <c r="C28" s="459"/>
      <c r="D28" s="459"/>
      <c r="E28" s="459"/>
      <c r="F28" s="459"/>
    </row>
    <row r="29" spans="1:6" s="8" customFormat="1" ht="46.9" customHeight="1">
      <c r="A29" s="460" t="s">
        <v>183</v>
      </c>
      <c r="B29" s="460"/>
      <c r="C29" s="460"/>
      <c r="D29" s="460"/>
      <c r="E29" s="460"/>
      <c r="F29" s="460"/>
    </row>
    <row r="30" spans="1:6" ht="14.5">
      <c r="A30" s="10"/>
      <c r="B30" s="10"/>
      <c r="C30" s="10"/>
      <c r="D30" s="10"/>
      <c r="E30" s="10"/>
      <c r="F30" s="10"/>
    </row>
    <row r="31" spans="1:6" ht="23.5">
      <c r="A31" s="401">
        <v>2020</v>
      </c>
      <c r="B31" s="401"/>
      <c r="C31" s="401"/>
      <c r="D31" s="401"/>
      <c r="E31" s="401"/>
      <c r="F31" s="401"/>
    </row>
    <row r="32" spans="1:6" ht="14.5">
      <c r="A32" s="9"/>
      <c r="B32" s="10"/>
      <c r="C32" s="10"/>
      <c r="D32" s="10"/>
      <c r="E32" s="10"/>
      <c r="F32" s="10"/>
    </row>
    <row r="33" spans="1:6" ht="33" customHeight="1">
      <c r="A33" s="461" t="s">
        <v>139</v>
      </c>
      <c r="B33" s="461"/>
      <c r="C33" s="461"/>
      <c r="D33" s="461"/>
      <c r="E33" s="461"/>
      <c r="F33" s="461"/>
    </row>
    <row r="34" spans="1:6" ht="14.5">
      <c r="A34" s="462" t="s">
        <v>2</v>
      </c>
      <c r="B34" s="407" t="s">
        <v>4</v>
      </c>
      <c r="C34" s="405" t="s">
        <v>43</v>
      </c>
      <c r="D34" s="406"/>
      <c r="E34" s="406"/>
      <c r="F34" s="406"/>
    </row>
    <row r="35" spans="1:6" ht="14.5">
      <c r="A35" s="462"/>
      <c r="B35" s="407"/>
      <c r="C35" s="464" t="s">
        <v>42</v>
      </c>
      <c r="D35" s="465"/>
      <c r="E35" s="466" t="s">
        <v>41</v>
      </c>
      <c r="F35" s="467"/>
    </row>
    <row r="36" spans="1:6" ht="15" thickBot="1">
      <c r="A36" s="463"/>
      <c r="B36" s="468" t="s">
        <v>0</v>
      </c>
      <c r="C36" s="469"/>
      <c r="D36" s="52" t="s">
        <v>1</v>
      </c>
      <c r="E36" s="161" t="s">
        <v>0</v>
      </c>
      <c r="F36" s="52" t="s">
        <v>1</v>
      </c>
    </row>
    <row r="37" spans="1:6">
      <c r="A37" s="11" t="s">
        <v>24</v>
      </c>
      <c r="B37" s="160">
        <v>8860</v>
      </c>
      <c r="C37" s="18">
        <v>8527</v>
      </c>
      <c r="D37" s="19">
        <v>96.241534988713312</v>
      </c>
      <c r="E37" s="18">
        <v>333</v>
      </c>
      <c r="F37" s="17">
        <v>3.7584650112866815</v>
      </c>
    </row>
    <row r="38" spans="1:6">
      <c r="A38" s="12" t="s">
        <v>10</v>
      </c>
      <c r="B38" s="47">
        <v>9136</v>
      </c>
      <c r="C38" s="15">
        <v>8862</v>
      </c>
      <c r="D38" s="16">
        <v>97.000875656742551</v>
      </c>
      <c r="E38" s="15">
        <v>274</v>
      </c>
      <c r="F38" s="14">
        <v>2.999124343257443</v>
      </c>
    </row>
    <row r="39" spans="1:6">
      <c r="A39" s="11" t="s">
        <v>11</v>
      </c>
      <c r="B39" s="46">
        <v>2508</v>
      </c>
      <c r="C39" s="18">
        <v>2445</v>
      </c>
      <c r="D39" s="19">
        <v>97.488038277511961</v>
      </c>
      <c r="E39" s="18">
        <v>63</v>
      </c>
      <c r="F39" s="17">
        <v>2.5119617224880382</v>
      </c>
    </row>
    <row r="40" spans="1:6">
      <c r="A40" s="12" t="s">
        <v>12</v>
      </c>
      <c r="B40" s="47">
        <v>1617</v>
      </c>
      <c r="C40" s="15">
        <v>1586</v>
      </c>
      <c r="D40" s="16">
        <v>98.082869511440947</v>
      </c>
      <c r="E40" s="15">
        <v>31</v>
      </c>
      <c r="F40" s="14">
        <v>1.9171304885590601</v>
      </c>
    </row>
    <row r="41" spans="1:6">
      <c r="A41" s="11" t="s">
        <v>13</v>
      </c>
      <c r="B41" s="46">
        <v>489</v>
      </c>
      <c r="C41" s="18">
        <v>478</v>
      </c>
      <c r="D41" s="19">
        <v>97.750511247443768</v>
      </c>
      <c r="E41" s="18">
        <v>11</v>
      </c>
      <c r="F41" s="17">
        <v>2.2494887525562373</v>
      </c>
    </row>
    <row r="42" spans="1:6">
      <c r="A42" s="12" t="s">
        <v>14</v>
      </c>
      <c r="B42" s="47">
        <v>1440</v>
      </c>
      <c r="C42" s="15">
        <v>1397</v>
      </c>
      <c r="D42" s="16">
        <v>97.013888888888886</v>
      </c>
      <c r="E42" s="15">
        <v>43</v>
      </c>
      <c r="F42" s="14">
        <v>2.9861111111111112</v>
      </c>
    </row>
    <row r="43" spans="1:6">
      <c r="A43" s="11" t="s">
        <v>15</v>
      </c>
      <c r="B43" s="46">
        <v>4304</v>
      </c>
      <c r="C43" s="18">
        <v>4234</v>
      </c>
      <c r="D43" s="19">
        <v>98.373605947955383</v>
      </c>
      <c r="E43" s="18">
        <v>70</v>
      </c>
      <c r="F43" s="17">
        <v>1.6263940520446096</v>
      </c>
    </row>
    <row r="44" spans="1:6">
      <c r="A44" s="12" t="s">
        <v>16</v>
      </c>
      <c r="B44" s="47">
        <v>1098</v>
      </c>
      <c r="C44" s="15">
        <v>1082</v>
      </c>
      <c r="D44" s="16">
        <v>98.54280510018215</v>
      </c>
      <c r="E44" s="15">
        <v>16</v>
      </c>
      <c r="F44" s="14">
        <v>1.4571948998178506</v>
      </c>
    </row>
    <row r="45" spans="1:6">
      <c r="A45" s="11" t="s">
        <v>17</v>
      </c>
      <c r="B45" s="46">
        <v>5686</v>
      </c>
      <c r="C45" s="18">
        <v>5590</v>
      </c>
      <c r="D45" s="19">
        <v>98.31164263102356</v>
      </c>
      <c r="E45" s="18">
        <v>96</v>
      </c>
      <c r="F45" s="17">
        <v>1.6883573689764335</v>
      </c>
    </row>
    <row r="46" spans="1:6">
      <c r="A46" s="12" t="s">
        <v>44</v>
      </c>
      <c r="B46" s="47">
        <v>10583</v>
      </c>
      <c r="C46" s="15">
        <v>10400</v>
      </c>
      <c r="D46" s="16">
        <v>98.270811679108007</v>
      </c>
      <c r="E46" s="15">
        <v>183</v>
      </c>
      <c r="F46" s="14">
        <v>1.7291883208919965</v>
      </c>
    </row>
    <row r="47" spans="1:6">
      <c r="A47" s="11" t="s">
        <v>18</v>
      </c>
      <c r="B47" s="46">
        <v>2478</v>
      </c>
      <c r="C47" s="18">
        <v>2432</v>
      </c>
      <c r="D47" s="19">
        <v>98.143664245359162</v>
      </c>
      <c r="E47" s="18">
        <v>46</v>
      </c>
      <c r="F47" s="17">
        <v>1.8563357546408392</v>
      </c>
    </row>
    <row r="48" spans="1:6">
      <c r="A48" s="12" t="s">
        <v>19</v>
      </c>
      <c r="B48" s="47">
        <v>473</v>
      </c>
      <c r="C48" s="15">
        <v>462</v>
      </c>
      <c r="D48" s="16">
        <v>97.674418604651152</v>
      </c>
      <c r="E48" s="15">
        <v>11</v>
      </c>
      <c r="F48" s="14">
        <v>2.3255813953488373</v>
      </c>
    </row>
    <row r="49" spans="1:6">
      <c r="A49" s="11" t="s">
        <v>20</v>
      </c>
      <c r="B49" s="46">
        <v>2937</v>
      </c>
      <c r="C49" s="18">
        <v>2853</v>
      </c>
      <c r="D49" s="19">
        <v>97.139938712972423</v>
      </c>
      <c r="E49" s="18">
        <v>84</v>
      </c>
      <c r="F49" s="17">
        <v>2.8600612870275794</v>
      </c>
    </row>
    <row r="50" spans="1:6">
      <c r="A50" s="12" t="s">
        <v>25</v>
      </c>
      <c r="B50" s="47">
        <v>1539</v>
      </c>
      <c r="C50" s="15">
        <v>1522</v>
      </c>
      <c r="D50" s="16">
        <v>98.895386614684853</v>
      </c>
      <c r="E50" s="15">
        <v>17</v>
      </c>
      <c r="F50" s="14">
        <v>1.1046133853151396</v>
      </c>
    </row>
    <row r="51" spans="1:6">
      <c r="A51" s="20" t="s">
        <v>22</v>
      </c>
      <c r="B51" s="48">
        <v>1968</v>
      </c>
      <c r="C51" s="22">
        <v>1897</v>
      </c>
      <c r="D51" s="23">
        <v>96.392276422764226</v>
      </c>
      <c r="E51" s="22">
        <v>71</v>
      </c>
      <c r="F51" s="21">
        <v>3.6077235772357725</v>
      </c>
    </row>
    <row r="52" spans="1:6" ht="14.5" thickBot="1">
      <c r="A52" s="12" t="s">
        <v>23</v>
      </c>
      <c r="B52" s="47">
        <v>1590</v>
      </c>
      <c r="C52" s="15">
        <v>1564</v>
      </c>
      <c r="D52" s="26">
        <v>98.364779874213838</v>
      </c>
      <c r="E52" s="15">
        <v>26</v>
      </c>
      <c r="F52" s="25">
        <v>1.6352201257861636</v>
      </c>
    </row>
    <row r="53" spans="1:6">
      <c r="A53" s="27" t="s">
        <v>7</v>
      </c>
      <c r="B53" s="49">
        <v>45417</v>
      </c>
      <c r="C53" s="29">
        <v>44279</v>
      </c>
      <c r="D53" s="30">
        <v>97.494330316841712</v>
      </c>
      <c r="E53" s="29">
        <v>1138</v>
      </c>
      <c r="F53" s="28">
        <v>2.5056696831582888</v>
      </c>
    </row>
    <row r="54" spans="1:6">
      <c r="A54" s="31" t="s">
        <v>8</v>
      </c>
      <c r="B54" s="50">
        <v>11289</v>
      </c>
      <c r="C54" s="33">
        <v>11052</v>
      </c>
      <c r="D54" s="34">
        <v>97.900611214456546</v>
      </c>
      <c r="E54" s="33">
        <v>237</v>
      </c>
      <c r="F54" s="32">
        <v>2.0993887855434492</v>
      </c>
    </row>
    <row r="55" spans="1:6" ht="14.5" thickBot="1">
      <c r="A55" s="35" t="s">
        <v>6</v>
      </c>
      <c r="B55" s="51">
        <v>56706</v>
      </c>
      <c r="C55" s="37">
        <v>55331</v>
      </c>
      <c r="D55" s="38">
        <v>97.575212499559129</v>
      </c>
      <c r="E55" s="37">
        <v>1375</v>
      </c>
      <c r="F55" s="36">
        <v>2.4247875004408703</v>
      </c>
    </row>
    <row r="56" spans="1:6" ht="24.75" customHeight="1">
      <c r="A56" s="458" t="s">
        <v>53</v>
      </c>
      <c r="B56" s="458"/>
      <c r="C56" s="458"/>
      <c r="D56" s="458"/>
      <c r="E56" s="458"/>
      <c r="F56" s="458"/>
    </row>
    <row r="57" spans="1:6" ht="15" customHeight="1">
      <c r="A57" s="459" t="s">
        <v>57</v>
      </c>
      <c r="B57" s="459"/>
      <c r="C57" s="459"/>
      <c r="D57" s="459"/>
      <c r="E57" s="459"/>
      <c r="F57" s="459"/>
    </row>
    <row r="58" spans="1:6" ht="45" customHeight="1">
      <c r="A58" s="460" t="s">
        <v>178</v>
      </c>
      <c r="B58" s="460"/>
      <c r="C58" s="460"/>
      <c r="D58" s="460"/>
      <c r="E58" s="460"/>
      <c r="F58" s="460"/>
    </row>
    <row r="59" spans="1:6" ht="14.5">
      <c r="A59" s="10"/>
      <c r="B59" s="10"/>
      <c r="C59" s="10"/>
      <c r="D59" s="10"/>
      <c r="E59" s="10"/>
      <c r="F59" s="10"/>
    </row>
    <row r="60" spans="1:6" ht="23.5">
      <c r="A60" s="401">
        <v>2019</v>
      </c>
      <c r="B60" s="401"/>
      <c r="C60" s="401"/>
      <c r="D60" s="401"/>
      <c r="E60" s="401"/>
      <c r="F60" s="401"/>
    </row>
    <row r="61" spans="1:6" ht="14.5">
      <c r="A61" s="10"/>
      <c r="B61" s="10"/>
      <c r="C61" s="10"/>
      <c r="D61" s="90"/>
      <c r="E61" s="10"/>
      <c r="F61" s="90"/>
    </row>
    <row r="62" spans="1:6" ht="31.5" customHeight="1">
      <c r="A62" s="461" t="s">
        <v>140</v>
      </c>
      <c r="B62" s="461"/>
      <c r="C62" s="461"/>
      <c r="D62" s="461"/>
      <c r="E62" s="461"/>
      <c r="F62" s="461"/>
    </row>
    <row r="63" spans="1:6" ht="14.5">
      <c r="A63" s="470" t="s">
        <v>2</v>
      </c>
      <c r="B63" s="472" t="s">
        <v>4</v>
      </c>
      <c r="C63" s="473" t="s">
        <v>43</v>
      </c>
      <c r="D63" s="474"/>
      <c r="E63" s="474"/>
      <c r="F63" s="474"/>
    </row>
    <row r="64" spans="1:6" ht="14.5">
      <c r="A64" s="470"/>
      <c r="B64" s="472"/>
      <c r="C64" s="475" t="s">
        <v>42</v>
      </c>
      <c r="D64" s="476"/>
      <c r="E64" s="473" t="s">
        <v>41</v>
      </c>
      <c r="F64" s="474"/>
    </row>
    <row r="65" spans="1:6" ht="15" thickBot="1">
      <c r="A65" s="471"/>
      <c r="B65" s="477" t="s">
        <v>0</v>
      </c>
      <c r="C65" s="478"/>
      <c r="D65" s="52" t="s">
        <v>1</v>
      </c>
      <c r="E65" s="175" t="s">
        <v>0</v>
      </c>
      <c r="F65" s="52" t="s">
        <v>1</v>
      </c>
    </row>
    <row r="66" spans="1:6">
      <c r="A66" s="154" t="s">
        <v>9</v>
      </c>
      <c r="B66" s="168">
        <v>8319</v>
      </c>
      <c r="C66" s="162">
        <v>8008</v>
      </c>
      <c r="D66" s="91">
        <v>96.261569900228395</v>
      </c>
      <c r="E66" s="176">
        <v>311</v>
      </c>
      <c r="F66" s="155">
        <v>3.7384300997716071</v>
      </c>
    </row>
    <row r="67" spans="1:6">
      <c r="A67" s="92" t="s">
        <v>10</v>
      </c>
      <c r="B67" s="169">
        <v>8787</v>
      </c>
      <c r="C67" s="163">
        <v>8496</v>
      </c>
      <c r="D67" s="177">
        <v>96.688289518607036</v>
      </c>
      <c r="E67" s="163">
        <v>291</v>
      </c>
      <c r="F67" s="156">
        <v>3.311710481392967</v>
      </c>
    </row>
    <row r="68" spans="1:6">
      <c r="A68" s="93" t="s">
        <v>11</v>
      </c>
      <c r="B68" s="170">
        <v>2445</v>
      </c>
      <c r="C68" s="162">
        <v>2378</v>
      </c>
      <c r="D68" s="91">
        <v>97.259713701431494</v>
      </c>
      <c r="E68" s="162">
        <v>67</v>
      </c>
      <c r="F68" s="155">
        <v>2.740286298568507</v>
      </c>
    </row>
    <row r="69" spans="1:6">
      <c r="A69" s="92" t="s">
        <v>12</v>
      </c>
      <c r="B69" s="169" t="s">
        <v>32</v>
      </c>
      <c r="C69" s="163">
        <v>1540</v>
      </c>
      <c r="D69" s="177" t="s">
        <v>32</v>
      </c>
      <c r="E69" s="163" t="s">
        <v>32</v>
      </c>
      <c r="F69" s="156" t="s">
        <v>32</v>
      </c>
    </row>
    <row r="70" spans="1:6">
      <c r="A70" s="93" t="s">
        <v>13</v>
      </c>
      <c r="B70" s="170" t="s">
        <v>32</v>
      </c>
      <c r="C70" s="162">
        <v>434</v>
      </c>
      <c r="D70" s="91" t="s">
        <v>32</v>
      </c>
      <c r="E70" s="162" t="s">
        <v>32</v>
      </c>
      <c r="F70" s="155" t="s">
        <v>32</v>
      </c>
    </row>
    <row r="71" spans="1:6">
      <c r="A71" s="92" t="s">
        <v>14</v>
      </c>
      <c r="B71" s="169">
        <v>1397</v>
      </c>
      <c r="C71" s="163">
        <v>1362</v>
      </c>
      <c r="D71" s="177">
        <v>97.494631352899077</v>
      </c>
      <c r="E71" s="163">
        <v>35</v>
      </c>
      <c r="F71" s="156">
        <v>2.5053686471009309</v>
      </c>
    </row>
    <row r="72" spans="1:6">
      <c r="A72" s="93" t="s">
        <v>15</v>
      </c>
      <c r="B72" s="170">
        <v>4239</v>
      </c>
      <c r="C72" s="162">
        <v>4166</v>
      </c>
      <c r="D72" s="91">
        <v>98.277895730125024</v>
      </c>
      <c r="E72" s="162">
        <v>73</v>
      </c>
      <c r="F72" s="155">
        <v>1.7221042698749707</v>
      </c>
    </row>
    <row r="73" spans="1:6">
      <c r="A73" s="92" t="s">
        <v>16</v>
      </c>
      <c r="B73" s="169">
        <v>1042</v>
      </c>
      <c r="C73" s="163">
        <v>1030</v>
      </c>
      <c r="D73" s="177">
        <v>98.848368522072931</v>
      </c>
      <c r="E73" s="163">
        <v>12</v>
      </c>
      <c r="F73" s="156">
        <v>1.1516314779270633</v>
      </c>
    </row>
    <row r="74" spans="1:6">
      <c r="A74" s="93" t="s">
        <v>17</v>
      </c>
      <c r="B74" s="170">
        <v>5287</v>
      </c>
      <c r="C74" s="162">
        <v>5185</v>
      </c>
      <c r="D74" s="91">
        <v>98.070739549839232</v>
      </c>
      <c r="E74" s="162">
        <v>102</v>
      </c>
      <c r="F74" s="155">
        <v>1.929260450160772</v>
      </c>
    </row>
    <row r="75" spans="1:6">
      <c r="A75" s="92" t="s">
        <v>44</v>
      </c>
      <c r="B75" s="169">
        <v>10131</v>
      </c>
      <c r="C75" s="163">
        <v>9915</v>
      </c>
      <c r="D75" s="177">
        <v>97.867930115487127</v>
      </c>
      <c r="E75" s="163">
        <v>216</v>
      </c>
      <c r="F75" s="156">
        <v>2.1320698845128812</v>
      </c>
    </row>
    <row r="76" spans="1:6">
      <c r="A76" s="93" t="s">
        <v>18</v>
      </c>
      <c r="B76" s="170" t="s">
        <v>32</v>
      </c>
      <c r="C76" s="162">
        <v>2356</v>
      </c>
      <c r="D76" s="91" t="s">
        <v>32</v>
      </c>
      <c r="E76" s="162" t="s">
        <v>32</v>
      </c>
      <c r="F76" s="155" t="s">
        <v>32</v>
      </c>
    </row>
    <row r="77" spans="1:6">
      <c r="A77" s="92" t="s">
        <v>19</v>
      </c>
      <c r="B77" s="169" t="s">
        <v>32</v>
      </c>
      <c r="C77" s="163">
        <v>456</v>
      </c>
      <c r="D77" s="177" t="s">
        <v>32</v>
      </c>
      <c r="E77" s="163" t="s">
        <v>32</v>
      </c>
      <c r="F77" s="156" t="s">
        <v>32</v>
      </c>
    </row>
    <row r="78" spans="1:6">
      <c r="A78" s="93" t="s">
        <v>20</v>
      </c>
      <c r="B78" s="170" t="s">
        <v>32</v>
      </c>
      <c r="C78" s="162">
        <v>2818</v>
      </c>
      <c r="D78" s="91" t="s">
        <v>32</v>
      </c>
      <c r="E78" s="162" t="s">
        <v>32</v>
      </c>
      <c r="F78" s="155" t="s">
        <v>32</v>
      </c>
    </row>
    <row r="79" spans="1:6">
      <c r="A79" s="92" t="s">
        <v>21</v>
      </c>
      <c r="B79" s="169" t="s">
        <v>32</v>
      </c>
      <c r="C79" s="163">
        <v>1493</v>
      </c>
      <c r="D79" s="177" t="s">
        <v>32</v>
      </c>
      <c r="E79" s="163" t="s">
        <v>32</v>
      </c>
      <c r="F79" s="156" t="s">
        <v>32</v>
      </c>
    </row>
    <row r="80" spans="1:6">
      <c r="A80" s="93" t="s">
        <v>22</v>
      </c>
      <c r="B80" s="170" t="s">
        <v>32</v>
      </c>
      <c r="C80" s="162">
        <v>1850</v>
      </c>
      <c r="D80" s="91" t="s">
        <v>32</v>
      </c>
      <c r="E80" s="162" t="s">
        <v>32</v>
      </c>
      <c r="F80" s="155" t="s">
        <v>32</v>
      </c>
    </row>
    <row r="81" spans="1:6" ht="14.5" thickBot="1">
      <c r="A81" s="94" t="s">
        <v>23</v>
      </c>
      <c r="B81" s="171">
        <v>1568</v>
      </c>
      <c r="C81" s="164">
        <v>1546</v>
      </c>
      <c r="D81" s="178">
        <v>98.596938775510196</v>
      </c>
      <c r="E81" s="164">
        <v>22</v>
      </c>
      <c r="F81" s="157">
        <v>1.403061224489796</v>
      </c>
    </row>
    <row r="82" spans="1:6">
      <c r="A82" s="95" t="s">
        <v>7</v>
      </c>
      <c r="B82" s="172">
        <v>43384</v>
      </c>
      <c r="C82" s="165">
        <v>42228</v>
      </c>
      <c r="D82" s="179">
        <v>97.335423197492162</v>
      </c>
      <c r="E82" s="165">
        <v>1156</v>
      </c>
      <c r="F82" s="158">
        <v>2.6645768025078369</v>
      </c>
    </row>
    <row r="83" spans="1:6">
      <c r="A83" s="95" t="s">
        <v>8</v>
      </c>
      <c r="B83" s="173">
        <v>11011</v>
      </c>
      <c r="C83" s="166">
        <v>10805</v>
      </c>
      <c r="D83" s="180">
        <v>98.129143583689043</v>
      </c>
      <c r="E83" s="166">
        <v>206</v>
      </c>
      <c r="F83" s="158">
        <v>1.8708564163109616</v>
      </c>
    </row>
    <row r="84" spans="1:6" ht="14.5" thickBot="1">
      <c r="A84" s="96" t="s">
        <v>6</v>
      </c>
      <c r="B84" s="174">
        <v>54395</v>
      </c>
      <c r="C84" s="167">
        <v>53033</v>
      </c>
      <c r="D84" s="181">
        <v>97.496093390936664</v>
      </c>
      <c r="E84" s="167">
        <v>1362</v>
      </c>
      <c r="F84" s="159">
        <v>2.5039066090633328</v>
      </c>
    </row>
    <row r="85" spans="1:6" ht="27" customHeight="1">
      <c r="A85" s="458" t="s">
        <v>53</v>
      </c>
      <c r="B85" s="458"/>
      <c r="C85" s="458"/>
      <c r="D85" s="458"/>
      <c r="E85" s="458"/>
      <c r="F85" s="458"/>
    </row>
    <row r="86" spans="1:6">
      <c r="A86" s="459" t="s">
        <v>57</v>
      </c>
      <c r="B86" s="459"/>
      <c r="C86" s="459"/>
      <c r="D86" s="459"/>
      <c r="E86" s="459"/>
      <c r="F86" s="459"/>
    </row>
    <row r="87" spans="1:6" ht="40.5" customHeight="1">
      <c r="A87" s="458" t="s">
        <v>179</v>
      </c>
      <c r="B87" s="458"/>
      <c r="C87" s="458"/>
      <c r="D87" s="458"/>
      <c r="E87" s="458"/>
      <c r="F87" s="458"/>
    </row>
  </sheetData>
  <mergeCells count="33">
    <mergeCell ref="A87:F87"/>
    <mergeCell ref="A58:F58"/>
    <mergeCell ref="A60:F60"/>
    <mergeCell ref="A62:F62"/>
    <mergeCell ref="A63:A65"/>
    <mergeCell ref="B63:B64"/>
    <mergeCell ref="C63:F63"/>
    <mergeCell ref="C64:D64"/>
    <mergeCell ref="E64:F64"/>
    <mergeCell ref="B65:C65"/>
    <mergeCell ref="A57:F57"/>
    <mergeCell ref="A86:F86"/>
    <mergeCell ref="A56:F56"/>
    <mergeCell ref="A31:F31"/>
    <mergeCell ref="A34:A36"/>
    <mergeCell ref="C35:D35"/>
    <mergeCell ref="E35:F35"/>
    <mergeCell ref="B34:B35"/>
    <mergeCell ref="C34:F34"/>
    <mergeCell ref="A33:F33"/>
    <mergeCell ref="B36:C36"/>
    <mergeCell ref="A85:F85"/>
    <mergeCell ref="A27:F27"/>
    <mergeCell ref="A28:F28"/>
    <mergeCell ref="A29:F29"/>
    <mergeCell ref="A1:F1"/>
    <mergeCell ref="A4:F4"/>
    <mergeCell ref="A5:A7"/>
    <mergeCell ref="B5:B6"/>
    <mergeCell ref="C5:F5"/>
    <mergeCell ref="C6:D6"/>
    <mergeCell ref="E6:F6"/>
    <mergeCell ref="B7:C7"/>
  </mergeCells>
  <hyperlinks>
    <hyperlink ref="A2" location="Inhalt!A1" display="Zurück zum Inhalt - HF-04"/>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zoomScale="80" zoomScaleNormal="80" workbookViewId="0">
      <selection activeCell="A2" sqref="A2"/>
    </sheetView>
  </sheetViews>
  <sheetFormatPr baseColWidth="10" defaultRowHeight="14"/>
  <cols>
    <col min="1" max="1" width="23.5" customWidth="1"/>
    <col min="2" max="2" width="11.08203125" style="1" customWidth="1"/>
    <col min="3" max="12" width="11.08203125" customWidth="1"/>
  </cols>
  <sheetData>
    <row r="1" spans="1:14" ht="23.5">
      <c r="A1" s="401">
        <v>2021</v>
      </c>
      <c r="B1" s="401"/>
      <c r="C1" s="401"/>
      <c r="D1" s="401"/>
      <c r="E1" s="401"/>
      <c r="F1" s="401"/>
      <c r="G1" s="401"/>
      <c r="H1" s="401"/>
      <c r="I1" s="401"/>
      <c r="J1" s="401"/>
      <c r="K1" s="401"/>
      <c r="L1" s="401"/>
    </row>
    <row r="2" spans="1:14" ht="14.5" customHeight="1">
      <c r="A2" s="392" t="s">
        <v>171</v>
      </c>
      <c r="B2" s="10"/>
      <c r="C2" s="10"/>
      <c r="D2" s="10"/>
      <c r="E2" s="10"/>
      <c r="F2" s="10"/>
      <c r="G2" s="10"/>
      <c r="H2" s="10"/>
      <c r="I2" s="10"/>
      <c r="J2" s="10"/>
      <c r="K2" s="10"/>
      <c r="L2" s="10"/>
    </row>
    <row r="3" spans="1:14" s="1" customFormat="1" ht="14.5" customHeight="1">
      <c r="A3" s="219"/>
      <c r="B3" s="10"/>
      <c r="C3" s="10"/>
      <c r="D3" s="10"/>
      <c r="E3" s="10"/>
      <c r="F3" s="10"/>
      <c r="G3" s="10"/>
      <c r="H3" s="10"/>
      <c r="I3" s="10"/>
      <c r="J3" s="10"/>
      <c r="K3" s="10"/>
      <c r="L3" s="10"/>
    </row>
    <row r="4" spans="1:14" ht="15" customHeight="1">
      <c r="A4" s="486" t="s">
        <v>141</v>
      </c>
      <c r="B4" s="486"/>
      <c r="C4" s="486"/>
      <c r="D4" s="486"/>
      <c r="E4" s="486"/>
      <c r="F4" s="486"/>
      <c r="G4" s="486"/>
      <c r="H4" s="486"/>
      <c r="I4" s="486"/>
      <c r="J4" s="486"/>
      <c r="K4" s="486"/>
      <c r="L4" s="486"/>
    </row>
    <row r="5" spans="1:14" ht="15" customHeight="1">
      <c r="A5" s="462" t="s">
        <v>2</v>
      </c>
      <c r="B5" s="479" t="s">
        <v>4</v>
      </c>
      <c r="C5" s="405" t="s">
        <v>43</v>
      </c>
      <c r="D5" s="406"/>
      <c r="E5" s="406"/>
      <c r="F5" s="406"/>
      <c r="G5" s="406"/>
      <c r="H5" s="406"/>
      <c r="I5" s="406"/>
      <c r="J5" s="406"/>
      <c r="K5" s="406"/>
      <c r="L5" s="406"/>
    </row>
    <row r="6" spans="1:14" ht="33.65" customHeight="1">
      <c r="A6" s="462"/>
      <c r="B6" s="479"/>
      <c r="C6" s="464" t="s">
        <v>45</v>
      </c>
      <c r="D6" s="465"/>
      <c r="E6" s="466" t="s">
        <v>46</v>
      </c>
      <c r="F6" s="480"/>
      <c r="G6" s="466" t="s">
        <v>47</v>
      </c>
      <c r="H6" s="480"/>
      <c r="I6" s="481" t="s">
        <v>48</v>
      </c>
      <c r="J6" s="482"/>
      <c r="K6" s="481" t="s">
        <v>55</v>
      </c>
      <c r="L6" s="483"/>
    </row>
    <row r="7" spans="1:14" ht="15" thickBot="1">
      <c r="A7" s="463"/>
      <c r="B7" s="484" t="s">
        <v>0</v>
      </c>
      <c r="C7" s="485"/>
      <c r="D7" s="52" t="s">
        <v>1</v>
      </c>
      <c r="E7" s="161" t="s">
        <v>0</v>
      </c>
      <c r="F7" s="52" t="s">
        <v>1</v>
      </c>
      <c r="G7" s="161" t="s">
        <v>0</v>
      </c>
      <c r="H7" s="52" t="s">
        <v>1</v>
      </c>
      <c r="I7" s="184" t="s">
        <v>0</v>
      </c>
      <c r="J7" s="52" t="s">
        <v>1</v>
      </c>
      <c r="K7" s="184" t="s">
        <v>0</v>
      </c>
      <c r="L7" s="52" t="s">
        <v>1</v>
      </c>
    </row>
    <row r="8" spans="1:14">
      <c r="A8" s="11" t="s">
        <v>24</v>
      </c>
      <c r="B8" s="183">
        <f>SUM(C8,E8,G8,I8,K8)</f>
        <v>9418</v>
      </c>
      <c r="C8" s="18">
        <v>6067</v>
      </c>
      <c r="D8" s="19">
        <f>C8/$B8*100</f>
        <v>64.419197281800805</v>
      </c>
      <c r="E8" s="18">
        <v>1084</v>
      </c>
      <c r="F8" s="19">
        <f>E8/$B8*100</f>
        <v>11.509874708005945</v>
      </c>
      <c r="G8" s="18">
        <v>1529</v>
      </c>
      <c r="H8" s="19">
        <f>G8/$B8*100</f>
        <v>16.234869399023147</v>
      </c>
      <c r="I8" s="18">
        <v>341</v>
      </c>
      <c r="J8" s="19">
        <f>I8/$B8*100</f>
        <v>3.6207262688468891</v>
      </c>
      <c r="K8" s="18">
        <v>397</v>
      </c>
      <c r="L8" s="17">
        <f>K8/$B8*100</f>
        <v>4.2153323423232107</v>
      </c>
      <c r="M8" s="233"/>
      <c r="N8" s="234"/>
    </row>
    <row r="9" spans="1:14">
      <c r="A9" s="12" t="s">
        <v>10</v>
      </c>
      <c r="B9" s="47">
        <f t="shared" ref="B9:B26" si="0">SUM(C9,E9,G9,I9,K9)</f>
        <v>9448</v>
      </c>
      <c r="C9" s="15">
        <v>4537</v>
      </c>
      <c r="D9" s="16">
        <f t="shared" ref="D9:D26" si="1">C9/$B9*100</f>
        <v>48.020745131244709</v>
      </c>
      <c r="E9" s="15">
        <v>2300</v>
      </c>
      <c r="F9" s="16">
        <f t="shared" ref="F9" si="2">E9/$B9*100</f>
        <v>24.343776460626586</v>
      </c>
      <c r="G9" s="15">
        <v>1901</v>
      </c>
      <c r="H9" s="16">
        <f t="shared" ref="H9" si="3">G9/$B9*100</f>
        <v>20.120660457239627</v>
      </c>
      <c r="I9" s="15">
        <v>364</v>
      </c>
      <c r="J9" s="16">
        <f t="shared" ref="J9" si="4">I9/$B9*100</f>
        <v>3.8526672311600341</v>
      </c>
      <c r="K9" s="15">
        <v>346</v>
      </c>
      <c r="L9" s="14">
        <f>K9/$B9*100</f>
        <v>3.662150719729043</v>
      </c>
      <c r="M9" s="233"/>
      <c r="N9" s="234"/>
    </row>
    <row r="10" spans="1:14">
      <c r="A10" s="11" t="s">
        <v>11</v>
      </c>
      <c r="B10" s="46">
        <f t="shared" si="0"/>
        <v>2618</v>
      </c>
      <c r="C10" s="18">
        <v>1649</v>
      </c>
      <c r="D10" s="19">
        <f t="shared" si="1"/>
        <v>62.987012987012989</v>
      </c>
      <c r="E10" s="18">
        <v>538</v>
      </c>
      <c r="F10" s="19">
        <f t="shared" ref="F10" si="5">E10/$B10*100</f>
        <v>20.55003819709702</v>
      </c>
      <c r="G10" s="18">
        <v>326</v>
      </c>
      <c r="H10" s="19">
        <f t="shared" ref="H10" si="6">G10/$B10*100</f>
        <v>12.452253628724216</v>
      </c>
      <c r="I10" s="18">
        <v>73</v>
      </c>
      <c r="J10" s="19">
        <f t="shared" ref="J10" si="7">I10/$B10*100</f>
        <v>2.7883880825057297</v>
      </c>
      <c r="K10" s="18">
        <v>32</v>
      </c>
      <c r="L10" s="17">
        <f>K10/$B10*100</f>
        <v>1.2223071046600458</v>
      </c>
      <c r="M10" s="233"/>
      <c r="N10" s="234"/>
    </row>
    <row r="11" spans="1:14">
      <c r="A11" s="12" t="s">
        <v>12</v>
      </c>
      <c r="B11" s="47">
        <f t="shared" si="0"/>
        <v>1673</v>
      </c>
      <c r="C11" s="15">
        <v>852</v>
      </c>
      <c r="D11" s="16">
        <f t="shared" si="1"/>
        <v>50.926479378362224</v>
      </c>
      <c r="E11" s="15">
        <v>606</v>
      </c>
      <c r="F11" s="16">
        <f t="shared" ref="F11" si="8">E11/$B11*100</f>
        <v>36.222355050806932</v>
      </c>
      <c r="G11" s="15">
        <v>179</v>
      </c>
      <c r="H11" s="16">
        <f t="shared" ref="H11" si="9">G11/$B11*100</f>
        <v>10.699342498505679</v>
      </c>
      <c r="I11" s="15">
        <v>23</v>
      </c>
      <c r="J11" s="16">
        <f t="shared" ref="J11" si="10">I11/$B11*100</f>
        <v>1.3747758517632995</v>
      </c>
      <c r="K11" s="15">
        <v>13</v>
      </c>
      <c r="L11" s="14">
        <f t="shared" ref="L11" si="11">K11/$B11*100</f>
        <v>0.77704722056186493</v>
      </c>
      <c r="M11" s="233"/>
      <c r="N11" s="234"/>
    </row>
    <row r="12" spans="1:14">
      <c r="A12" s="11" t="s">
        <v>13</v>
      </c>
      <c r="B12" s="46">
        <f t="shared" si="0"/>
        <v>473</v>
      </c>
      <c r="C12" s="18">
        <v>189</v>
      </c>
      <c r="D12" s="19">
        <f t="shared" si="1"/>
        <v>39.957716701902747</v>
      </c>
      <c r="E12" s="18">
        <v>130</v>
      </c>
      <c r="F12" s="19">
        <f t="shared" ref="F12" si="12">E12/$B12*100</f>
        <v>27.484143763213531</v>
      </c>
      <c r="G12" s="18">
        <v>122</v>
      </c>
      <c r="H12" s="19">
        <f t="shared" ref="H12" si="13">G12/$B12*100</f>
        <v>25.792811839323466</v>
      </c>
      <c r="I12" s="18">
        <v>16</v>
      </c>
      <c r="J12" s="19">
        <f t="shared" ref="J12" si="14">I12/$B12*100</f>
        <v>3.382663847780127</v>
      </c>
      <c r="K12" s="18">
        <v>16</v>
      </c>
      <c r="L12" s="17">
        <f t="shared" ref="L12" si="15">K12/$B12*100</f>
        <v>3.382663847780127</v>
      </c>
      <c r="M12" s="233"/>
      <c r="N12" s="234"/>
    </row>
    <row r="13" spans="1:14">
      <c r="A13" s="12" t="s">
        <v>14</v>
      </c>
      <c r="B13" s="47">
        <f t="shared" si="0"/>
        <v>1563</v>
      </c>
      <c r="C13" s="15">
        <v>729</v>
      </c>
      <c r="D13" s="16">
        <f t="shared" si="1"/>
        <v>46.641074856046068</v>
      </c>
      <c r="E13" s="15">
        <v>381</v>
      </c>
      <c r="F13" s="16">
        <f t="shared" ref="F13" si="16">E13/$B13*100</f>
        <v>24.37619961612284</v>
      </c>
      <c r="G13" s="15">
        <v>387</v>
      </c>
      <c r="H13" s="16">
        <f t="shared" ref="H13" si="17">G13/$B13*100</f>
        <v>24.760076775431862</v>
      </c>
      <c r="I13" s="15">
        <v>49</v>
      </c>
      <c r="J13" s="16">
        <f t="shared" ref="J13" si="18">I13/$B13*100</f>
        <v>3.1349968010236728</v>
      </c>
      <c r="K13" s="15">
        <v>17</v>
      </c>
      <c r="L13" s="14">
        <f t="shared" ref="L13" si="19">K13/$B13*100</f>
        <v>1.0876519513755598</v>
      </c>
      <c r="M13" s="233"/>
      <c r="N13" s="234"/>
    </row>
    <row r="14" spans="1:14">
      <c r="A14" s="11" t="s">
        <v>15</v>
      </c>
      <c r="B14" s="46">
        <f t="shared" si="0"/>
        <v>4501</v>
      </c>
      <c r="C14" s="18">
        <v>2660</v>
      </c>
      <c r="D14" s="19">
        <f t="shared" si="1"/>
        <v>59.097978227060658</v>
      </c>
      <c r="E14" s="18">
        <v>935</v>
      </c>
      <c r="F14" s="19">
        <f t="shared" ref="F14" si="20">E14/$B14*100</f>
        <v>20.773161519662299</v>
      </c>
      <c r="G14" s="18">
        <v>746</v>
      </c>
      <c r="H14" s="19">
        <f t="shared" ref="H14" si="21">G14/$B14*100</f>
        <v>16.574094645634304</v>
      </c>
      <c r="I14" s="18">
        <v>86</v>
      </c>
      <c r="J14" s="19">
        <f t="shared" ref="J14" si="22">I14/$B14*100</f>
        <v>1.9106865141079759</v>
      </c>
      <c r="K14" s="18">
        <v>74</v>
      </c>
      <c r="L14" s="17">
        <f t="shared" ref="L14" si="23">K14/$B14*100</f>
        <v>1.6440790935347698</v>
      </c>
      <c r="M14" s="233"/>
      <c r="N14" s="234"/>
    </row>
    <row r="15" spans="1:14">
      <c r="A15" s="12" t="s">
        <v>16</v>
      </c>
      <c r="B15" s="47">
        <f t="shared" si="0"/>
        <v>1127</v>
      </c>
      <c r="C15" s="15">
        <v>661</v>
      </c>
      <c r="D15" s="16">
        <f>C15/$B15*100</f>
        <v>58.651286601597164</v>
      </c>
      <c r="E15" s="15">
        <v>234</v>
      </c>
      <c r="F15" s="16">
        <f t="shared" ref="F15" si="24">E15/$B15*100</f>
        <v>20.763087843833187</v>
      </c>
      <c r="G15" s="15">
        <v>119</v>
      </c>
      <c r="H15" s="16">
        <f t="shared" ref="H15" si="25">G15/$B15*100</f>
        <v>10.559006211180124</v>
      </c>
      <c r="I15" s="15">
        <v>36</v>
      </c>
      <c r="J15" s="16">
        <f t="shared" ref="J15" si="26">I15/$B15*100</f>
        <v>3.1943212067435667</v>
      </c>
      <c r="K15" s="15">
        <v>77</v>
      </c>
      <c r="L15" s="14">
        <f t="shared" ref="L15" si="27">K15/$B15*100</f>
        <v>6.8322981366459627</v>
      </c>
      <c r="M15" s="233"/>
      <c r="N15" s="234"/>
    </row>
    <row r="16" spans="1:14">
      <c r="A16" s="11" t="s">
        <v>17</v>
      </c>
      <c r="B16" s="46">
        <f t="shared" si="0"/>
        <v>5862</v>
      </c>
      <c r="C16" s="18">
        <v>2487</v>
      </c>
      <c r="D16" s="19">
        <f t="shared" si="1"/>
        <v>42.425793244626405</v>
      </c>
      <c r="E16" s="18">
        <v>1955</v>
      </c>
      <c r="F16" s="19">
        <f t="shared" ref="F16" si="28">E16/$B16*100</f>
        <v>33.350392357557148</v>
      </c>
      <c r="G16" s="18">
        <v>1144</v>
      </c>
      <c r="H16" s="19">
        <f t="shared" ref="H16" si="29">G16/$B16*100</f>
        <v>19.51552371204367</v>
      </c>
      <c r="I16" s="18">
        <v>142</v>
      </c>
      <c r="J16" s="19">
        <f t="shared" ref="J16" si="30">I16/$B16*100</f>
        <v>2.4223814397816446</v>
      </c>
      <c r="K16" s="18">
        <v>134</v>
      </c>
      <c r="L16" s="17">
        <f t="shared" ref="L16" si="31">K16/$B16*100</f>
        <v>2.2859092459911294</v>
      </c>
      <c r="M16" s="233"/>
      <c r="N16" s="234"/>
    </row>
    <row r="17" spans="1:14">
      <c r="A17" s="12" t="s">
        <v>44</v>
      </c>
      <c r="B17" s="47">
        <f t="shared" si="0"/>
        <v>11093</v>
      </c>
      <c r="C17" s="15">
        <v>7951</v>
      </c>
      <c r="D17" s="16">
        <f t="shared" si="1"/>
        <v>71.67583160551699</v>
      </c>
      <c r="E17" s="15">
        <v>1434</v>
      </c>
      <c r="F17" s="16">
        <f t="shared" ref="F17" si="32">E17/$B17*100</f>
        <v>12.927071125935274</v>
      </c>
      <c r="G17" s="15">
        <v>1172</v>
      </c>
      <c r="H17" s="16">
        <f t="shared" ref="H17" si="33">G17/$B17*100</f>
        <v>10.565221310736501</v>
      </c>
      <c r="I17" s="15">
        <v>239</v>
      </c>
      <c r="J17" s="16">
        <f t="shared" ref="J17" si="34">I17/$B17*100</f>
        <v>2.1545118543225454</v>
      </c>
      <c r="K17" s="15">
        <v>297</v>
      </c>
      <c r="L17" s="14">
        <f t="shared" ref="L17" si="35">K17/$B17*100</f>
        <v>2.6773641034886864</v>
      </c>
      <c r="M17" s="233"/>
      <c r="N17" s="234"/>
    </row>
    <row r="18" spans="1:14">
      <c r="A18" s="11" t="s">
        <v>18</v>
      </c>
      <c r="B18" s="46">
        <f t="shared" si="0"/>
        <v>2459</v>
      </c>
      <c r="C18" s="18">
        <v>1819</v>
      </c>
      <c r="D18" s="19">
        <f t="shared" si="1"/>
        <v>73.973159821065465</v>
      </c>
      <c r="E18" s="18">
        <v>332</v>
      </c>
      <c r="F18" s="19">
        <f t="shared" ref="F18" si="36">E18/$B18*100</f>
        <v>13.501423342822285</v>
      </c>
      <c r="G18" s="18">
        <v>308</v>
      </c>
      <c r="H18" s="19">
        <f t="shared" ref="H18" si="37">G18/$B18*100</f>
        <v>12.525416836112241</v>
      </c>
      <c r="I18" s="18" t="s">
        <v>32</v>
      </c>
      <c r="J18" s="19" t="s">
        <v>32</v>
      </c>
      <c r="K18" s="18" t="s">
        <v>32</v>
      </c>
      <c r="L18" s="17" t="s">
        <v>32</v>
      </c>
      <c r="M18" s="233"/>
      <c r="N18" s="234"/>
    </row>
    <row r="19" spans="1:14">
      <c r="A19" s="12" t="s">
        <v>19</v>
      </c>
      <c r="B19" s="47">
        <f t="shared" si="0"/>
        <v>499</v>
      </c>
      <c r="C19" s="15">
        <v>390</v>
      </c>
      <c r="D19" s="16">
        <f t="shared" si="1"/>
        <v>78.156312625250507</v>
      </c>
      <c r="E19" s="15">
        <v>70</v>
      </c>
      <c r="F19" s="16">
        <f t="shared" ref="F19" si="38">E19/$B19*100</f>
        <v>14.02805611222445</v>
      </c>
      <c r="G19" s="15">
        <v>39</v>
      </c>
      <c r="H19" s="16">
        <f t="shared" ref="H19" si="39">G19/$B19*100</f>
        <v>7.8156312625250495</v>
      </c>
      <c r="I19" s="15" t="s">
        <v>32</v>
      </c>
      <c r="J19" s="16" t="s">
        <v>32</v>
      </c>
      <c r="K19" s="15" t="s">
        <v>32</v>
      </c>
      <c r="L19" s="14" t="s">
        <v>32</v>
      </c>
      <c r="M19" s="233"/>
      <c r="N19" s="234"/>
    </row>
    <row r="20" spans="1:14">
      <c r="A20" s="11" t="s">
        <v>20</v>
      </c>
      <c r="B20" s="46">
        <f t="shared" si="0"/>
        <v>2988</v>
      </c>
      <c r="C20" s="18">
        <v>1350</v>
      </c>
      <c r="D20" s="19">
        <f t="shared" si="1"/>
        <v>45.180722891566269</v>
      </c>
      <c r="E20" s="18">
        <v>1236</v>
      </c>
      <c r="F20" s="19">
        <f t="shared" ref="F20" si="40">E20/$B20*100</f>
        <v>41.365461847389554</v>
      </c>
      <c r="G20" s="18">
        <v>319</v>
      </c>
      <c r="H20" s="19">
        <f t="shared" ref="H20" si="41">G20/$B20*100</f>
        <v>10.676037483266398</v>
      </c>
      <c r="I20" s="18">
        <v>54</v>
      </c>
      <c r="J20" s="19">
        <f t="shared" ref="J20" si="42">I20/$B20*100</f>
        <v>1.8072289156626504</v>
      </c>
      <c r="K20" s="18">
        <v>29</v>
      </c>
      <c r="L20" s="17">
        <f t="shared" ref="L20" si="43">K20/$B20*100</f>
        <v>0.97054886211512714</v>
      </c>
      <c r="M20" s="233"/>
      <c r="N20" s="234"/>
    </row>
    <row r="21" spans="1:14">
      <c r="A21" s="12" t="s">
        <v>21</v>
      </c>
      <c r="B21" s="47">
        <f t="shared" si="0"/>
        <v>1560</v>
      </c>
      <c r="C21" s="15">
        <v>678</v>
      </c>
      <c r="D21" s="16">
        <f t="shared" si="1"/>
        <v>43.46153846153846</v>
      </c>
      <c r="E21" s="15">
        <v>627</v>
      </c>
      <c r="F21" s="16">
        <f t="shared" ref="F21" si="44">E21/$B21*100</f>
        <v>40.192307692307693</v>
      </c>
      <c r="G21" s="15">
        <v>198</v>
      </c>
      <c r="H21" s="16">
        <f t="shared" ref="H21" si="45">G21/$B21*100</f>
        <v>12.692307692307692</v>
      </c>
      <c r="I21" s="15">
        <v>29</v>
      </c>
      <c r="J21" s="16">
        <f t="shared" ref="J21" si="46">I21/$B21*100</f>
        <v>1.858974358974359</v>
      </c>
      <c r="K21" s="15">
        <v>28</v>
      </c>
      <c r="L21" s="14">
        <f t="shared" ref="L21" si="47">K21/$B21*100</f>
        <v>1.7948717948717947</v>
      </c>
      <c r="M21" s="233"/>
      <c r="N21" s="234"/>
    </row>
    <row r="22" spans="1:14">
      <c r="A22" s="20" t="s">
        <v>22</v>
      </c>
      <c r="B22" s="48">
        <f t="shared" si="0"/>
        <v>2102</v>
      </c>
      <c r="C22" s="22">
        <v>1020</v>
      </c>
      <c r="D22" s="23">
        <f t="shared" si="1"/>
        <v>48.525214081826832</v>
      </c>
      <c r="E22" s="22">
        <v>574</v>
      </c>
      <c r="F22" s="23">
        <f t="shared" ref="F22" si="48">E22/$B22*100</f>
        <v>27.307326355851568</v>
      </c>
      <c r="G22" s="22">
        <v>408</v>
      </c>
      <c r="H22" s="23">
        <f t="shared" ref="H22" si="49">G22/$B22*100</f>
        <v>19.410085632730734</v>
      </c>
      <c r="I22" s="22">
        <v>56</v>
      </c>
      <c r="J22" s="23">
        <f t="shared" ref="J22" si="50">I22/$B22*100</f>
        <v>2.6641294005708849</v>
      </c>
      <c r="K22" s="22">
        <v>44</v>
      </c>
      <c r="L22" s="21">
        <f t="shared" ref="L22" si="51">K22/$B22*100</f>
        <v>2.093244529019981</v>
      </c>
      <c r="M22" s="233"/>
      <c r="N22" s="234"/>
    </row>
    <row r="23" spans="1:14" ht="14.5" thickBot="1">
      <c r="A23" s="12" t="s">
        <v>23</v>
      </c>
      <c r="B23" s="47">
        <f t="shared" si="0"/>
        <v>1596</v>
      </c>
      <c r="C23" s="24">
        <v>853</v>
      </c>
      <c r="D23" s="26">
        <f t="shared" si="1"/>
        <v>53.446115288220554</v>
      </c>
      <c r="E23" s="24">
        <v>559</v>
      </c>
      <c r="F23" s="26">
        <f t="shared" ref="F23" si="52">E23/$B23*100</f>
        <v>35.025062656641602</v>
      </c>
      <c r="G23" s="24">
        <v>135</v>
      </c>
      <c r="H23" s="26">
        <f t="shared" ref="H23" si="53">G23/$B23*100</f>
        <v>8.458646616541353</v>
      </c>
      <c r="I23" s="15">
        <v>22</v>
      </c>
      <c r="J23" s="16">
        <f t="shared" ref="J23" si="54">I23/$B23*100</f>
        <v>1.3784461152882206</v>
      </c>
      <c r="K23" s="15">
        <v>27</v>
      </c>
      <c r="L23" s="14">
        <f t="shared" ref="L23" si="55">K23/$B23*100</f>
        <v>1.6917293233082706</v>
      </c>
      <c r="M23" s="233"/>
      <c r="N23" s="234"/>
    </row>
    <row r="24" spans="1:14">
      <c r="A24" s="27" t="s">
        <v>7</v>
      </c>
      <c r="B24" s="49">
        <f t="shared" si="0"/>
        <v>47457</v>
      </c>
      <c r="C24" s="29">
        <v>27849</v>
      </c>
      <c r="D24" s="30">
        <f t="shared" si="1"/>
        <v>58.682596877173019</v>
      </c>
      <c r="E24" s="29">
        <v>9195</v>
      </c>
      <c r="F24" s="30">
        <f t="shared" ref="F24" si="56">E24/$B24*100</f>
        <v>19.375434603957267</v>
      </c>
      <c r="G24" s="29">
        <v>7756</v>
      </c>
      <c r="H24" s="30">
        <f t="shared" ref="H24" si="57">G24/$B24*100</f>
        <v>16.343215963925235</v>
      </c>
      <c r="I24" s="29">
        <v>1312</v>
      </c>
      <c r="J24" s="30">
        <f t="shared" ref="J24" si="58">I24/$B24*100</f>
        <v>2.764607960890912</v>
      </c>
      <c r="K24" s="29">
        <v>1345</v>
      </c>
      <c r="L24" s="28">
        <f t="shared" ref="L24" si="59">K24/$B24*100</f>
        <v>2.8341445940535643</v>
      </c>
    </row>
    <row r="25" spans="1:14">
      <c r="A25" s="31" t="s">
        <v>8</v>
      </c>
      <c r="B25" s="50">
        <f t="shared" si="0"/>
        <v>11562</v>
      </c>
      <c r="C25" s="33">
        <v>6043</v>
      </c>
      <c r="D25" s="34">
        <f t="shared" si="1"/>
        <v>52.266043937035114</v>
      </c>
      <c r="E25" s="33">
        <v>3800</v>
      </c>
      <c r="F25" s="34">
        <f t="shared" ref="F25" si="60">E25/$B25*100</f>
        <v>32.866286109669609</v>
      </c>
      <c r="G25" s="33">
        <v>1276</v>
      </c>
      <c r="H25" s="34">
        <f t="shared" ref="H25" si="61">G25/$B25*100</f>
        <v>11.036152914720637</v>
      </c>
      <c r="I25" s="33">
        <v>237</v>
      </c>
      <c r="J25" s="34">
        <f t="shared" ref="J25" si="62">I25/$B25*100</f>
        <v>2.0498183705241306</v>
      </c>
      <c r="K25" s="33">
        <v>206</v>
      </c>
      <c r="L25" s="32">
        <f t="shared" ref="L25" si="63">K25/$B25*100</f>
        <v>1.7816986680505105</v>
      </c>
    </row>
    <row r="26" spans="1:14" ht="14.5" thickBot="1">
      <c r="A26" s="35" t="s">
        <v>6</v>
      </c>
      <c r="B26" s="51">
        <f t="shared" si="0"/>
        <v>59019</v>
      </c>
      <c r="C26" s="37">
        <v>33892</v>
      </c>
      <c r="D26" s="38">
        <f t="shared" si="1"/>
        <v>57.425574814890126</v>
      </c>
      <c r="E26" s="37">
        <v>12995</v>
      </c>
      <c r="F26" s="38">
        <f t="shared" ref="F26" si="64">E26/$B26*100</f>
        <v>22.018333079177893</v>
      </c>
      <c r="G26" s="37">
        <v>9032</v>
      </c>
      <c r="H26" s="38">
        <f t="shared" ref="H26" si="65">G26/$B26*100</f>
        <v>15.303546315593284</v>
      </c>
      <c r="I26" s="37">
        <v>1549</v>
      </c>
      <c r="J26" s="38">
        <f t="shared" ref="J26" si="66">I26/$B26*100</f>
        <v>2.6245785255595657</v>
      </c>
      <c r="K26" s="37">
        <v>1551</v>
      </c>
      <c r="L26" s="36">
        <f t="shared" ref="L26" si="67">K26/$B26*100</f>
        <v>2.627967264779139</v>
      </c>
      <c r="M26" s="225"/>
    </row>
    <row r="27" spans="1:14" ht="15" customHeight="1">
      <c r="A27" s="489" t="s">
        <v>57</v>
      </c>
      <c r="B27" s="489"/>
      <c r="C27" s="489"/>
      <c r="D27" s="489"/>
      <c r="E27" s="489"/>
      <c r="F27" s="489"/>
      <c r="G27" s="489"/>
      <c r="H27" s="489"/>
      <c r="I27" s="489"/>
      <c r="J27" s="489"/>
      <c r="K27" s="489"/>
      <c r="L27" s="489"/>
    </row>
    <row r="28" spans="1:14" s="1" customFormat="1" ht="30" customHeight="1">
      <c r="A28" s="460" t="s">
        <v>183</v>
      </c>
      <c r="B28" s="460"/>
      <c r="C28" s="460"/>
      <c r="D28" s="460"/>
      <c r="E28" s="460"/>
      <c r="F28" s="460"/>
      <c r="G28" s="460"/>
      <c r="H28" s="460"/>
      <c r="I28" s="460"/>
      <c r="J28" s="460"/>
      <c r="K28" s="460"/>
      <c r="L28" s="460"/>
    </row>
    <row r="29" spans="1:14" ht="14.5">
      <c r="A29" s="10"/>
      <c r="B29" s="10"/>
      <c r="C29" s="10"/>
      <c r="D29" s="10"/>
      <c r="E29" s="10"/>
      <c r="F29" s="10"/>
      <c r="G29" s="10"/>
      <c r="H29" s="10"/>
      <c r="I29" s="10"/>
      <c r="J29" s="10"/>
      <c r="K29" s="10"/>
      <c r="L29" s="10"/>
    </row>
    <row r="30" spans="1:14" ht="23.5">
      <c r="A30" s="401">
        <v>2020</v>
      </c>
      <c r="B30" s="401"/>
      <c r="C30" s="401"/>
      <c r="D30" s="401"/>
      <c r="E30" s="401"/>
      <c r="F30" s="401"/>
      <c r="G30" s="401"/>
      <c r="H30" s="401"/>
      <c r="I30" s="401"/>
      <c r="J30" s="401"/>
      <c r="K30" s="401"/>
      <c r="L30" s="401"/>
    </row>
    <row r="31" spans="1:14" ht="14.5">
      <c r="A31" s="9"/>
      <c r="B31" s="10"/>
      <c r="C31" s="10"/>
      <c r="D31" s="10"/>
      <c r="E31" s="10"/>
      <c r="F31" s="10"/>
      <c r="G31" s="10"/>
      <c r="H31" s="10"/>
      <c r="I31" s="10"/>
      <c r="J31" s="10"/>
      <c r="K31" s="10"/>
      <c r="L31" s="10"/>
    </row>
    <row r="32" spans="1:14" ht="15" customHeight="1">
      <c r="A32" s="486" t="s">
        <v>142</v>
      </c>
      <c r="B32" s="486"/>
      <c r="C32" s="486"/>
      <c r="D32" s="486"/>
      <c r="E32" s="486"/>
      <c r="F32" s="486"/>
      <c r="G32" s="486"/>
      <c r="H32" s="486"/>
      <c r="I32" s="486"/>
      <c r="J32" s="486"/>
      <c r="K32" s="486"/>
      <c r="L32" s="486"/>
    </row>
    <row r="33" spans="1:12" ht="14.5">
      <c r="A33" s="462" t="s">
        <v>2</v>
      </c>
      <c r="B33" s="479" t="s">
        <v>4</v>
      </c>
      <c r="C33" s="405" t="s">
        <v>43</v>
      </c>
      <c r="D33" s="406"/>
      <c r="E33" s="406"/>
      <c r="F33" s="406"/>
      <c r="G33" s="406"/>
      <c r="H33" s="406"/>
      <c r="I33" s="406"/>
      <c r="J33" s="406"/>
      <c r="K33" s="406"/>
      <c r="L33" s="406"/>
    </row>
    <row r="34" spans="1:12" ht="27" customHeight="1">
      <c r="A34" s="462"/>
      <c r="B34" s="479"/>
      <c r="C34" s="464" t="s">
        <v>45</v>
      </c>
      <c r="D34" s="465"/>
      <c r="E34" s="466" t="s">
        <v>46</v>
      </c>
      <c r="F34" s="480"/>
      <c r="G34" s="466" t="s">
        <v>47</v>
      </c>
      <c r="H34" s="480"/>
      <c r="I34" s="481" t="s">
        <v>48</v>
      </c>
      <c r="J34" s="482"/>
      <c r="K34" s="481" t="s">
        <v>55</v>
      </c>
      <c r="L34" s="483"/>
    </row>
    <row r="35" spans="1:12" ht="15" thickBot="1">
      <c r="A35" s="463"/>
      <c r="B35" s="484" t="s">
        <v>0</v>
      </c>
      <c r="C35" s="485"/>
      <c r="D35" s="52" t="s">
        <v>1</v>
      </c>
      <c r="E35" s="161" t="s">
        <v>0</v>
      </c>
      <c r="F35" s="52" t="s">
        <v>1</v>
      </c>
      <c r="G35" s="161" t="s">
        <v>0</v>
      </c>
      <c r="H35" s="52" t="s">
        <v>1</v>
      </c>
      <c r="I35" s="184" t="s">
        <v>0</v>
      </c>
      <c r="J35" s="52" t="s">
        <v>1</v>
      </c>
      <c r="K35" s="184" t="s">
        <v>0</v>
      </c>
      <c r="L35" s="52" t="s">
        <v>1</v>
      </c>
    </row>
    <row r="36" spans="1:12">
      <c r="A36" s="11" t="s">
        <v>24</v>
      </c>
      <c r="B36" s="183">
        <v>8901</v>
      </c>
      <c r="C36" s="18">
        <v>5770</v>
      </c>
      <c r="D36" s="19">
        <v>64.824177058757442</v>
      </c>
      <c r="E36" s="18">
        <v>1049</v>
      </c>
      <c r="F36" s="19">
        <v>11.78519267498034</v>
      </c>
      <c r="G36" s="18">
        <v>1431</v>
      </c>
      <c r="H36" s="19">
        <v>16.076845298281093</v>
      </c>
      <c r="I36" s="18">
        <v>298</v>
      </c>
      <c r="J36" s="19">
        <v>3.3479384338838334</v>
      </c>
      <c r="K36" s="18">
        <v>353</v>
      </c>
      <c r="L36" s="17">
        <v>3.9658465340972926</v>
      </c>
    </row>
    <row r="37" spans="1:12">
      <c r="A37" s="12" t="s">
        <v>10</v>
      </c>
      <c r="B37" s="47">
        <v>9224</v>
      </c>
      <c r="C37" s="15">
        <v>4526</v>
      </c>
      <c r="D37" s="16">
        <v>49.06764960971379</v>
      </c>
      <c r="E37" s="15">
        <v>2185</v>
      </c>
      <c r="F37" s="16">
        <v>23.68820468343452</v>
      </c>
      <c r="G37" s="15">
        <v>1802</v>
      </c>
      <c r="H37" s="16">
        <v>19.535993061578491</v>
      </c>
      <c r="I37" s="15">
        <v>362</v>
      </c>
      <c r="J37" s="16">
        <v>3.9245446660884649</v>
      </c>
      <c r="K37" s="15">
        <v>349</v>
      </c>
      <c r="L37" s="14">
        <v>3.7836079791847355</v>
      </c>
    </row>
    <row r="38" spans="1:12">
      <c r="A38" s="11" t="s">
        <v>11</v>
      </c>
      <c r="B38" s="46">
        <v>2531</v>
      </c>
      <c r="C38" s="18">
        <v>1624</v>
      </c>
      <c r="D38" s="19">
        <v>64.164361912287632</v>
      </c>
      <c r="E38" s="18">
        <v>518</v>
      </c>
      <c r="F38" s="19">
        <v>20.466218885815881</v>
      </c>
      <c r="G38" s="18">
        <v>299</v>
      </c>
      <c r="H38" s="19">
        <v>11.813512445673647</v>
      </c>
      <c r="I38" s="18">
        <v>60</v>
      </c>
      <c r="J38" s="19">
        <v>2.3706045041485577</v>
      </c>
      <c r="K38" s="18">
        <v>30</v>
      </c>
      <c r="L38" s="17">
        <v>1.1853022520742789</v>
      </c>
    </row>
    <row r="39" spans="1:12">
      <c r="A39" s="12" t="s">
        <v>12</v>
      </c>
      <c r="B39" s="47">
        <v>1646</v>
      </c>
      <c r="C39" s="15">
        <v>838</v>
      </c>
      <c r="D39" s="16">
        <v>50.911300121506684</v>
      </c>
      <c r="E39" s="15">
        <v>598</v>
      </c>
      <c r="F39" s="16">
        <v>36.330498177399754</v>
      </c>
      <c r="G39" s="15">
        <v>173</v>
      </c>
      <c r="H39" s="16">
        <v>10.510328068043743</v>
      </c>
      <c r="I39" s="15">
        <v>21</v>
      </c>
      <c r="J39" s="16">
        <v>1.2758201701093561</v>
      </c>
      <c r="K39" s="15">
        <v>16</v>
      </c>
      <c r="L39" s="14">
        <v>0.97205346294046169</v>
      </c>
    </row>
    <row r="40" spans="1:12">
      <c r="A40" s="11" t="s">
        <v>13</v>
      </c>
      <c r="B40" s="46">
        <v>493</v>
      </c>
      <c r="C40" s="18">
        <v>217</v>
      </c>
      <c r="D40" s="19">
        <v>44.016227180527387</v>
      </c>
      <c r="E40" s="18">
        <v>119</v>
      </c>
      <c r="F40" s="19">
        <v>24.137931034482758</v>
      </c>
      <c r="G40" s="18">
        <v>121</v>
      </c>
      <c r="H40" s="19">
        <v>24.543610547667345</v>
      </c>
      <c r="I40" s="18">
        <v>20</v>
      </c>
      <c r="J40" s="19">
        <v>4.056795131845842</v>
      </c>
      <c r="K40" s="18">
        <v>16</v>
      </c>
      <c r="L40" s="17">
        <v>3.2454361054766734</v>
      </c>
    </row>
    <row r="41" spans="1:12">
      <c r="A41" s="12" t="s">
        <v>14</v>
      </c>
      <c r="B41" s="47">
        <v>1493</v>
      </c>
      <c r="C41" s="15">
        <v>729</v>
      </c>
      <c r="D41" s="16">
        <v>48.827863362357668</v>
      </c>
      <c r="E41" s="15">
        <v>355</v>
      </c>
      <c r="F41" s="16">
        <v>23.77762893503014</v>
      </c>
      <c r="G41" s="15">
        <v>350</v>
      </c>
      <c r="H41" s="16">
        <v>23.442732752846617</v>
      </c>
      <c r="I41" s="15">
        <v>38</v>
      </c>
      <c r="J41" s="16">
        <v>2.5452109845947755</v>
      </c>
      <c r="K41" s="15">
        <v>21</v>
      </c>
      <c r="L41" s="14">
        <v>1.4065639651707971</v>
      </c>
    </row>
    <row r="42" spans="1:12">
      <c r="A42" s="11" t="s">
        <v>15</v>
      </c>
      <c r="B42" s="46">
        <v>4328</v>
      </c>
      <c r="C42" s="18">
        <v>2576</v>
      </c>
      <c r="D42" s="19">
        <v>59.519408502772642</v>
      </c>
      <c r="E42" s="18">
        <v>872</v>
      </c>
      <c r="F42" s="19">
        <v>20.147874306839185</v>
      </c>
      <c r="G42" s="18">
        <v>733</v>
      </c>
      <c r="H42" s="19">
        <v>16.9362292051756</v>
      </c>
      <c r="I42" s="18">
        <v>95</v>
      </c>
      <c r="J42" s="19">
        <v>2.1950092421441774</v>
      </c>
      <c r="K42" s="18">
        <v>52</v>
      </c>
      <c r="L42" s="17">
        <v>1.2014787430683918</v>
      </c>
    </row>
    <row r="43" spans="1:12">
      <c r="A43" s="12" t="s">
        <v>214</v>
      </c>
      <c r="B43" s="47">
        <v>1136</v>
      </c>
      <c r="C43" s="15">
        <v>678</v>
      </c>
      <c r="D43" s="16">
        <v>59.683098591549296</v>
      </c>
      <c r="E43" s="15">
        <v>227</v>
      </c>
      <c r="F43" s="16">
        <v>19.982394366197184</v>
      </c>
      <c r="G43" s="15">
        <v>113</v>
      </c>
      <c r="H43" s="16">
        <v>9.9471830985915499</v>
      </c>
      <c r="I43" s="15">
        <v>33</v>
      </c>
      <c r="J43" s="16">
        <v>2.9049295774647885</v>
      </c>
      <c r="K43" s="15">
        <v>85</v>
      </c>
      <c r="L43" s="14">
        <v>7.482394366197183</v>
      </c>
    </row>
    <row r="44" spans="1:12">
      <c r="A44" s="11" t="s">
        <v>17</v>
      </c>
      <c r="B44" s="46">
        <v>5696</v>
      </c>
      <c r="C44" s="18">
        <v>2410</v>
      </c>
      <c r="D44" s="19">
        <v>42.310393258426963</v>
      </c>
      <c r="E44" s="18">
        <v>1933</v>
      </c>
      <c r="F44" s="19">
        <v>33.936095505617978</v>
      </c>
      <c r="G44" s="18">
        <v>1074</v>
      </c>
      <c r="H44" s="19">
        <v>18.855337078651687</v>
      </c>
      <c r="I44" s="18">
        <v>137</v>
      </c>
      <c r="J44" s="19">
        <v>2.4051966292134832</v>
      </c>
      <c r="K44" s="18">
        <v>142</v>
      </c>
      <c r="L44" s="17">
        <v>2.4929775280898876</v>
      </c>
    </row>
    <row r="45" spans="1:12">
      <c r="A45" s="12" t="s">
        <v>44</v>
      </c>
      <c r="B45" s="47">
        <v>10611</v>
      </c>
      <c r="C45" s="15">
        <v>7618</v>
      </c>
      <c r="D45" s="16">
        <v>71.793421920648385</v>
      </c>
      <c r="E45" s="15">
        <v>1393</v>
      </c>
      <c r="F45" s="16">
        <v>13.127886155875979</v>
      </c>
      <c r="G45" s="15">
        <v>1106</v>
      </c>
      <c r="H45" s="16">
        <v>10.423145792102535</v>
      </c>
      <c r="I45" s="15">
        <v>198</v>
      </c>
      <c r="J45" s="16">
        <v>1.8659881255301103</v>
      </c>
      <c r="K45" s="15">
        <v>296</v>
      </c>
      <c r="L45" s="14">
        <v>2.7895580058429932</v>
      </c>
    </row>
    <row r="46" spans="1:12">
      <c r="A46" s="11" t="s">
        <v>18</v>
      </c>
      <c r="B46" s="46">
        <v>2486</v>
      </c>
      <c r="C46" s="18">
        <v>1809</v>
      </c>
      <c r="D46" s="19">
        <v>72.767497988736935</v>
      </c>
      <c r="E46" s="18">
        <v>345</v>
      </c>
      <c r="F46" s="19">
        <v>13.877715205148833</v>
      </c>
      <c r="G46" s="18">
        <v>318</v>
      </c>
      <c r="H46" s="19">
        <v>12.791633145615448</v>
      </c>
      <c r="I46" s="18">
        <v>4</v>
      </c>
      <c r="J46" s="19">
        <v>0.16090104585679807</v>
      </c>
      <c r="K46" s="18">
        <v>10</v>
      </c>
      <c r="L46" s="17">
        <v>0.40225261464199519</v>
      </c>
    </row>
    <row r="47" spans="1:12">
      <c r="A47" s="12" t="s">
        <v>19</v>
      </c>
      <c r="B47" s="47">
        <v>480</v>
      </c>
      <c r="C47" s="15">
        <v>368</v>
      </c>
      <c r="D47" s="16">
        <v>76.666666666666671</v>
      </c>
      <c r="E47" s="15">
        <v>64</v>
      </c>
      <c r="F47" s="16">
        <v>13.333333333333334</v>
      </c>
      <c r="G47" s="15">
        <v>32</v>
      </c>
      <c r="H47" s="16">
        <v>6.666666666666667</v>
      </c>
      <c r="I47" s="15">
        <v>11</v>
      </c>
      <c r="J47" s="16">
        <v>2.2916666666666665</v>
      </c>
      <c r="K47" s="15">
        <v>5</v>
      </c>
      <c r="L47" s="14">
        <v>1.0416666666666665</v>
      </c>
    </row>
    <row r="48" spans="1:12">
      <c r="A48" s="11" t="s">
        <v>20</v>
      </c>
      <c r="B48" s="46">
        <v>2951</v>
      </c>
      <c r="C48" s="18">
        <v>1481</v>
      </c>
      <c r="D48" s="19">
        <v>50.186377499152833</v>
      </c>
      <c r="E48" s="18">
        <v>1069</v>
      </c>
      <c r="F48" s="19">
        <v>36.225008471704506</v>
      </c>
      <c r="G48" s="18">
        <v>313</v>
      </c>
      <c r="H48" s="19">
        <v>10.606574042697391</v>
      </c>
      <c r="I48" s="18">
        <v>63</v>
      </c>
      <c r="J48" s="19">
        <v>2.1348695357505929</v>
      </c>
      <c r="K48" s="18">
        <v>25</v>
      </c>
      <c r="L48" s="17">
        <v>0.84717045069467967</v>
      </c>
    </row>
    <row r="49" spans="1:12">
      <c r="A49" s="12" t="s">
        <v>21</v>
      </c>
      <c r="B49" s="47">
        <v>1542</v>
      </c>
      <c r="C49" s="15">
        <v>702</v>
      </c>
      <c r="D49" s="16">
        <v>45.525291828793776</v>
      </c>
      <c r="E49" s="15">
        <v>603</v>
      </c>
      <c r="F49" s="16">
        <v>39.105058365758758</v>
      </c>
      <c r="G49" s="15">
        <v>185</v>
      </c>
      <c r="H49" s="16">
        <v>11.997405966277562</v>
      </c>
      <c r="I49" s="15">
        <v>28</v>
      </c>
      <c r="J49" s="16">
        <v>1.8158236057068744</v>
      </c>
      <c r="K49" s="15">
        <v>24</v>
      </c>
      <c r="L49" s="14">
        <v>1.556420233463035</v>
      </c>
    </row>
    <row r="50" spans="1:12">
      <c r="A50" s="20" t="s">
        <v>22</v>
      </c>
      <c r="B50" s="48">
        <v>1980</v>
      </c>
      <c r="C50" s="22">
        <v>973</v>
      </c>
      <c r="D50" s="23">
        <v>49.141414141414138</v>
      </c>
      <c r="E50" s="22">
        <v>541</v>
      </c>
      <c r="F50" s="23">
        <v>27.323232323232322</v>
      </c>
      <c r="G50" s="22">
        <v>366</v>
      </c>
      <c r="H50" s="23">
        <v>18.484848484848484</v>
      </c>
      <c r="I50" s="22">
        <v>61</v>
      </c>
      <c r="J50" s="23">
        <v>3.0808080808080809</v>
      </c>
      <c r="K50" s="22">
        <v>39</v>
      </c>
      <c r="L50" s="21">
        <v>1.9696969696969695</v>
      </c>
    </row>
    <row r="51" spans="1:12" ht="14.5" thickBot="1">
      <c r="A51" s="12" t="s">
        <v>23</v>
      </c>
      <c r="B51" s="47">
        <v>1591</v>
      </c>
      <c r="C51" s="24">
        <v>929</v>
      </c>
      <c r="D51" s="26">
        <v>58.390949088623515</v>
      </c>
      <c r="E51" s="24">
        <v>495</v>
      </c>
      <c r="F51" s="26">
        <v>31.112507856693906</v>
      </c>
      <c r="G51" s="24">
        <v>115</v>
      </c>
      <c r="H51" s="26">
        <v>7.2281583909490879</v>
      </c>
      <c r="I51" s="15">
        <v>26</v>
      </c>
      <c r="J51" s="16">
        <v>1.6341923318667504</v>
      </c>
      <c r="K51" s="15">
        <v>26</v>
      </c>
      <c r="L51" s="14">
        <v>1.6341923318667504</v>
      </c>
    </row>
    <row r="52" spans="1:12">
      <c r="A52" s="27" t="s">
        <v>7</v>
      </c>
      <c r="B52" s="49">
        <v>45692</v>
      </c>
      <c r="C52" s="29">
        <v>26996</v>
      </c>
      <c r="D52" s="30">
        <v>59.082552744462923</v>
      </c>
      <c r="E52" s="29">
        <v>8856</v>
      </c>
      <c r="F52" s="30">
        <v>19.381948699991245</v>
      </c>
      <c r="G52" s="29">
        <v>7333</v>
      </c>
      <c r="H52" s="30">
        <v>16.048761271119673</v>
      </c>
      <c r="I52" s="29">
        <v>1224</v>
      </c>
      <c r="J52" s="30">
        <v>2.6788059178849686</v>
      </c>
      <c r="K52" s="29">
        <v>1283</v>
      </c>
      <c r="L52" s="28">
        <v>2.8079313665411885</v>
      </c>
    </row>
    <row r="53" spans="1:12">
      <c r="A53" s="31" t="s">
        <v>8</v>
      </c>
      <c r="B53" s="50">
        <v>11397</v>
      </c>
      <c r="C53" s="33">
        <v>6252</v>
      </c>
      <c r="D53" s="34">
        <v>54.856541195051335</v>
      </c>
      <c r="E53" s="33">
        <v>3510</v>
      </c>
      <c r="F53" s="34">
        <v>30.797578310081601</v>
      </c>
      <c r="G53" s="33">
        <v>1198</v>
      </c>
      <c r="H53" s="34">
        <v>10.511538124067737</v>
      </c>
      <c r="I53" s="33">
        <v>231</v>
      </c>
      <c r="J53" s="34">
        <v>2.0268491708344301</v>
      </c>
      <c r="K53" s="33">
        <v>206</v>
      </c>
      <c r="L53" s="32">
        <v>1.8074931999649029</v>
      </c>
    </row>
    <row r="54" spans="1:12" ht="14.5" thickBot="1">
      <c r="A54" s="35" t="s">
        <v>6</v>
      </c>
      <c r="B54" s="51">
        <v>57089</v>
      </c>
      <c r="C54" s="37">
        <v>33248</v>
      </c>
      <c r="D54" s="38">
        <v>58.238890153970111</v>
      </c>
      <c r="E54" s="37">
        <v>12366</v>
      </c>
      <c r="F54" s="38">
        <v>21.660915412776539</v>
      </c>
      <c r="G54" s="37">
        <v>8531</v>
      </c>
      <c r="H54" s="38">
        <v>14.943334092382072</v>
      </c>
      <c r="I54" s="37">
        <v>1455</v>
      </c>
      <c r="J54" s="38">
        <v>2.5486521046085935</v>
      </c>
      <c r="K54" s="37">
        <v>1489</v>
      </c>
      <c r="L54" s="36">
        <v>2.6082082362626777</v>
      </c>
    </row>
    <row r="55" spans="1:12" ht="15" customHeight="1">
      <c r="A55" s="489" t="s">
        <v>57</v>
      </c>
      <c r="B55" s="489"/>
      <c r="C55" s="489"/>
      <c r="D55" s="489"/>
      <c r="E55" s="489"/>
      <c r="F55" s="489"/>
      <c r="G55" s="489"/>
      <c r="H55" s="489"/>
      <c r="I55" s="489"/>
      <c r="J55" s="489"/>
      <c r="K55" s="489"/>
      <c r="L55" s="489"/>
    </row>
    <row r="56" spans="1:12" ht="25" customHeight="1">
      <c r="A56" s="460" t="s">
        <v>178</v>
      </c>
      <c r="B56" s="460"/>
      <c r="C56" s="460"/>
      <c r="D56" s="460"/>
      <c r="E56" s="460"/>
      <c r="F56" s="460"/>
      <c r="G56" s="460"/>
      <c r="H56" s="460"/>
      <c r="I56" s="460"/>
      <c r="J56" s="460"/>
      <c r="K56" s="460"/>
      <c r="L56" s="460"/>
    </row>
    <row r="57" spans="1:12" ht="14.5">
      <c r="A57" s="10"/>
      <c r="B57" s="10"/>
      <c r="C57" s="10"/>
      <c r="D57" s="10"/>
      <c r="E57" s="10"/>
      <c r="F57" s="10"/>
      <c r="G57" s="10"/>
      <c r="H57" s="10"/>
      <c r="I57" s="10"/>
      <c r="J57" s="10"/>
      <c r="K57" s="10"/>
      <c r="L57" s="10"/>
    </row>
    <row r="58" spans="1:12" ht="23.5">
      <c r="A58" s="401">
        <v>2019</v>
      </c>
      <c r="B58" s="401"/>
      <c r="C58" s="401"/>
      <c r="D58" s="401"/>
      <c r="E58" s="401"/>
      <c r="F58" s="401"/>
      <c r="G58" s="401"/>
      <c r="H58" s="401"/>
      <c r="I58" s="401"/>
      <c r="J58" s="401"/>
      <c r="K58" s="401"/>
      <c r="L58" s="401"/>
    </row>
    <row r="59" spans="1:12" ht="14.5">
      <c r="A59" s="10"/>
      <c r="B59" s="10"/>
      <c r="C59" s="10"/>
      <c r="D59" s="97"/>
      <c r="E59" s="10"/>
      <c r="F59" s="97"/>
      <c r="G59" s="10"/>
      <c r="H59" s="97"/>
      <c r="I59" s="10"/>
      <c r="J59" s="97"/>
      <c r="K59" s="10"/>
      <c r="L59" s="97"/>
    </row>
    <row r="60" spans="1:12" ht="15" customHeight="1">
      <c r="A60" s="486" t="s">
        <v>143</v>
      </c>
      <c r="B60" s="486"/>
      <c r="C60" s="486"/>
      <c r="D60" s="486"/>
      <c r="E60" s="486"/>
      <c r="F60" s="486"/>
      <c r="G60" s="486"/>
      <c r="H60" s="486"/>
      <c r="I60" s="486"/>
      <c r="J60" s="486"/>
      <c r="K60" s="486"/>
      <c r="L60" s="486"/>
    </row>
    <row r="61" spans="1:12" ht="14.5">
      <c r="A61" s="476" t="s">
        <v>2</v>
      </c>
      <c r="B61" s="479" t="s">
        <v>4</v>
      </c>
      <c r="C61" s="405" t="s">
        <v>43</v>
      </c>
      <c r="D61" s="406"/>
      <c r="E61" s="406"/>
      <c r="F61" s="406"/>
      <c r="G61" s="406"/>
      <c r="H61" s="406"/>
      <c r="I61" s="406"/>
      <c r="J61" s="406"/>
      <c r="K61" s="406"/>
      <c r="L61" s="406"/>
    </row>
    <row r="62" spans="1:12" ht="27" customHeight="1">
      <c r="A62" s="476"/>
      <c r="B62" s="479"/>
      <c r="C62" s="464" t="s">
        <v>45</v>
      </c>
      <c r="D62" s="465"/>
      <c r="E62" s="466" t="s">
        <v>46</v>
      </c>
      <c r="F62" s="480"/>
      <c r="G62" s="466" t="s">
        <v>47</v>
      </c>
      <c r="H62" s="480"/>
      <c r="I62" s="481" t="s">
        <v>48</v>
      </c>
      <c r="J62" s="482"/>
      <c r="K62" s="481" t="s">
        <v>55</v>
      </c>
      <c r="L62" s="483"/>
    </row>
    <row r="63" spans="1:12" ht="15" thickBot="1">
      <c r="A63" s="488"/>
      <c r="B63" s="477" t="s">
        <v>0</v>
      </c>
      <c r="C63" s="478"/>
      <c r="D63" s="52" t="s">
        <v>1</v>
      </c>
      <c r="E63" s="175" t="s">
        <v>0</v>
      </c>
      <c r="F63" s="52" t="s">
        <v>1</v>
      </c>
      <c r="G63" s="175" t="s">
        <v>0</v>
      </c>
      <c r="H63" s="52" t="s">
        <v>1</v>
      </c>
      <c r="I63" s="175" t="s">
        <v>0</v>
      </c>
      <c r="J63" s="52" t="s">
        <v>1</v>
      </c>
      <c r="K63" s="175" t="s">
        <v>0</v>
      </c>
      <c r="L63" s="52" t="s">
        <v>1</v>
      </c>
    </row>
    <row r="64" spans="1:12">
      <c r="A64" s="102" t="s">
        <v>9</v>
      </c>
      <c r="B64" s="185">
        <v>8366</v>
      </c>
      <c r="C64" s="105">
        <v>5510</v>
      </c>
      <c r="D64" s="106">
        <v>65.861821659096336</v>
      </c>
      <c r="E64" s="105">
        <v>933</v>
      </c>
      <c r="F64" s="107">
        <v>11.152283050442266</v>
      </c>
      <c r="G64" s="105">
        <v>1331</v>
      </c>
      <c r="H64" s="107">
        <v>15.909634233803491</v>
      </c>
      <c r="I64" s="105">
        <v>276</v>
      </c>
      <c r="J64" s="107">
        <v>3.2990676547932107</v>
      </c>
      <c r="K64" s="105">
        <v>316</v>
      </c>
      <c r="L64" s="103">
        <v>3.7771934018646904</v>
      </c>
    </row>
    <row r="65" spans="1:12">
      <c r="A65" s="98" t="s">
        <v>10</v>
      </c>
      <c r="B65" s="186">
        <v>8880</v>
      </c>
      <c r="C65" s="100">
        <v>4368</v>
      </c>
      <c r="D65" s="191">
        <v>49.189189189189193</v>
      </c>
      <c r="E65" s="100">
        <v>2157</v>
      </c>
      <c r="F65" s="101">
        <v>24.29054054054054</v>
      </c>
      <c r="G65" s="100">
        <v>1689</v>
      </c>
      <c r="H65" s="101">
        <v>19.02027027027027</v>
      </c>
      <c r="I65" s="100">
        <v>328</v>
      </c>
      <c r="J65" s="101">
        <v>3.6936936936936933</v>
      </c>
      <c r="K65" s="100">
        <v>338</v>
      </c>
      <c r="L65" s="99">
        <v>3.8063063063063063</v>
      </c>
    </row>
    <row r="66" spans="1:12">
      <c r="A66" s="102" t="s">
        <v>11</v>
      </c>
      <c r="B66" s="187">
        <v>2468</v>
      </c>
      <c r="C66" s="105">
        <v>1636</v>
      </c>
      <c r="D66" s="106">
        <v>66.288492706645059</v>
      </c>
      <c r="E66" s="105">
        <v>438</v>
      </c>
      <c r="F66" s="107">
        <v>17.74716369529984</v>
      </c>
      <c r="G66" s="105">
        <v>310</v>
      </c>
      <c r="H66" s="107">
        <v>12.560777957860617</v>
      </c>
      <c r="I66" s="105">
        <v>49</v>
      </c>
      <c r="J66" s="106">
        <v>1.985413290113452</v>
      </c>
      <c r="K66" s="105">
        <v>35</v>
      </c>
      <c r="L66" s="104">
        <v>1.4181523500810371</v>
      </c>
    </row>
    <row r="67" spans="1:12">
      <c r="A67" s="98" t="s">
        <v>12</v>
      </c>
      <c r="B67" s="186">
        <v>1587</v>
      </c>
      <c r="C67" s="100">
        <v>816</v>
      </c>
      <c r="D67" s="191">
        <v>51.417769376181475</v>
      </c>
      <c r="E67" s="100">
        <v>595</v>
      </c>
      <c r="F67" s="101">
        <v>37.492123503465656</v>
      </c>
      <c r="G67" s="100">
        <v>143</v>
      </c>
      <c r="H67" s="101">
        <v>9.0107120352867032</v>
      </c>
      <c r="I67" s="100">
        <v>26</v>
      </c>
      <c r="J67" s="101">
        <v>1.638311279143037</v>
      </c>
      <c r="K67" s="100">
        <v>7</v>
      </c>
      <c r="L67" s="99">
        <v>0.4410838059231254</v>
      </c>
    </row>
    <row r="68" spans="1:12">
      <c r="A68" s="102" t="s">
        <v>13</v>
      </c>
      <c r="B68" s="187">
        <v>451</v>
      </c>
      <c r="C68" s="105">
        <v>150</v>
      </c>
      <c r="D68" s="106">
        <v>33.259423503325941</v>
      </c>
      <c r="E68" s="105">
        <v>163</v>
      </c>
      <c r="F68" s="107">
        <v>36.14190687361419</v>
      </c>
      <c r="G68" s="105">
        <v>113</v>
      </c>
      <c r="H68" s="107">
        <v>25.055432372505543</v>
      </c>
      <c r="I68" s="105">
        <v>13</v>
      </c>
      <c r="J68" s="106">
        <v>2.8824833702882482</v>
      </c>
      <c r="K68" s="105">
        <v>12</v>
      </c>
      <c r="L68" s="104">
        <v>2.6607538802660753</v>
      </c>
    </row>
    <row r="69" spans="1:12">
      <c r="A69" s="98" t="s">
        <v>14</v>
      </c>
      <c r="B69" s="186">
        <v>1452</v>
      </c>
      <c r="C69" s="100">
        <v>709</v>
      </c>
      <c r="D69" s="191">
        <v>48.829201101928376</v>
      </c>
      <c r="E69" s="100">
        <v>344</v>
      </c>
      <c r="F69" s="101">
        <v>23.691460055096421</v>
      </c>
      <c r="G69" s="100">
        <v>336</v>
      </c>
      <c r="H69" s="101">
        <v>23.140495867768596</v>
      </c>
      <c r="I69" s="100">
        <v>45</v>
      </c>
      <c r="J69" s="101">
        <v>3.0991735537190084</v>
      </c>
      <c r="K69" s="100">
        <v>18</v>
      </c>
      <c r="L69" s="99">
        <v>1.2396694214876034</v>
      </c>
    </row>
    <row r="70" spans="1:12">
      <c r="A70" s="102" t="s">
        <v>15</v>
      </c>
      <c r="B70" s="187">
        <v>4260</v>
      </c>
      <c r="C70" s="105">
        <v>2535</v>
      </c>
      <c r="D70" s="106">
        <v>59.507042253521128</v>
      </c>
      <c r="E70" s="105">
        <v>840</v>
      </c>
      <c r="F70" s="107">
        <v>19.718309859154928</v>
      </c>
      <c r="G70" s="105">
        <v>748</v>
      </c>
      <c r="H70" s="107">
        <v>17.558685446009388</v>
      </c>
      <c r="I70" s="105">
        <v>88</v>
      </c>
      <c r="J70" s="107">
        <v>2.0657276995305165</v>
      </c>
      <c r="K70" s="105">
        <v>49</v>
      </c>
      <c r="L70" s="103">
        <v>1.1502347417840377</v>
      </c>
    </row>
    <row r="71" spans="1:12">
      <c r="A71" s="98" t="s">
        <v>16</v>
      </c>
      <c r="B71" s="186">
        <v>1080</v>
      </c>
      <c r="C71" s="100">
        <v>648</v>
      </c>
      <c r="D71" s="191">
        <v>60</v>
      </c>
      <c r="E71" s="100">
        <v>224</v>
      </c>
      <c r="F71" s="101">
        <v>20.74074074074074</v>
      </c>
      <c r="G71" s="100">
        <v>118</v>
      </c>
      <c r="H71" s="101">
        <v>10.925925925925926</v>
      </c>
      <c r="I71" s="100">
        <v>25</v>
      </c>
      <c r="J71" s="101">
        <v>2.3148148148148149</v>
      </c>
      <c r="K71" s="100">
        <v>65</v>
      </c>
      <c r="L71" s="99">
        <v>6.0185185185185182</v>
      </c>
    </row>
    <row r="72" spans="1:12">
      <c r="A72" s="102" t="s">
        <v>17</v>
      </c>
      <c r="B72" s="187">
        <v>5301</v>
      </c>
      <c r="C72" s="105">
        <v>2235</v>
      </c>
      <c r="D72" s="106">
        <v>42.161856253537067</v>
      </c>
      <c r="E72" s="105">
        <v>1768</v>
      </c>
      <c r="F72" s="107">
        <v>33.352197698547442</v>
      </c>
      <c r="G72" s="105">
        <v>1060</v>
      </c>
      <c r="H72" s="107">
        <v>19.996227126957177</v>
      </c>
      <c r="I72" s="105">
        <v>134</v>
      </c>
      <c r="J72" s="107">
        <v>2.5278249386908129</v>
      </c>
      <c r="K72" s="105">
        <v>104</v>
      </c>
      <c r="L72" s="103">
        <v>1.9618939822674968</v>
      </c>
    </row>
    <row r="73" spans="1:12">
      <c r="A73" s="98" t="s">
        <v>44</v>
      </c>
      <c r="B73" s="186">
        <v>10164</v>
      </c>
      <c r="C73" s="100">
        <v>7435</v>
      </c>
      <c r="D73" s="191">
        <v>73.150334513970876</v>
      </c>
      <c r="E73" s="100">
        <v>1245</v>
      </c>
      <c r="F73" s="101">
        <v>12.249114521841795</v>
      </c>
      <c r="G73" s="100">
        <v>1029</v>
      </c>
      <c r="H73" s="101">
        <v>10.12396694214876</v>
      </c>
      <c r="I73" s="100">
        <v>184</v>
      </c>
      <c r="J73" s="101">
        <v>1.8103109012199921</v>
      </c>
      <c r="K73" s="100">
        <v>271</v>
      </c>
      <c r="L73" s="99">
        <v>2.6662731208185755</v>
      </c>
    </row>
    <row r="74" spans="1:12">
      <c r="A74" s="102" t="s">
        <v>18</v>
      </c>
      <c r="B74" s="187">
        <v>2417</v>
      </c>
      <c r="C74" s="105">
        <v>1781</v>
      </c>
      <c r="D74" s="106">
        <v>73.686388084402154</v>
      </c>
      <c r="E74" s="105">
        <v>311</v>
      </c>
      <c r="F74" s="107">
        <v>12.867190732312784</v>
      </c>
      <c r="G74" s="105">
        <v>305</v>
      </c>
      <c r="H74" s="107">
        <v>12.618949110467522</v>
      </c>
      <c r="I74" s="105" t="s">
        <v>32</v>
      </c>
      <c r="J74" s="107" t="s">
        <v>32</v>
      </c>
      <c r="K74" s="105" t="s">
        <v>32</v>
      </c>
      <c r="L74" s="103" t="s">
        <v>32</v>
      </c>
    </row>
    <row r="75" spans="1:12">
      <c r="A75" s="98" t="s">
        <v>19</v>
      </c>
      <c r="B75" s="186">
        <v>464</v>
      </c>
      <c r="C75" s="100">
        <v>367</v>
      </c>
      <c r="D75" s="191">
        <v>79.09482758620689</v>
      </c>
      <c r="E75" s="100">
        <v>61</v>
      </c>
      <c r="F75" s="101">
        <v>13.146551724137931</v>
      </c>
      <c r="G75" s="100">
        <v>23</v>
      </c>
      <c r="H75" s="101">
        <v>4.9568965517241379</v>
      </c>
      <c r="I75" s="100" t="s">
        <v>32</v>
      </c>
      <c r="J75" s="101" t="s">
        <v>32</v>
      </c>
      <c r="K75" s="100" t="s">
        <v>32</v>
      </c>
      <c r="L75" s="99" t="s">
        <v>32</v>
      </c>
    </row>
    <row r="76" spans="1:12">
      <c r="A76" s="102" t="s">
        <v>20</v>
      </c>
      <c r="B76" s="187">
        <v>2903</v>
      </c>
      <c r="C76" s="105">
        <v>1493</v>
      </c>
      <c r="D76" s="106">
        <v>51.429555632104716</v>
      </c>
      <c r="E76" s="105">
        <v>1028</v>
      </c>
      <c r="F76" s="107">
        <v>35.411643127798833</v>
      </c>
      <c r="G76" s="105">
        <v>299</v>
      </c>
      <c r="H76" s="107">
        <v>10.299689975887013</v>
      </c>
      <c r="I76" s="105">
        <v>53</v>
      </c>
      <c r="J76" s="106">
        <v>1.8256975542542198</v>
      </c>
      <c r="K76" s="105">
        <v>30</v>
      </c>
      <c r="L76" s="104">
        <v>1.0334137099552188</v>
      </c>
    </row>
    <row r="77" spans="1:12">
      <c r="A77" s="98" t="s">
        <v>21</v>
      </c>
      <c r="B77" s="186">
        <v>1508</v>
      </c>
      <c r="C77" s="100">
        <v>670</v>
      </c>
      <c r="D77" s="191">
        <v>44.429708222811669</v>
      </c>
      <c r="E77" s="100">
        <v>590</v>
      </c>
      <c r="F77" s="101">
        <v>39.124668435013263</v>
      </c>
      <c r="G77" s="100">
        <v>199</v>
      </c>
      <c r="H77" s="101">
        <v>13.196286472148541</v>
      </c>
      <c r="I77" s="100">
        <v>23</v>
      </c>
      <c r="J77" s="101">
        <v>1.5251989389920424</v>
      </c>
      <c r="K77" s="100">
        <v>26</v>
      </c>
      <c r="L77" s="99">
        <v>1.7241379310344827</v>
      </c>
    </row>
    <row r="78" spans="1:12">
      <c r="A78" s="102" t="s">
        <v>22</v>
      </c>
      <c r="B78" s="187">
        <v>1915</v>
      </c>
      <c r="C78" s="105">
        <v>933</v>
      </c>
      <c r="D78" s="106">
        <v>48.720626631853783</v>
      </c>
      <c r="E78" s="105">
        <v>542</v>
      </c>
      <c r="F78" s="107">
        <v>28.302872062663187</v>
      </c>
      <c r="G78" s="105">
        <v>351</v>
      </c>
      <c r="H78" s="107">
        <v>18.328981723237597</v>
      </c>
      <c r="I78" s="105">
        <v>64</v>
      </c>
      <c r="J78" s="107">
        <v>3.342036553524804</v>
      </c>
      <c r="K78" s="105">
        <v>25</v>
      </c>
      <c r="L78" s="103">
        <v>1.3054830287206265</v>
      </c>
    </row>
    <row r="79" spans="1:12" ht="14.5" thickBot="1">
      <c r="A79" s="98" t="s">
        <v>23</v>
      </c>
      <c r="B79" s="188">
        <v>1568</v>
      </c>
      <c r="C79" s="109">
        <v>899</v>
      </c>
      <c r="D79" s="110">
        <v>57.334183673469383</v>
      </c>
      <c r="E79" s="109">
        <v>489</v>
      </c>
      <c r="F79" s="192">
        <v>31.186224489795915</v>
      </c>
      <c r="G79" s="109">
        <v>124</v>
      </c>
      <c r="H79" s="192">
        <v>7.9081632653061229</v>
      </c>
      <c r="I79" s="109">
        <v>27</v>
      </c>
      <c r="J79" s="110">
        <v>1.7219387755102038</v>
      </c>
      <c r="K79" s="109">
        <v>29</v>
      </c>
      <c r="L79" s="108">
        <v>1.8494897959183674</v>
      </c>
    </row>
    <row r="80" spans="1:12">
      <c r="A80" s="111" t="s">
        <v>7</v>
      </c>
      <c r="B80" s="189">
        <v>43670</v>
      </c>
      <c r="C80" s="182">
        <v>26023</v>
      </c>
      <c r="D80" s="115">
        <v>59.590107625372113</v>
      </c>
      <c r="E80" s="114">
        <v>8364</v>
      </c>
      <c r="F80" s="117">
        <v>19.152736432333409</v>
      </c>
      <c r="G80" s="114">
        <v>6985</v>
      </c>
      <c r="H80" s="117">
        <v>15.994962216624685</v>
      </c>
      <c r="I80" s="114">
        <v>1150</v>
      </c>
      <c r="J80" s="115">
        <v>2.6333867643691322</v>
      </c>
      <c r="K80" s="114">
        <v>1148</v>
      </c>
      <c r="L80" s="112">
        <v>2.6288069613006639</v>
      </c>
    </row>
    <row r="81" spans="1:12">
      <c r="A81" s="116" t="s">
        <v>8</v>
      </c>
      <c r="B81" s="189">
        <v>11114</v>
      </c>
      <c r="C81" s="114">
        <v>6162</v>
      </c>
      <c r="D81" s="115">
        <v>55.443584667986322</v>
      </c>
      <c r="E81" s="114">
        <v>3364</v>
      </c>
      <c r="F81" s="117">
        <v>30.268130286125604</v>
      </c>
      <c r="G81" s="114">
        <v>1193</v>
      </c>
      <c r="H81" s="117">
        <v>10.734209105632535</v>
      </c>
      <c r="I81" s="114">
        <v>203</v>
      </c>
      <c r="J81" s="117">
        <v>1.8265251034730972</v>
      </c>
      <c r="K81" s="114">
        <v>192</v>
      </c>
      <c r="L81" s="113">
        <v>1.7275508367824366</v>
      </c>
    </row>
    <row r="82" spans="1:12" ht="14.5" thickBot="1">
      <c r="A82" s="118" t="s">
        <v>6</v>
      </c>
      <c r="B82" s="190">
        <v>54784</v>
      </c>
      <c r="C82" s="119">
        <v>32185</v>
      </c>
      <c r="D82" s="121">
        <v>58.748904789719624</v>
      </c>
      <c r="E82" s="119">
        <v>11728</v>
      </c>
      <c r="F82" s="121">
        <v>21.407710280373831</v>
      </c>
      <c r="G82" s="119">
        <v>8178</v>
      </c>
      <c r="H82" s="121">
        <v>14.927716121495326</v>
      </c>
      <c r="I82" s="119">
        <v>1353</v>
      </c>
      <c r="J82" s="121">
        <v>2.4696991822429908</v>
      </c>
      <c r="K82" s="119">
        <v>1340</v>
      </c>
      <c r="L82" s="120">
        <v>2.4459696261682242</v>
      </c>
    </row>
    <row r="83" spans="1:12">
      <c r="A83" s="489" t="s">
        <v>57</v>
      </c>
      <c r="B83" s="489"/>
      <c r="C83" s="489"/>
      <c r="D83" s="489"/>
      <c r="E83" s="489"/>
      <c r="F83" s="489"/>
      <c r="G83" s="489"/>
      <c r="H83" s="489"/>
      <c r="I83" s="489"/>
      <c r="J83" s="489"/>
      <c r="K83" s="489"/>
      <c r="L83" s="489"/>
    </row>
    <row r="84" spans="1:12" ht="27" customHeight="1">
      <c r="A84" s="487" t="s">
        <v>181</v>
      </c>
      <c r="B84" s="487"/>
      <c r="C84" s="487"/>
      <c r="D84" s="487"/>
      <c r="E84" s="487"/>
      <c r="F84" s="487"/>
      <c r="G84" s="487"/>
      <c r="H84" s="487"/>
      <c r="I84" s="487"/>
      <c r="J84" s="487"/>
      <c r="K84" s="487"/>
      <c r="L84" s="487"/>
    </row>
    <row r="85" spans="1:12" ht="14.5">
      <c r="A85" s="10"/>
      <c r="B85" s="10"/>
      <c r="C85" s="10"/>
      <c r="D85" s="10"/>
      <c r="E85" s="10"/>
      <c r="F85" s="10"/>
      <c r="G85" s="10"/>
      <c r="H85" s="10"/>
      <c r="I85" s="10"/>
      <c r="J85" s="10"/>
      <c r="K85" s="10"/>
      <c r="L85" s="10"/>
    </row>
    <row r="86" spans="1:12" ht="14.5">
      <c r="A86" s="10"/>
      <c r="B86" s="10"/>
      <c r="C86" s="10"/>
      <c r="D86" s="10"/>
      <c r="E86" s="10"/>
      <c r="F86" s="10"/>
      <c r="G86" s="10"/>
      <c r="H86" s="10"/>
      <c r="I86" s="10"/>
      <c r="J86" s="10"/>
      <c r="K86" s="10"/>
      <c r="L86" s="10"/>
    </row>
    <row r="87" spans="1:12" ht="14.5">
      <c r="A87" s="10"/>
      <c r="B87" s="10"/>
      <c r="C87" s="10"/>
      <c r="D87" s="10"/>
      <c r="E87" s="10"/>
      <c r="F87" s="10"/>
      <c r="G87" s="10"/>
      <c r="H87" s="10"/>
      <c r="I87" s="10"/>
      <c r="J87" s="10"/>
      <c r="K87" s="10"/>
      <c r="L87" s="10"/>
    </row>
    <row r="88" spans="1:12" ht="14.5">
      <c r="A88" s="10"/>
      <c r="B88" s="10"/>
      <c r="C88" s="10"/>
      <c r="D88" s="10"/>
      <c r="E88" s="10"/>
      <c r="F88" s="10"/>
      <c r="G88" s="10"/>
      <c r="H88" s="10"/>
      <c r="I88" s="10"/>
      <c r="J88" s="10"/>
      <c r="K88" s="10"/>
      <c r="L88" s="10"/>
    </row>
    <row r="89" spans="1:12">
      <c r="A89" s="1"/>
      <c r="C89" s="1"/>
      <c r="D89" s="1"/>
      <c r="E89" s="1"/>
      <c r="F89" s="1"/>
      <c r="G89" s="1"/>
      <c r="H89" s="1"/>
      <c r="I89" s="1"/>
      <c r="J89" s="1"/>
      <c r="K89" s="1"/>
      <c r="L89" s="1"/>
    </row>
    <row r="90" spans="1:12">
      <c r="A90" s="7"/>
      <c r="B90" s="7"/>
      <c r="C90" s="7"/>
      <c r="D90" s="7"/>
      <c r="E90" s="7"/>
      <c r="F90" s="7"/>
      <c r="G90" s="7"/>
      <c r="H90" s="7"/>
      <c r="I90" s="7"/>
      <c r="J90" s="7"/>
      <c r="K90" s="7"/>
      <c r="L90" s="7"/>
    </row>
    <row r="91" spans="1:12">
      <c r="A91" s="1"/>
      <c r="C91" s="1"/>
      <c r="D91" s="1"/>
      <c r="E91" s="1"/>
      <c r="F91" s="1"/>
      <c r="G91" s="1"/>
      <c r="H91" s="1"/>
      <c r="I91" s="1"/>
      <c r="J91" s="1"/>
      <c r="K91" s="1"/>
      <c r="L91" s="1"/>
    </row>
  </sheetData>
  <mergeCells count="39">
    <mergeCell ref="A32:L32"/>
    <mergeCell ref="A55:L55"/>
    <mergeCell ref="A27:L27"/>
    <mergeCell ref="A60:L60"/>
    <mergeCell ref="A56:L56"/>
    <mergeCell ref="A58:L58"/>
    <mergeCell ref="K34:L34"/>
    <mergeCell ref="B35:C35"/>
    <mergeCell ref="B33:B34"/>
    <mergeCell ref="C33:L33"/>
    <mergeCell ref="A33:A35"/>
    <mergeCell ref="C34:D34"/>
    <mergeCell ref="E34:F34"/>
    <mergeCell ref="G34:H34"/>
    <mergeCell ref="I34:J34"/>
    <mergeCell ref="A30:L30"/>
    <mergeCell ref="A84:L84"/>
    <mergeCell ref="B61:B62"/>
    <mergeCell ref="C61:L61"/>
    <mergeCell ref="C62:D62"/>
    <mergeCell ref="E62:F62"/>
    <mergeCell ref="G62:H62"/>
    <mergeCell ref="I62:J62"/>
    <mergeCell ref="K62:L62"/>
    <mergeCell ref="B63:C63"/>
    <mergeCell ref="A61:A63"/>
    <mergeCell ref="A83:L83"/>
    <mergeCell ref="A28:L28"/>
    <mergeCell ref="A1:L1"/>
    <mergeCell ref="A5:A7"/>
    <mergeCell ref="B5:B6"/>
    <mergeCell ref="C5:L5"/>
    <mergeCell ref="C6:D6"/>
    <mergeCell ref="E6:F6"/>
    <mergeCell ref="G6:H6"/>
    <mergeCell ref="I6:J6"/>
    <mergeCell ref="K6:L6"/>
    <mergeCell ref="B7:C7"/>
    <mergeCell ref="A4:L4"/>
  </mergeCells>
  <hyperlinks>
    <hyperlink ref="A2" location="Inhalt!A1" display="Zurück zum Inhalt - HF-04"/>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80" zoomScaleNormal="80" workbookViewId="0">
      <selection activeCell="A2" sqref="A2"/>
    </sheetView>
  </sheetViews>
  <sheetFormatPr baseColWidth="10" defaultRowHeight="14"/>
  <cols>
    <col min="1" max="1" width="63.75" customWidth="1"/>
    <col min="2" max="7" width="11.08203125" customWidth="1"/>
  </cols>
  <sheetData>
    <row r="1" spans="1:7" ht="23.5">
      <c r="A1" s="401">
        <v>2020</v>
      </c>
      <c r="B1" s="401"/>
      <c r="C1" s="401"/>
      <c r="D1" s="401"/>
      <c r="E1" s="401"/>
      <c r="F1" s="401"/>
      <c r="G1" s="401"/>
    </row>
    <row r="2" spans="1:7" ht="14.5" customHeight="1">
      <c r="A2" s="392" t="s">
        <v>171</v>
      </c>
      <c r="B2" s="197"/>
      <c r="C2" s="197"/>
      <c r="D2" s="197"/>
      <c r="E2" s="197"/>
      <c r="F2" s="197"/>
      <c r="G2" s="197"/>
    </row>
    <row r="3" spans="1:7" ht="14.5" customHeight="1">
      <c r="A3" s="198"/>
      <c r="B3" s="197"/>
      <c r="C3" s="197"/>
      <c r="D3" s="197"/>
      <c r="E3" s="197"/>
      <c r="F3" s="197"/>
      <c r="G3" s="197"/>
    </row>
    <row r="4" spans="1:7" ht="14.5">
      <c r="A4" s="490" t="s">
        <v>144</v>
      </c>
      <c r="B4" s="490"/>
      <c r="C4" s="490"/>
      <c r="D4" s="490"/>
      <c r="E4" s="490"/>
      <c r="F4" s="490"/>
      <c r="G4" s="490"/>
    </row>
    <row r="5" spans="1:7" ht="14.5">
      <c r="A5" s="462" t="s">
        <v>2</v>
      </c>
      <c r="B5" s="481" t="s">
        <v>4</v>
      </c>
      <c r="C5" s="482"/>
      <c r="D5" s="491" t="s">
        <v>60</v>
      </c>
      <c r="E5" s="492"/>
      <c r="F5" s="492"/>
      <c r="G5" s="492"/>
    </row>
    <row r="6" spans="1:7" ht="33.75" customHeight="1">
      <c r="A6" s="462"/>
      <c r="B6" s="481"/>
      <c r="C6" s="482"/>
      <c r="D6" s="493" t="s">
        <v>61</v>
      </c>
      <c r="E6" s="465"/>
      <c r="F6" s="493" t="s">
        <v>62</v>
      </c>
      <c r="G6" s="494"/>
    </row>
    <row r="7" spans="1:7" ht="15" thickBot="1">
      <c r="A7" s="463"/>
      <c r="B7" s="208" t="s">
        <v>1</v>
      </c>
      <c r="C7" s="209" t="s">
        <v>63</v>
      </c>
      <c r="D7" s="208" t="s">
        <v>1</v>
      </c>
      <c r="E7" s="209" t="s">
        <v>63</v>
      </c>
      <c r="F7" s="208" t="s">
        <v>1</v>
      </c>
      <c r="G7" s="207" t="s">
        <v>63</v>
      </c>
    </row>
    <row r="8" spans="1:7">
      <c r="A8" s="40" t="s">
        <v>24</v>
      </c>
      <c r="B8" s="349">
        <v>74</v>
      </c>
      <c r="C8" s="210">
        <v>2.4300000000000002</v>
      </c>
      <c r="D8" s="349">
        <v>81</v>
      </c>
      <c r="E8" s="210">
        <v>2.35</v>
      </c>
      <c r="F8" s="349">
        <v>17</v>
      </c>
      <c r="G8" s="200">
        <v>6.76</v>
      </c>
    </row>
    <row r="9" spans="1:7">
      <c r="A9" s="41" t="s">
        <v>10</v>
      </c>
      <c r="B9" s="350">
        <v>69</v>
      </c>
      <c r="C9" s="211">
        <v>2.5</v>
      </c>
      <c r="D9" s="350">
        <v>82</v>
      </c>
      <c r="E9" s="211">
        <v>2.34</v>
      </c>
      <c r="F9" s="350">
        <v>10</v>
      </c>
      <c r="G9" s="199">
        <v>3.7</v>
      </c>
    </row>
    <row r="10" spans="1:7">
      <c r="A10" s="40" t="s">
        <v>11</v>
      </c>
      <c r="B10" s="351">
        <v>50</v>
      </c>
      <c r="C10" s="210">
        <v>5.05</v>
      </c>
      <c r="D10" s="351">
        <v>67</v>
      </c>
      <c r="E10" s="210">
        <v>6.11</v>
      </c>
      <c r="F10" s="351">
        <v>15</v>
      </c>
      <c r="G10" s="200">
        <v>6.2</v>
      </c>
    </row>
    <row r="11" spans="1:7">
      <c r="A11" s="41" t="s">
        <v>12</v>
      </c>
      <c r="B11" s="350">
        <v>74</v>
      </c>
      <c r="C11" s="211">
        <v>3.28</v>
      </c>
      <c r="D11" s="350">
        <v>83</v>
      </c>
      <c r="E11" s="211">
        <v>3.05</v>
      </c>
      <c r="F11" s="350">
        <v>16</v>
      </c>
      <c r="G11" s="199">
        <v>6.93</v>
      </c>
    </row>
    <row r="12" spans="1:7">
      <c r="A12" s="40" t="s">
        <v>13</v>
      </c>
      <c r="B12" s="351">
        <v>57</v>
      </c>
      <c r="C12" s="210">
        <v>6.44</v>
      </c>
      <c r="D12" s="351">
        <v>71</v>
      </c>
      <c r="E12" s="210">
        <v>7.89</v>
      </c>
      <c r="F12" s="351">
        <v>44</v>
      </c>
      <c r="G12" s="200">
        <v>9.59</v>
      </c>
    </row>
    <row r="13" spans="1:7">
      <c r="A13" s="41" t="s">
        <v>14</v>
      </c>
      <c r="B13" s="357" t="s">
        <v>185</v>
      </c>
      <c r="C13" s="358" t="s">
        <v>185</v>
      </c>
      <c r="D13" s="357" t="s">
        <v>185</v>
      </c>
      <c r="E13" s="358" t="s">
        <v>185</v>
      </c>
      <c r="F13" s="357" t="s">
        <v>185</v>
      </c>
      <c r="G13" s="359" t="s">
        <v>185</v>
      </c>
    </row>
    <row r="14" spans="1:7">
      <c r="A14" s="40" t="s">
        <v>15</v>
      </c>
      <c r="B14" s="351">
        <v>69</v>
      </c>
      <c r="C14" s="210">
        <v>3.28</v>
      </c>
      <c r="D14" s="351">
        <v>83</v>
      </c>
      <c r="E14" s="210">
        <v>3.05</v>
      </c>
      <c r="F14" s="351">
        <v>21</v>
      </c>
      <c r="G14" s="200">
        <v>6.74</v>
      </c>
    </row>
    <row r="15" spans="1:7">
      <c r="A15" s="41" t="s">
        <v>27</v>
      </c>
      <c r="B15" s="350">
        <v>71</v>
      </c>
      <c r="C15" s="211">
        <v>4.18</v>
      </c>
      <c r="D15" s="350">
        <v>88</v>
      </c>
      <c r="E15" s="211">
        <v>3.41</v>
      </c>
      <c r="F15" s="350">
        <v>23</v>
      </c>
      <c r="G15" s="199">
        <v>7.54</v>
      </c>
    </row>
    <row r="16" spans="1:7">
      <c r="A16" s="40" t="s">
        <v>17</v>
      </c>
      <c r="B16" s="351">
        <v>59</v>
      </c>
      <c r="C16" s="210">
        <v>3.36</v>
      </c>
      <c r="D16" s="351">
        <v>73</v>
      </c>
      <c r="E16" s="210">
        <v>3.92</v>
      </c>
      <c r="F16" s="351">
        <v>33</v>
      </c>
      <c r="G16" s="200">
        <v>5.67</v>
      </c>
    </row>
    <row r="17" spans="1:7">
      <c r="A17" s="41" t="s">
        <v>44</v>
      </c>
      <c r="B17" s="350">
        <v>62</v>
      </c>
      <c r="C17" s="211">
        <v>2.56</v>
      </c>
      <c r="D17" s="350">
        <v>87</v>
      </c>
      <c r="E17" s="211">
        <v>2.2200000000000002</v>
      </c>
      <c r="F17" s="350">
        <v>8</v>
      </c>
      <c r="G17" s="199">
        <v>2.61</v>
      </c>
    </row>
    <row r="18" spans="1:7">
      <c r="A18" s="40" t="s">
        <v>18</v>
      </c>
      <c r="B18" s="351">
        <v>84</v>
      </c>
      <c r="C18" s="210">
        <v>2.17</v>
      </c>
      <c r="D18" s="351">
        <v>94</v>
      </c>
      <c r="E18" s="210">
        <v>1.47</v>
      </c>
      <c r="F18" s="351">
        <v>25</v>
      </c>
      <c r="G18" s="200">
        <v>6.92</v>
      </c>
    </row>
    <row r="19" spans="1:7">
      <c r="A19" s="41" t="s">
        <v>19</v>
      </c>
      <c r="B19" s="350">
        <v>51</v>
      </c>
      <c r="C19" s="211">
        <v>5.86</v>
      </c>
      <c r="D19" s="350">
        <v>88</v>
      </c>
      <c r="E19" s="211">
        <v>5.36</v>
      </c>
      <c r="F19" s="350">
        <v>10</v>
      </c>
      <c r="G19" s="199">
        <v>5.0999999999999996</v>
      </c>
    </row>
    <row r="20" spans="1:7">
      <c r="A20" s="40" t="s">
        <v>20</v>
      </c>
      <c r="B20" s="351">
        <v>45</v>
      </c>
      <c r="C20" s="210">
        <v>3.6</v>
      </c>
      <c r="D20" s="351">
        <v>65</v>
      </c>
      <c r="E20" s="210">
        <v>4.8</v>
      </c>
      <c r="F20" s="351">
        <v>21</v>
      </c>
      <c r="G20" s="200">
        <v>4.43</v>
      </c>
    </row>
    <row r="21" spans="1:7">
      <c r="A21" s="41" t="s">
        <v>25</v>
      </c>
      <c r="B21" s="350">
        <v>76</v>
      </c>
      <c r="C21" s="211">
        <v>3.73</v>
      </c>
      <c r="D21" s="350">
        <v>84</v>
      </c>
      <c r="E21" s="211">
        <v>3.53</v>
      </c>
      <c r="F21" s="350">
        <v>13</v>
      </c>
      <c r="G21" s="199">
        <v>8.5299999999999994</v>
      </c>
    </row>
    <row r="22" spans="1:7">
      <c r="A22" s="42" t="s">
        <v>26</v>
      </c>
      <c r="B22" s="352">
        <v>67</v>
      </c>
      <c r="C22" s="212">
        <v>3.53</v>
      </c>
      <c r="D22" s="352">
        <v>88</v>
      </c>
      <c r="E22" s="212">
        <v>3.31</v>
      </c>
      <c r="F22" s="352">
        <v>36</v>
      </c>
      <c r="G22" s="201">
        <v>5.81</v>
      </c>
    </row>
    <row r="23" spans="1:7" ht="14.5" thickBot="1">
      <c r="A23" s="41" t="s">
        <v>23</v>
      </c>
      <c r="B23" s="353">
        <v>55</v>
      </c>
      <c r="C23" s="213">
        <v>3.89</v>
      </c>
      <c r="D23" s="353">
        <v>66</v>
      </c>
      <c r="E23" s="213">
        <v>4.3600000000000003</v>
      </c>
      <c r="F23" s="353">
        <v>21</v>
      </c>
      <c r="G23" s="202">
        <v>6.94</v>
      </c>
    </row>
    <row r="24" spans="1:7">
      <c r="A24" s="137" t="s">
        <v>7</v>
      </c>
      <c r="B24" s="354">
        <v>67</v>
      </c>
      <c r="C24" s="214">
        <v>1.1000000000000001</v>
      </c>
      <c r="D24" s="354">
        <v>83</v>
      </c>
      <c r="E24" s="214">
        <v>1.05</v>
      </c>
      <c r="F24" s="354">
        <v>19</v>
      </c>
      <c r="G24" s="203">
        <v>1.77</v>
      </c>
    </row>
    <row r="25" spans="1:7">
      <c r="A25" s="143" t="s">
        <v>8</v>
      </c>
      <c r="B25" s="355">
        <v>59</v>
      </c>
      <c r="C25" s="215">
        <v>1.78</v>
      </c>
      <c r="D25" s="355">
        <v>75</v>
      </c>
      <c r="E25" s="215">
        <v>1.96</v>
      </c>
      <c r="F25" s="355">
        <v>18</v>
      </c>
      <c r="G25" s="204">
        <v>2.77</v>
      </c>
    </row>
    <row r="26" spans="1:7" ht="14.5" thickBot="1">
      <c r="A26" s="149" t="s">
        <v>6</v>
      </c>
      <c r="B26" s="356">
        <v>66</v>
      </c>
      <c r="C26" s="216">
        <v>0.96</v>
      </c>
      <c r="D26" s="356">
        <v>82</v>
      </c>
      <c r="E26" s="216">
        <v>0.93</v>
      </c>
      <c r="F26" s="356">
        <v>19</v>
      </c>
      <c r="G26" s="205">
        <v>1.53</v>
      </c>
    </row>
    <row r="27" spans="1:7" ht="22.5" customHeight="1">
      <c r="A27" s="496" t="s">
        <v>64</v>
      </c>
      <c r="B27" s="496"/>
      <c r="C27" s="496"/>
      <c r="D27" s="496"/>
      <c r="E27" s="496"/>
      <c r="F27" s="496"/>
      <c r="G27" s="496"/>
    </row>
    <row r="28" spans="1:7" s="1" customFormat="1" ht="15" customHeight="1">
      <c r="A28" s="501" t="s">
        <v>186</v>
      </c>
      <c r="B28" s="501"/>
      <c r="C28" s="501"/>
      <c r="D28" s="501"/>
      <c r="E28" s="501"/>
      <c r="F28" s="501"/>
      <c r="G28" s="501"/>
    </row>
    <row r="29" spans="1:7">
      <c r="A29" s="497" t="s">
        <v>184</v>
      </c>
      <c r="B29" s="497"/>
      <c r="C29" s="497"/>
      <c r="D29" s="497"/>
      <c r="E29" s="497"/>
      <c r="F29" s="497"/>
      <c r="G29" s="497"/>
    </row>
    <row r="30" spans="1:7" ht="14.5">
      <c r="A30" s="206"/>
      <c r="B30" s="206"/>
      <c r="C30" s="206"/>
      <c r="D30" s="197"/>
      <c r="E30" s="197"/>
      <c r="F30" s="197"/>
      <c r="G30" s="197"/>
    </row>
    <row r="31" spans="1:7" ht="14.5">
      <c r="A31" s="9"/>
      <c r="B31" s="197"/>
      <c r="C31" s="197"/>
      <c r="D31" s="197"/>
      <c r="E31" s="197"/>
      <c r="F31" s="197"/>
      <c r="G31" s="197"/>
    </row>
    <row r="32" spans="1:7" ht="33.75" customHeight="1">
      <c r="A32" s="490" t="s">
        <v>176</v>
      </c>
      <c r="B32" s="490"/>
      <c r="C32" s="490"/>
      <c r="D32" s="197"/>
      <c r="E32" s="197"/>
      <c r="F32" s="197"/>
      <c r="G32" s="197"/>
    </row>
    <row r="33" spans="1:7" s="1" customFormat="1" ht="15" customHeight="1">
      <c r="A33" s="371"/>
      <c r="B33" s="502" t="s">
        <v>199</v>
      </c>
      <c r="C33" s="503"/>
      <c r="D33" s="197"/>
      <c r="E33" s="197"/>
      <c r="F33" s="197"/>
      <c r="G33" s="197"/>
    </row>
    <row r="34" spans="1:7" ht="15" thickBot="1">
      <c r="A34" s="372"/>
      <c r="B34" s="195" t="s">
        <v>65</v>
      </c>
      <c r="C34" s="217" t="s">
        <v>63</v>
      </c>
      <c r="D34" s="197"/>
      <c r="E34" s="197"/>
      <c r="F34" s="197"/>
      <c r="G34" s="197"/>
    </row>
    <row r="35" spans="1:7" ht="14.5">
      <c r="A35" s="373" t="s">
        <v>150</v>
      </c>
      <c r="B35" s="378"/>
      <c r="C35" s="218"/>
      <c r="D35" s="197"/>
      <c r="E35" s="197"/>
      <c r="F35" s="197"/>
      <c r="G35" s="197"/>
    </row>
    <row r="36" spans="1:7" ht="14.5">
      <c r="A36" s="373" t="s">
        <v>67</v>
      </c>
      <c r="B36" s="379" t="s">
        <v>68</v>
      </c>
      <c r="C36" s="218" t="s">
        <v>69</v>
      </c>
      <c r="D36" s="197"/>
      <c r="E36" s="197"/>
      <c r="F36" s="197"/>
      <c r="G36" s="197"/>
    </row>
    <row r="37" spans="1:7" ht="14.5">
      <c r="A37" s="373" t="s">
        <v>70</v>
      </c>
      <c r="B37" s="379" t="s">
        <v>71</v>
      </c>
      <c r="C37" s="218" t="s">
        <v>69</v>
      </c>
      <c r="D37" s="197"/>
      <c r="E37" s="197"/>
      <c r="F37" s="197"/>
      <c r="G37" s="197"/>
    </row>
    <row r="38" spans="1:7" ht="14.5">
      <c r="A38" s="373" t="s">
        <v>72</v>
      </c>
      <c r="B38" s="379" t="s">
        <v>73</v>
      </c>
      <c r="C38" s="218" t="s">
        <v>69</v>
      </c>
      <c r="D38" s="197"/>
      <c r="E38" s="197"/>
      <c r="F38" s="197"/>
      <c r="G38" s="197"/>
    </row>
    <row r="39" spans="1:7" ht="14.5">
      <c r="A39" s="373" t="s">
        <v>74</v>
      </c>
      <c r="B39" s="379" t="s">
        <v>75</v>
      </c>
      <c r="C39" s="218" t="s">
        <v>76</v>
      </c>
      <c r="D39" s="197"/>
      <c r="E39" s="197"/>
      <c r="F39" s="197"/>
      <c r="G39" s="197"/>
    </row>
    <row r="40" spans="1:7" ht="14.5">
      <c r="A40" s="373" t="s">
        <v>77</v>
      </c>
      <c r="B40" s="379" t="s">
        <v>78</v>
      </c>
      <c r="C40" s="218" t="s">
        <v>76</v>
      </c>
      <c r="D40" s="197"/>
      <c r="E40" s="197"/>
      <c r="F40" s="197"/>
      <c r="G40" s="197"/>
    </row>
    <row r="41" spans="1:7" ht="14.5">
      <c r="A41" s="373" t="s">
        <v>79</v>
      </c>
      <c r="B41" s="379" t="s">
        <v>80</v>
      </c>
      <c r="C41" s="218" t="s">
        <v>69</v>
      </c>
      <c r="D41" s="197"/>
      <c r="E41" s="197"/>
      <c r="F41" s="197"/>
      <c r="G41" s="197"/>
    </row>
    <row r="42" spans="1:7" ht="14.5">
      <c r="A42" s="373" t="s">
        <v>81</v>
      </c>
      <c r="B42" s="379" t="s">
        <v>82</v>
      </c>
      <c r="C42" s="218" t="s">
        <v>69</v>
      </c>
      <c r="D42" s="197"/>
      <c r="E42" s="197"/>
      <c r="F42" s="197"/>
      <c r="G42" s="197"/>
    </row>
    <row r="43" spans="1:7" ht="14.5">
      <c r="A43" s="373" t="s">
        <v>83</v>
      </c>
      <c r="B43" s="379" t="s">
        <v>73</v>
      </c>
      <c r="C43" s="218" t="s">
        <v>76</v>
      </c>
      <c r="D43" s="197"/>
      <c r="E43" s="197"/>
      <c r="F43" s="197"/>
      <c r="G43" s="197"/>
    </row>
    <row r="44" spans="1:7" ht="14.5">
      <c r="A44" s="373" t="s">
        <v>84</v>
      </c>
      <c r="B44" s="379" t="s">
        <v>82</v>
      </c>
      <c r="C44" s="218" t="s">
        <v>69</v>
      </c>
      <c r="D44" s="197"/>
      <c r="E44" s="197"/>
      <c r="F44" s="197"/>
      <c r="G44" s="197"/>
    </row>
    <row r="45" spans="1:7" ht="14.5">
      <c r="A45" s="373" t="s">
        <v>85</v>
      </c>
      <c r="B45" s="379" t="s">
        <v>75</v>
      </c>
      <c r="C45" s="218" t="s">
        <v>69</v>
      </c>
      <c r="D45" s="197"/>
      <c r="E45" s="197"/>
      <c r="F45" s="197"/>
      <c r="G45" s="197"/>
    </row>
    <row r="46" spans="1:7" ht="14.5">
      <c r="A46" s="373" t="s">
        <v>86</v>
      </c>
      <c r="B46" s="379" t="s">
        <v>82</v>
      </c>
      <c r="C46" s="218" t="s">
        <v>76</v>
      </c>
      <c r="D46" s="197"/>
      <c r="E46" s="197"/>
      <c r="F46" s="197"/>
      <c r="G46" s="197"/>
    </row>
    <row r="47" spans="1:7" ht="14.5">
      <c r="A47" s="373" t="s">
        <v>87</v>
      </c>
      <c r="B47" s="379" t="s">
        <v>88</v>
      </c>
      <c r="C47" s="218" t="s">
        <v>76</v>
      </c>
      <c r="D47" s="197"/>
      <c r="E47" s="197"/>
      <c r="F47" s="197"/>
      <c r="G47" s="197"/>
    </row>
    <row r="48" spans="1:7" ht="14.5">
      <c r="A48" s="373" t="s">
        <v>89</v>
      </c>
      <c r="B48" s="379" t="s">
        <v>90</v>
      </c>
      <c r="C48" s="218" t="s">
        <v>69</v>
      </c>
      <c r="D48" s="197"/>
      <c r="E48" s="197"/>
      <c r="F48" s="197"/>
      <c r="G48" s="197"/>
    </row>
    <row r="49" spans="1:7" ht="14.5">
      <c r="A49" s="373" t="s">
        <v>91</v>
      </c>
      <c r="B49" s="379" t="s">
        <v>92</v>
      </c>
      <c r="C49" s="218" t="s">
        <v>76</v>
      </c>
      <c r="D49" s="197"/>
      <c r="E49" s="197"/>
      <c r="F49" s="197"/>
      <c r="G49" s="197"/>
    </row>
    <row r="50" spans="1:7" ht="14.5">
      <c r="A50" s="373" t="s">
        <v>93</v>
      </c>
      <c r="B50" s="379" t="s">
        <v>94</v>
      </c>
      <c r="C50" s="218" t="s">
        <v>69</v>
      </c>
      <c r="D50" s="197"/>
      <c r="E50" s="197"/>
      <c r="F50" s="197"/>
      <c r="G50" s="197"/>
    </row>
    <row r="51" spans="1:7" ht="14.5">
      <c r="A51" s="373" t="s">
        <v>200</v>
      </c>
      <c r="B51" s="378"/>
      <c r="C51" s="218"/>
      <c r="D51" s="197"/>
      <c r="E51" s="197"/>
      <c r="F51" s="197"/>
      <c r="G51" s="197"/>
    </row>
    <row r="52" spans="1:7" ht="14.5">
      <c r="A52" s="373" t="s">
        <v>201</v>
      </c>
      <c r="B52" s="379" t="s">
        <v>82</v>
      </c>
      <c r="C52" s="218" t="s">
        <v>76</v>
      </c>
      <c r="D52" s="197"/>
      <c r="E52" s="197"/>
      <c r="F52" s="197"/>
      <c r="G52" s="197"/>
    </row>
    <row r="53" spans="1:7" ht="14.5">
      <c r="A53" s="373" t="s">
        <v>202</v>
      </c>
      <c r="B53" s="378"/>
      <c r="C53" s="218"/>
      <c r="D53" s="197"/>
      <c r="E53" s="197"/>
      <c r="F53" s="197"/>
      <c r="G53" s="197"/>
    </row>
    <row r="54" spans="1:7" ht="14.5">
      <c r="A54" s="373" t="s">
        <v>203</v>
      </c>
      <c r="B54" s="379" t="s">
        <v>95</v>
      </c>
      <c r="C54" s="218" t="s">
        <v>76</v>
      </c>
      <c r="D54" s="197"/>
      <c r="E54" s="197"/>
      <c r="F54" s="197"/>
      <c r="G54" s="197"/>
    </row>
    <row r="55" spans="1:7" ht="17.25" customHeight="1">
      <c r="A55" s="374" t="s">
        <v>197</v>
      </c>
      <c r="B55" s="378"/>
      <c r="C55" s="218"/>
      <c r="D55" s="197"/>
      <c r="E55" s="197"/>
      <c r="F55" s="197"/>
      <c r="G55" s="197"/>
    </row>
    <row r="56" spans="1:7" ht="14.5">
      <c r="A56" s="373" t="s">
        <v>198</v>
      </c>
      <c r="B56" s="379" t="s">
        <v>95</v>
      </c>
      <c r="C56" s="218" t="s">
        <v>76</v>
      </c>
      <c r="D56" s="197"/>
      <c r="E56" s="197"/>
      <c r="F56" s="197"/>
      <c r="G56" s="197"/>
    </row>
    <row r="57" spans="1:7" ht="14.5">
      <c r="A57" s="374" t="s">
        <v>194</v>
      </c>
      <c r="B57" s="378"/>
      <c r="C57" s="218"/>
      <c r="D57" s="197"/>
      <c r="E57" s="197"/>
      <c r="F57" s="197"/>
      <c r="G57" s="197"/>
    </row>
    <row r="58" spans="1:7" ht="14.5">
      <c r="A58" s="373" t="s">
        <v>195</v>
      </c>
      <c r="B58" s="379" t="s">
        <v>96</v>
      </c>
      <c r="C58" s="218" t="s">
        <v>76</v>
      </c>
      <c r="D58" s="197"/>
      <c r="E58" s="197"/>
      <c r="F58" s="197"/>
      <c r="G58" s="197"/>
    </row>
    <row r="59" spans="1:7" ht="14.5">
      <c r="A59" s="373" t="s">
        <v>151</v>
      </c>
      <c r="B59" s="378"/>
      <c r="C59" s="218"/>
      <c r="D59" s="197"/>
      <c r="E59" s="197"/>
      <c r="F59" s="197"/>
      <c r="G59" s="197"/>
    </row>
    <row r="60" spans="1:7" ht="14.5">
      <c r="A60" s="373" t="s">
        <v>97</v>
      </c>
      <c r="B60" s="379" t="s">
        <v>90</v>
      </c>
      <c r="C60" s="218" t="s">
        <v>69</v>
      </c>
      <c r="D60" s="197"/>
      <c r="E60" s="197"/>
      <c r="F60" s="197"/>
      <c r="G60" s="197"/>
    </row>
    <row r="61" spans="1:7" ht="14.5">
      <c r="A61" s="373" t="s">
        <v>152</v>
      </c>
      <c r="B61" s="378"/>
      <c r="C61" s="218"/>
      <c r="D61" s="197"/>
      <c r="E61" s="197"/>
      <c r="F61" s="197"/>
      <c r="G61" s="197"/>
    </row>
    <row r="62" spans="1:7" ht="14.5">
      <c r="A62" s="373" t="s">
        <v>98</v>
      </c>
      <c r="B62" s="379" t="s">
        <v>73</v>
      </c>
      <c r="C62" s="218" t="s">
        <v>99</v>
      </c>
      <c r="D62" s="197"/>
      <c r="E62" s="197"/>
      <c r="F62" s="197"/>
      <c r="G62" s="197"/>
    </row>
    <row r="63" spans="1:7" ht="14.5">
      <c r="A63" s="373" t="s">
        <v>100</v>
      </c>
      <c r="B63" s="379" t="s">
        <v>101</v>
      </c>
      <c r="C63" s="218" t="s">
        <v>99</v>
      </c>
      <c r="D63" s="197"/>
      <c r="E63" s="197"/>
      <c r="F63" s="197"/>
      <c r="G63" s="197"/>
    </row>
    <row r="64" spans="1:7" ht="14.5">
      <c r="A64" s="373" t="s">
        <v>102</v>
      </c>
      <c r="B64" s="379" t="s">
        <v>103</v>
      </c>
      <c r="C64" s="218" t="s">
        <v>66</v>
      </c>
      <c r="D64" s="197"/>
      <c r="E64" s="197"/>
      <c r="F64" s="197"/>
      <c r="G64" s="197"/>
    </row>
    <row r="65" spans="1:7" ht="14.5">
      <c r="A65" s="373" t="s">
        <v>153</v>
      </c>
      <c r="B65" s="378"/>
      <c r="C65" s="218"/>
      <c r="D65" s="197"/>
      <c r="E65" s="197"/>
      <c r="F65" s="197"/>
      <c r="G65" s="197"/>
    </row>
    <row r="66" spans="1:7" ht="14.5">
      <c r="A66" s="373" t="s">
        <v>104</v>
      </c>
      <c r="B66" s="379" t="s">
        <v>105</v>
      </c>
      <c r="C66" s="218" t="s">
        <v>76</v>
      </c>
      <c r="D66" s="197"/>
      <c r="E66" s="197"/>
      <c r="F66" s="197"/>
      <c r="G66" s="197"/>
    </row>
    <row r="67" spans="1:7" ht="14.5">
      <c r="A67" s="373" t="s">
        <v>106</v>
      </c>
      <c r="B67" s="379" t="s">
        <v>96</v>
      </c>
      <c r="C67" s="218" t="s">
        <v>107</v>
      </c>
      <c r="D67" s="197"/>
      <c r="E67" s="197"/>
      <c r="F67" s="197"/>
      <c r="G67" s="197"/>
    </row>
    <row r="68" spans="1:7" ht="14.5">
      <c r="A68" s="373" t="s">
        <v>108</v>
      </c>
      <c r="B68" s="379" t="s">
        <v>109</v>
      </c>
      <c r="C68" s="218" t="s">
        <v>110</v>
      </c>
      <c r="D68" s="197"/>
      <c r="E68" s="197"/>
      <c r="F68" s="197"/>
      <c r="G68" s="197"/>
    </row>
    <row r="69" spans="1:7" ht="14.5">
      <c r="A69" s="373" t="s">
        <v>154</v>
      </c>
      <c r="B69" s="378"/>
      <c r="C69" s="218"/>
      <c r="D69" s="197"/>
      <c r="E69" s="197"/>
      <c r="F69" s="197"/>
      <c r="G69" s="197"/>
    </row>
    <row r="70" spans="1:7" ht="14.5">
      <c r="A70" s="373" t="s">
        <v>111</v>
      </c>
      <c r="B70" s="379" t="s">
        <v>112</v>
      </c>
      <c r="C70" s="218" t="s">
        <v>107</v>
      </c>
      <c r="D70" s="197"/>
      <c r="E70" s="197"/>
      <c r="F70" s="197"/>
      <c r="G70" s="197"/>
    </row>
    <row r="71" spans="1:7" ht="14.5">
      <c r="A71" s="373" t="s">
        <v>155</v>
      </c>
      <c r="B71" s="378"/>
      <c r="C71" s="218"/>
      <c r="D71" s="197"/>
      <c r="E71" s="197"/>
      <c r="F71" s="197"/>
      <c r="G71" s="197"/>
    </row>
    <row r="72" spans="1:7" ht="14.5">
      <c r="A72" s="373" t="s">
        <v>113</v>
      </c>
      <c r="B72" s="379" t="s">
        <v>90</v>
      </c>
      <c r="C72" s="218" t="s">
        <v>76</v>
      </c>
      <c r="D72" s="197"/>
      <c r="E72" s="197"/>
      <c r="F72" s="197"/>
      <c r="G72" s="197"/>
    </row>
    <row r="73" spans="1:7" ht="14.5">
      <c r="A73" s="373" t="s">
        <v>156</v>
      </c>
      <c r="B73" s="378"/>
      <c r="C73" s="218"/>
      <c r="D73" s="197"/>
      <c r="E73" s="197"/>
      <c r="F73" s="197"/>
      <c r="G73" s="197"/>
    </row>
    <row r="74" spans="1:7" ht="14.5">
      <c r="A74" s="373" t="s">
        <v>114</v>
      </c>
      <c r="B74" s="379" t="s">
        <v>115</v>
      </c>
      <c r="C74" s="218" t="s">
        <v>76</v>
      </c>
      <c r="D74" s="197"/>
      <c r="E74" s="197"/>
      <c r="F74" s="197"/>
      <c r="G74" s="197"/>
    </row>
    <row r="75" spans="1:7" ht="14.5">
      <c r="A75" s="373" t="s">
        <v>116</v>
      </c>
      <c r="B75" s="379" t="s">
        <v>117</v>
      </c>
      <c r="C75" s="218" t="s">
        <v>118</v>
      </c>
      <c r="D75" s="197"/>
      <c r="E75" s="197"/>
      <c r="F75" s="197"/>
      <c r="G75" s="197"/>
    </row>
    <row r="76" spans="1:7" ht="14.5">
      <c r="A76" s="373" t="s">
        <v>119</v>
      </c>
      <c r="B76" s="379" t="s">
        <v>78</v>
      </c>
      <c r="C76" s="218" t="s">
        <v>107</v>
      </c>
      <c r="D76" s="197"/>
      <c r="E76" s="197"/>
      <c r="F76" s="197"/>
      <c r="G76" s="197"/>
    </row>
    <row r="77" spans="1:7" ht="14.5">
      <c r="A77" s="373" t="s">
        <v>196</v>
      </c>
      <c r="B77" s="379" t="s">
        <v>103</v>
      </c>
      <c r="C77" s="218" t="s">
        <v>66</v>
      </c>
      <c r="D77" s="197"/>
      <c r="E77" s="197"/>
      <c r="F77" s="197"/>
      <c r="G77" s="197"/>
    </row>
    <row r="78" spans="1:7" ht="14.5">
      <c r="A78" s="373" t="s">
        <v>157</v>
      </c>
      <c r="B78" s="379"/>
      <c r="C78" s="218"/>
      <c r="D78" s="197"/>
      <c r="E78" s="197"/>
      <c r="F78" s="197"/>
      <c r="G78" s="197"/>
    </row>
    <row r="79" spans="1:7" ht="14.5">
      <c r="A79" s="373" t="s">
        <v>120</v>
      </c>
      <c r="B79" s="379" t="s">
        <v>75</v>
      </c>
      <c r="C79" s="218" t="s">
        <v>76</v>
      </c>
      <c r="D79" s="197"/>
      <c r="E79" s="197"/>
      <c r="F79" s="197"/>
      <c r="G79" s="197"/>
    </row>
    <row r="80" spans="1:7" ht="14.5">
      <c r="A80" s="373" t="s">
        <v>121</v>
      </c>
      <c r="B80" s="379" t="s">
        <v>73</v>
      </c>
      <c r="C80" s="218" t="s">
        <v>118</v>
      </c>
      <c r="D80" s="197"/>
      <c r="E80" s="197"/>
      <c r="F80" s="197"/>
      <c r="G80" s="197"/>
    </row>
    <row r="81" spans="1:7" ht="14.5">
      <c r="A81" s="373" t="s">
        <v>158</v>
      </c>
      <c r="B81" s="378"/>
      <c r="C81" s="218"/>
      <c r="D81" s="197"/>
      <c r="E81" s="197"/>
      <c r="F81" s="197"/>
      <c r="G81" s="197"/>
    </row>
    <row r="82" spans="1:7" ht="14.5">
      <c r="A82" s="373" t="s">
        <v>122</v>
      </c>
      <c r="B82" s="379" t="s">
        <v>82</v>
      </c>
      <c r="C82" s="218" t="s">
        <v>99</v>
      </c>
      <c r="D82" s="197"/>
      <c r="E82" s="197"/>
      <c r="F82" s="197"/>
      <c r="G82" s="197"/>
    </row>
    <row r="83" spans="1:7" ht="14.5">
      <c r="A83" s="373" t="s">
        <v>159</v>
      </c>
      <c r="B83" s="378"/>
      <c r="C83" s="218"/>
      <c r="D83" s="197"/>
      <c r="E83" s="197"/>
      <c r="F83" s="197"/>
      <c r="G83" s="197"/>
    </row>
    <row r="84" spans="1:7" ht="14.5">
      <c r="A84" s="373" t="s">
        <v>123</v>
      </c>
      <c r="B84" s="379" t="s">
        <v>101</v>
      </c>
      <c r="C84" s="218" t="s">
        <v>76</v>
      </c>
      <c r="D84" s="197"/>
      <c r="E84" s="197"/>
      <c r="F84" s="197"/>
      <c r="G84" s="197"/>
    </row>
    <row r="85" spans="1:7" ht="14.5">
      <c r="A85" s="373" t="s">
        <v>124</v>
      </c>
      <c r="B85" s="379" t="s">
        <v>125</v>
      </c>
      <c r="C85" s="218" t="s">
        <v>107</v>
      </c>
      <c r="D85" s="197"/>
      <c r="E85" s="197"/>
      <c r="F85" s="197"/>
      <c r="G85" s="197"/>
    </row>
    <row r="86" spans="1:7" ht="14.5">
      <c r="A86" s="373" t="s">
        <v>126</v>
      </c>
      <c r="B86" s="379" t="s">
        <v>127</v>
      </c>
      <c r="C86" s="218" t="s">
        <v>66</v>
      </c>
      <c r="D86" s="197"/>
      <c r="E86" s="197"/>
      <c r="F86" s="197"/>
      <c r="G86" s="197"/>
    </row>
    <row r="87" spans="1:7" ht="14.5">
      <c r="A87" s="375" t="s">
        <v>128</v>
      </c>
      <c r="B87" s="380" t="s">
        <v>117</v>
      </c>
      <c r="C87" s="220" t="s">
        <v>69</v>
      </c>
      <c r="D87" s="197"/>
      <c r="E87" s="197"/>
      <c r="F87" s="197"/>
      <c r="G87" s="197"/>
    </row>
    <row r="88" spans="1:7" ht="14.5">
      <c r="A88" s="376" t="s">
        <v>129</v>
      </c>
      <c r="B88" s="381">
        <v>0.30099999999999999</v>
      </c>
      <c r="C88" s="221"/>
      <c r="D88" s="197"/>
      <c r="E88" s="197"/>
      <c r="F88" s="197"/>
      <c r="G88" s="197"/>
    </row>
    <row r="89" spans="1:7" s="1" customFormat="1" ht="14.5">
      <c r="A89" s="376" t="s">
        <v>130</v>
      </c>
      <c r="B89" s="381">
        <v>0.502</v>
      </c>
      <c r="C89" s="221"/>
      <c r="D89" s="197"/>
      <c r="E89" s="197"/>
      <c r="F89" s="197"/>
      <c r="G89" s="197"/>
    </row>
    <row r="90" spans="1:7" ht="14.5">
      <c r="A90" s="377" t="s">
        <v>149</v>
      </c>
      <c r="B90" s="382">
        <v>1835</v>
      </c>
      <c r="C90" s="221"/>
      <c r="D90" s="197"/>
      <c r="E90" s="197"/>
      <c r="F90" s="197"/>
      <c r="G90" s="197"/>
    </row>
    <row r="91" spans="1:7" ht="29.25" customHeight="1">
      <c r="A91" s="498" t="s">
        <v>64</v>
      </c>
      <c r="B91" s="499"/>
      <c r="C91" s="499"/>
      <c r="D91" s="197"/>
      <c r="E91" s="197"/>
      <c r="F91" s="197"/>
      <c r="G91" s="197"/>
    </row>
    <row r="92" spans="1:7" ht="49.5" customHeight="1">
      <c r="A92" s="495" t="s">
        <v>232</v>
      </c>
      <c r="B92" s="500"/>
      <c r="C92" s="500"/>
      <c r="D92" s="197"/>
      <c r="E92" s="197"/>
      <c r="F92" s="197"/>
      <c r="G92" s="197"/>
    </row>
    <row r="93" spans="1:7" ht="26.25" customHeight="1">
      <c r="A93" s="495" t="s">
        <v>177</v>
      </c>
      <c r="B93" s="495"/>
      <c r="C93" s="495"/>
      <c r="D93" s="197"/>
      <c r="E93" s="197"/>
      <c r="F93" s="197"/>
      <c r="G93" s="197"/>
    </row>
    <row r="94" spans="1:7" ht="14.5">
      <c r="A94" s="197"/>
      <c r="B94" s="197"/>
      <c r="C94" s="197"/>
      <c r="D94" s="197"/>
      <c r="E94" s="197"/>
      <c r="F94" s="197"/>
      <c r="G94" s="197"/>
    </row>
  </sheetData>
  <mergeCells count="15">
    <mergeCell ref="A93:C93"/>
    <mergeCell ref="A27:G27"/>
    <mergeCell ref="A29:G29"/>
    <mergeCell ref="A32:C32"/>
    <mergeCell ref="A91:C91"/>
    <mergeCell ref="A92:C92"/>
    <mergeCell ref="A28:G28"/>
    <mergeCell ref="B33:C33"/>
    <mergeCell ref="A1:G1"/>
    <mergeCell ref="A4:G4"/>
    <mergeCell ref="A5:A7"/>
    <mergeCell ref="B5:C6"/>
    <mergeCell ref="D5:G5"/>
    <mergeCell ref="D6:E6"/>
    <mergeCell ref="F6:G6"/>
  </mergeCells>
  <conditionalFormatting sqref="A35:C88 A90:C90">
    <cfRule type="expression" dxfId="0" priority="1">
      <formula>MOD(ROW(),2)=1</formula>
    </cfRule>
  </conditionalFormatting>
  <hyperlinks>
    <hyperlink ref="A2" location="Inhalt!A1" display="Zurück zum Inhalt - HF-04"/>
  </hyperlinks>
  <pageMargins left="0.7" right="0.7" top="0.78740157499999996" bottom="0.78740157499999996" header="0.3" footer="0.3"/>
  <pageSetup paperSize="9" orientation="portrait" r:id="rId1"/>
  <ignoredErrors>
    <ignoredError sqref="C90 B72 B84:B87 B82 B80 B75:B76 B67:B68 B62:B63 B38:B50 C88 C36:C50 B52 C52 B54 C54 B56 C56 B58 C58 B60 C60 C62:C64 C66:C68 C70 C72 C74:C77 C79:C80 C82 C84:C8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zoomScale="80" zoomScaleNormal="80" workbookViewId="0">
      <selection activeCell="A2" sqref="A2"/>
    </sheetView>
  </sheetViews>
  <sheetFormatPr baseColWidth="10" defaultRowHeight="14"/>
  <cols>
    <col min="1" max="1" width="23.5" customWidth="1"/>
    <col min="2" max="2" width="11.08203125" style="1" customWidth="1"/>
    <col min="3" max="12" width="11.08203125" customWidth="1"/>
  </cols>
  <sheetData>
    <row r="1" spans="1:13" ht="23.5">
      <c r="A1" s="401">
        <v>2021</v>
      </c>
      <c r="B1" s="401"/>
      <c r="C1" s="401"/>
      <c r="D1" s="401"/>
      <c r="E1" s="401"/>
      <c r="F1" s="401"/>
      <c r="G1" s="401"/>
      <c r="H1" s="401"/>
      <c r="I1" s="401"/>
      <c r="J1" s="401"/>
      <c r="K1" s="401"/>
      <c r="L1" s="401"/>
    </row>
    <row r="2" spans="1:13" ht="14.5" customHeight="1">
      <c r="A2" s="392" t="s">
        <v>171</v>
      </c>
      <c r="B2" s="10"/>
      <c r="C2" s="10"/>
      <c r="D2" s="10"/>
      <c r="E2" s="10"/>
      <c r="F2" s="10"/>
      <c r="G2" s="10"/>
      <c r="H2" s="10"/>
      <c r="I2" s="10"/>
      <c r="J2" s="10"/>
      <c r="K2" s="10"/>
      <c r="L2" s="10"/>
    </row>
    <row r="3" spans="1:13" s="1" customFormat="1" ht="14.5" customHeight="1">
      <c r="A3" s="219"/>
      <c r="B3" s="10"/>
      <c r="C3" s="10"/>
      <c r="D3" s="10"/>
      <c r="E3" s="10"/>
      <c r="F3" s="10"/>
      <c r="G3" s="10"/>
      <c r="H3" s="10"/>
      <c r="I3" s="10"/>
      <c r="J3" s="10"/>
      <c r="K3" s="10"/>
      <c r="L3" s="10"/>
    </row>
    <row r="4" spans="1:13" ht="16.5">
      <c r="A4" s="508" t="s">
        <v>145</v>
      </c>
      <c r="B4" s="508"/>
      <c r="C4" s="508"/>
      <c r="D4" s="508"/>
      <c r="E4" s="508"/>
      <c r="F4" s="508"/>
      <c r="G4" s="508"/>
      <c r="H4" s="508"/>
      <c r="I4" s="508"/>
      <c r="J4" s="508"/>
      <c r="K4" s="508"/>
      <c r="L4" s="508"/>
    </row>
    <row r="5" spans="1:13" ht="20.25" customHeight="1">
      <c r="A5" s="462" t="s">
        <v>2</v>
      </c>
      <c r="B5" s="507" t="s">
        <v>4</v>
      </c>
      <c r="C5" s="491" t="s">
        <v>39</v>
      </c>
      <c r="D5" s="492"/>
      <c r="E5" s="492"/>
      <c r="F5" s="492"/>
      <c r="G5" s="492"/>
      <c r="H5" s="492"/>
      <c r="I5" s="492"/>
      <c r="J5" s="492"/>
      <c r="K5" s="492"/>
      <c r="L5" s="492"/>
    </row>
    <row r="6" spans="1:13" ht="87" customHeight="1">
      <c r="A6" s="462"/>
      <c r="B6" s="507"/>
      <c r="C6" s="493" t="s">
        <v>188</v>
      </c>
      <c r="D6" s="482"/>
      <c r="E6" s="466" t="s">
        <v>189</v>
      </c>
      <c r="F6" s="482"/>
      <c r="G6" s="466" t="s">
        <v>190</v>
      </c>
      <c r="H6" s="482"/>
      <c r="I6" s="481" t="s">
        <v>58</v>
      </c>
      <c r="J6" s="482"/>
      <c r="K6" s="481" t="s">
        <v>59</v>
      </c>
      <c r="L6" s="483"/>
    </row>
    <row r="7" spans="1:13" ht="15" thickBot="1">
      <c r="A7" s="463"/>
      <c r="B7" s="195" t="s">
        <v>0</v>
      </c>
      <c r="C7" s="196" t="s">
        <v>0</v>
      </c>
      <c r="D7" s="52" t="s">
        <v>1</v>
      </c>
      <c r="E7" s="161" t="s">
        <v>0</v>
      </c>
      <c r="F7" s="52" t="s">
        <v>1</v>
      </c>
      <c r="G7" s="161" t="s">
        <v>0</v>
      </c>
      <c r="H7" s="52" t="s">
        <v>1</v>
      </c>
      <c r="I7" s="184" t="s">
        <v>0</v>
      </c>
      <c r="J7" s="52" t="s">
        <v>1</v>
      </c>
      <c r="K7" s="184" t="s">
        <v>0</v>
      </c>
      <c r="L7" s="52" t="s">
        <v>1</v>
      </c>
    </row>
    <row r="8" spans="1:13">
      <c r="A8" s="40" t="s">
        <v>24</v>
      </c>
      <c r="B8" s="46">
        <v>9418</v>
      </c>
      <c r="C8" s="127">
        <v>800</v>
      </c>
      <c r="D8" s="130">
        <f>C8/$B8*100</f>
        <v>8.4943724782331707</v>
      </c>
      <c r="E8" s="129">
        <v>415</v>
      </c>
      <c r="F8" s="130">
        <f>E8/$B8*100</f>
        <v>4.4064557230834573</v>
      </c>
      <c r="G8" s="129">
        <v>7980</v>
      </c>
      <c r="H8" s="130">
        <f>G8/$B8*100</f>
        <v>84.731365470375877</v>
      </c>
      <c r="I8" s="18">
        <v>100</v>
      </c>
      <c r="J8" s="130">
        <f>I8/$B8*100</f>
        <v>1.0617965597791463</v>
      </c>
      <c r="K8" s="18">
        <v>123</v>
      </c>
      <c r="L8" s="128">
        <f>K8/$B8*100</f>
        <v>1.30600976852835</v>
      </c>
      <c r="M8" s="235"/>
    </row>
    <row r="9" spans="1:13">
      <c r="A9" s="41" t="s">
        <v>10</v>
      </c>
      <c r="B9" s="47">
        <v>9448</v>
      </c>
      <c r="C9" s="123">
        <v>753</v>
      </c>
      <c r="D9" s="126">
        <f t="shared" ref="D9:D26" si="0">C9/$B9*100</f>
        <v>7.9699407281964438</v>
      </c>
      <c r="E9" s="125">
        <v>257</v>
      </c>
      <c r="F9" s="126">
        <f t="shared" ref="F9" si="1">E9/$B9*100</f>
        <v>2.7201524132091448</v>
      </c>
      <c r="G9" s="125">
        <v>8266</v>
      </c>
      <c r="H9" s="126">
        <f t="shared" ref="H9" si="2">G9/$B9*100</f>
        <v>87.489415749364937</v>
      </c>
      <c r="I9" s="15">
        <v>101</v>
      </c>
      <c r="J9" s="126">
        <f t="shared" ref="J9" si="3">I9/$B9*100</f>
        <v>1.0690093141405588</v>
      </c>
      <c r="K9" s="15">
        <v>71</v>
      </c>
      <c r="L9" s="124">
        <f t="shared" ref="L9" si="4">K9/$B9*100</f>
        <v>0.75148179508890767</v>
      </c>
      <c r="M9" s="235"/>
    </row>
    <row r="10" spans="1:13">
      <c r="A10" s="40" t="s">
        <v>11</v>
      </c>
      <c r="B10" s="46">
        <v>2618</v>
      </c>
      <c r="C10" s="127">
        <v>367</v>
      </c>
      <c r="D10" s="130">
        <f t="shared" si="0"/>
        <v>14.018334606569901</v>
      </c>
      <c r="E10" s="129">
        <v>119</v>
      </c>
      <c r="F10" s="130">
        <f t="shared" ref="F10" si="5">E10/$B10*100</f>
        <v>4.5454545454545459</v>
      </c>
      <c r="G10" s="129">
        <v>2032</v>
      </c>
      <c r="H10" s="130">
        <f t="shared" ref="H10" si="6">G10/$B10*100</f>
        <v>77.616501145912906</v>
      </c>
      <c r="I10" s="18">
        <v>52</v>
      </c>
      <c r="J10" s="130">
        <f t="shared" ref="J10" si="7">I10/$B10*100</f>
        <v>1.9862490450725745</v>
      </c>
      <c r="K10" s="18">
        <v>48</v>
      </c>
      <c r="L10" s="128">
        <f t="shared" ref="L10" si="8">K10/$B10*100</f>
        <v>1.8334606569900689</v>
      </c>
      <c r="M10" s="235"/>
    </row>
    <row r="11" spans="1:13">
      <c r="A11" s="41" t="s">
        <v>12</v>
      </c>
      <c r="B11" s="47">
        <v>1673</v>
      </c>
      <c r="C11" s="123">
        <v>135</v>
      </c>
      <c r="D11" s="126">
        <f t="shared" si="0"/>
        <v>8.0693365212193662</v>
      </c>
      <c r="E11" s="125">
        <v>48</v>
      </c>
      <c r="F11" s="126">
        <f t="shared" ref="F11" si="9">E11/$B11*100</f>
        <v>2.8690974297668861</v>
      </c>
      <c r="G11" s="125">
        <v>1456</v>
      </c>
      <c r="H11" s="126">
        <f t="shared" ref="H11" si="10">G11/$B11*100</f>
        <v>87.029288702928881</v>
      </c>
      <c r="I11" s="15">
        <v>24</v>
      </c>
      <c r="J11" s="126">
        <f t="shared" ref="J11" si="11">I11/$B11*100</f>
        <v>1.434548714883443</v>
      </c>
      <c r="K11" s="15">
        <v>10</v>
      </c>
      <c r="L11" s="124">
        <f t="shared" ref="L11" si="12">K11/$B11*100</f>
        <v>0.5977286312014346</v>
      </c>
      <c r="M11" s="235"/>
    </row>
    <row r="12" spans="1:13">
      <c r="A12" s="40" t="s">
        <v>13</v>
      </c>
      <c r="B12" s="46">
        <v>473</v>
      </c>
      <c r="C12" s="127">
        <v>138</v>
      </c>
      <c r="D12" s="130">
        <f t="shared" si="0"/>
        <v>29.175475687103592</v>
      </c>
      <c r="E12" s="129">
        <v>14</v>
      </c>
      <c r="F12" s="130">
        <f t="shared" ref="F12" si="13">E12/$B12*100</f>
        <v>2.9598308668076108</v>
      </c>
      <c r="G12" s="129">
        <v>304</v>
      </c>
      <c r="H12" s="130">
        <f t="shared" ref="H12" si="14">G12/$B12*100</f>
        <v>64.270613107822399</v>
      </c>
      <c r="I12" s="18" t="s">
        <v>32</v>
      </c>
      <c r="J12" s="130" t="s">
        <v>32</v>
      </c>
      <c r="K12" s="18" t="s">
        <v>32</v>
      </c>
      <c r="L12" s="128" t="s">
        <v>32</v>
      </c>
      <c r="M12" s="235"/>
    </row>
    <row r="13" spans="1:13">
      <c r="A13" s="41" t="s">
        <v>14</v>
      </c>
      <c r="B13" s="47">
        <v>1563</v>
      </c>
      <c r="C13" s="123">
        <v>601</v>
      </c>
      <c r="D13" s="126">
        <f t="shared" si="0"/>
        <v>38.451695457453617</v>
      </c>
      <c r="E13" s="125">
        <v>140</v>
      </c>
      <c r="F13" s="126">
        <f t="shared" ref="F13" si="15">E13/$B13*100</f>
        <v>8.9571337172104926</v>
      </c>
      <c r="G13" s="125">
        <v>680</v>
      </c>
      <c r="H13" s="126">
        <f t="shared" ref="H13" si="16">G13/$B13*100</f>
        <v>43.506078055022392</v>
      </c>
      <c r="I13" s="15">
        <v>81</v>
      </c>
      <c r="J13" s="126">
        <f t="shared" ref="J13" si="17">I13/$B13*100</f>
        <v>5.182341650671785</v>
      </c>
      <c r="K13" s="15">
        <v>61</v>
      </c>
      <c r="L13" s="124">
        <f t="shared" ref="L13" si="18">K13/$B13*100</f>
        <v>3.9027511196417146</v>
      </c>
      <c r="M13" s="235"/>
    </row>
    <row r="14" spans="1:13">
      <c r="A14" s="40" t="s">
        <v>15</v>
      </c>
      <c r="B14" s="46">
        <v>4501</v>
      </c>
      <c r="C14" s="127">
        <v>920</v>
      </c>
      <c r="D14" s="130">
        <f t="shared" si="0"/>
        <v>20.439902243945792</v>
      </c>
      <c r="E14" s="129">
        <v>127</v>
      </c>
      <c r="F14" s="130">
        <f t="shared" ref="F14" si="19">E14/$B14*100</f>
        <v>2.82159520106643</v>
      </c>
      <c r="G14" s="129">
        <v>3356</v>
      </c>
      <c r="H14" s="130">
        <f t="shared" ref="H14" si="20">G14/$B14*100</f>
        <v>74.561208620306601</v>
      </c>
      <c r="I14" s="18">
        <v>54</v>
      </c>
      <c r="J14" s="130">
        <f t="shared" ref="J14" si="21">I14/$B14*100</f>
        <v>1.1997333925794269</v>
      </c>
      <c r="K14" s="18">
        <v>44</v>
      </c>
      <c r="L14" s="128">
        <f t="shared" ref="L14" si="22">K14/$B14*100</f>
        <v>0.97756054210175525</v>
      </c>
      <c r="M14" s="235"/>
    </row>
    <row r="15" spans="1:13">
      <c r="A15" s="41" t="s">
        <v>16</v>
      </c>
      <c r="B15" s="47">
        <v>1127</v>
      </c>
      <c r="C15" s="123">
        <v>163</v>
      </c>
      <c r="D15" s="126">
        <f t="shared" si="0"/>
        <v>14.463176574977817</v>
      </c>
      <c r="E15" s="125">
        <v>67</v>
      </c>
      <c r="F15" s="126">
        <f t="shared" ref="F15" si="23">E15/$B15*100</f>
        <v>5.9449866903283048</v>
      </c>
      <c r="G15" s="125">
        <v>867</v>
      </c>
      <c r="H15" s="126">
        <f t="shared" ref="H15" si="24">G15/$B15*100</f>
        <v>76.929902395740896</v>
      </c>
      <c r="I15" s="15">
        <v>15</v>
      </c>
      <c r="J15" s="126">
        <f t="shared" ref="J15" si="25">I15/$B15*100</f>
        <v>1.3309671694764862</v>
      </c>
      <c r="K15" s="15">
        <v>15</v>
      </c>
      <c r="L15" s="124">
        <f t="shared" ref="L15" si="26">K15/$B15*100</f>
        <v>1.3309671694764862</v>
      </c>
      <c r="M15" s="235"/>
    </row>
    <row r="16" spans="1:13">
      <c r="A16" s="40" t="s">
        <v>17</v>
      </c>
      <c r="B16" s="46">
        <v>5862</v>
      </c>
      <c r="C16" s="127">
        <v>726</v>
      </c>
      <c r="D16" s="130">
        <f t="shared" si="0"/>
        <v>12.384851586489253</v>
      </c>
      <c r="E16" s="129">
        <v>113</v>
      </c>
      <c r="F16" s="130">
        <f t="shared" ref="F16" si="27">E16/$B16*100</f>
        <v>1.9276697372910272</v>
      </c>
      <c r="G16" s="129">
        <v>4933</v>
      </c>
      <c r="H16" s="130">
        <f t="shared" ref="H16" si="28">G16/$B16*100</f>
        <v>84.152166496076418</v>
      </c>
      <c r="I16" s="18">
        <v>35</v>
      </c>
      <c r="J16" s="130">
        <f t="shared" ref="J16" si="29">I16/$B16*100</f>
        <v>0.59706584783350392</v>
      </c>
      <c r="K16" s="18">
        <v>55</v>
      </c>
      <c r="L16" s="128">
        <f t="shared" ref="L16" si="30">K16/$B16*100</f>
        <v>0.93824633230979193</v>
      </c>
      <c r="M16" s="235"/>
    </row>
    <row r="17" spans="1:13">
      <c r="A17" s="41" t="s">
        <v>44</v>
      </c>
      <c r="B17" s="47">
        <v>11093</v>
      </c>
      <c r="C17" s="123">
        <v>1198</v>
      </c>
      <c r="D17" s="126">
        <f t="shared" si="0"/>
        <v>10.79960335346615</v>
      </c>
      <c r="E17" s="125">
        <v>287</v>
      </c>
      <c r="F17" s="126">
        <f t="shared" ref="F17" si="31">E17/$B17*100</f>
        <v>2.5872171639772832</v>
      </c>
      <c r="G17" s="125">
        <v>9481</v>
      </c>
      <c r="H17" s="126">
        <f t="shared" ref="H17" si="32">G17/$B17*100</f>
        <v>85.468313350761733</v>
      </c>
      <c r="I17" s="15">
        <v>52</v>
      </c>
      <c r="J17" s="126">
        <f t="shared" ref="J17" si="33">I17/$B17*100</f>
        <v>0.46876408545929865</v>
      </c>
      <c r="K17" s="15">
        <v>75</v>
      </c>
      <c r="L17" s="124">
        <f t="shared" ref="L17" si="34">K17/$B17*100</f>
        <v>0.67610204633552695</v>
      </c>
      <c r="M17" s="235"/>
    </row>
    <row r="18" spans="1:13">
      <c r="A18" s="40" t="s">
        <v>18</v>
      </c>
      <c r="B18" s="46">
        <v>2483</v>
      </c>
      <c r="C18" s="127">
        <v>287</v>
      </c>
      <c r="D18" s="130">
        <f t="shared" si="0"/>
        <v>11.558598469593234</v>
      </c>
      <c r="E18" s="129">
        <v>52</v>
      </c>
      <c r="F18" s="130">
        <f t="shared" ref="F18" si="35">E18/$B18*100</f>
        <v>2.0942408376963351</v>
      </c>
      <c r="G18" s="129">
        <v>2094</v>
      </c>
      <c r="H18" s="130">
        <f t="shared" ref="H18" si="36">G18/$B18*100</f>
        <v>84.33346757954088</v>
      </c>
      <c r="I18" s="18">
        <v>33</v>
      </c>
      <c r="J18" s="130">
        <f t="shared" ref="J18" si="37">I18/$B18*100</f>
        <v>1.3290374546919048</v>
      </c>
      <c r="K18" s="18">
        <v>17</v>
      </c>
      <c r="L18" s="128">
        <f t="shared" ref="L18" si="38">K18/$B18*100</f>
        <v>0.68465565847764798</v>
      </c>
      <c r="M18" s="235"/>
    </row>
    <row r="19" spans="1:13">
      <c r="A19" s="41" t="s">
        <v>19</v>
      </c>
      <c r="B19" s="47">
        <v>514</v>
      </c>
      <c r="C19" s="123">
        <v>80</v>
      </c>
      <c r="D19" s="126">
        <f t="shared" si="0"/>
        <v>15.56420233463035</v>
      </c>
      <c r="E19" s="125">
        <v>26</v>
      </c>
      <c r="F19" s="126">
        <f t="shared" ref="F19" si="39">E19/$B19*100</f>
        <v>5.0583657587548636</v>
      </c>
      <c r="G19" s="125">
        <v>399</v>
      </c>
      <c r="H19" s="126">
        <f t="shared" ref="H19" si="40">G19/$B19*100</f>
        <v>77.626459143968873</v>
      </c>
      <c r="I19" s="15" t="s">
        <v>32</v>
      </c>
      <c r="J19" s="126" t="s">
        <v>32</v>
      </c>
      <c r="K19" s="15" t="s">
        <v>32</v>
      </c>
      <c r="L19" s="124" t="s">
        <v>32</v>
      </c>
      <c r="M19" s="235"/>
    </row>
    <row r="20" spans="1:13">
      <c r="A20" s="40" t="s">
        <v>20</v>
      </c>
      <c r="B20" s="46">
        <v>2988</v>
      </c>
      <c r="C20" s="127">
        <v>1502</v>
      </c>
      <c r="D20" s="130">
        <f t="shared" si="0"/>
        <v>50.267737617135211</v>
      </c>
      <c r="E20" s="129">
        <v>277</v>
      </c>
      <c r="F20" s="130">
        <f t="shared" ref="F20" si="41">E20/$B20*100</f>
        <v>9.2704149933065594</v>
      </c>
      <c r="G20" s="129">
        <v>1148</v>
      </c>
      <c r="H20" s="130">
        <f t="shared" ref="H20" si="42">G20/$B20*100</f>
        <v>38.420348058902277</v>
      </c>
      <c r="I20" s="18">
        <v>42</v>
      </c>
      <c r="J20" s="130">
        <f t="shared" ref="J20" si="43">I20/$B20*100</f>
        <v>1.4056224899598393</v>
      </c>
      <c r="K20" s="18">
        <v>19</v>
      </c>
      <c r="L20" s="128">
        <f t="shared" ref="L20" si="44">K20/$B20*100</f>
        <v>0.63587684069611783</v>
      </c>
      <c r="M20" s="235"/>
    </row>
    <row r="21" spans="1:13">
      <c r="A21" s="41" t="s">
        <v>21</v>
      </c>
      <c r="B21" s="47">
        <v>1560</v>
      </c>
      <c r="C21" s="123">
        <v>174</v>
      </c>
      <c r="D21" s="132">
        <f t="shared" si="0"/>
        <v>11.153846153846155</v>
      </c>
      <c r="E21" s="125">
        <v>135</v>
      </c>
      <c r="F21" s="132">
        <f t="shared" ref="F21" si="45">E21/$B21*100</f>
        <v>8.6538461538461533</v>
      </c>
      <c r="G21" s="125">
        <v>1221</v>
      </c>
      <c r="H21" s="132">
        <f t="shared" ref="H21" si="46">G21/$B21*100</f>
        <v>78.269230769230774</v>
      </c>
      <c r="I21" s="15">
        <v>24</v>
      </c>
      <c r="J21" s="132">
        <f t="shared" ref="J21" si="47">I21/$B21*100</f>
        <v>1.5384615384615385</v>
      </c>
      <c r="K21" s="15">
        <v>6</v>
      </c>
      <c r="L21" s="131">
        <f t="shared" ref="L21" si="48">K21/$B21*100</f>
        <v>0.38461538461538464</v>
      </c>
      <c r="M21" s="235"/>
    </row>
    <row r="22" spans="1:13">
      <c r="A22" s="42" t="s">
        <v>22</v>
      </c>
      <c r="B22" s="48">
        <v>2102</v>
      </c>
      <c r="C22" s="133">
        <v>307</v>
      </c>
      <c r="D22" s="136">
        <f t="shared" si="0"/>
        <v>14.605137963843958</v>
      </c>
      <c r="E22" s="135">
        <v>135</v>
      </c>
      <c r="F22" s="136">
        <f t="shared" ref="F22" si="49">E22/$B22*100</f>
        <v>6.4224548049476695</v>
      </c>
      <c r="G22" s="135">
        <v>1603</v>
      </c>
      <c r="H22" s="136">
        <f t="shared" ref="H22" si="50">G22/$B22*100</f>
        <v>76.26070409134158</v>
      </c>
      <c r="I22" s="22">
        <v>33</v>
      </c>
      <c r="J22" s="136">
        <f t="shared" ref="J22" si="51">I22/$B22*100</f>
        <v>1.569933396764986</v>
      </c>
      <c r="K22" s="22">
        <v>24</v>
      </c>
      <c r="L22" s="134">
        <f t="shared" ref="L22" si="52">K22/$B22*100</f>
        <v>1.1417697431018079</v>
      </c>
      <c r="M22" s="235"/>
    </row>
    <row r="23" spans="1:13" ht="14.5" thickBot="1">
      <c r="A23" s="41" t="s">
        <v>23</v>
      </c>
      <c r="B23" s="47">
        <v>1596</v>
      </c>
      <c r="C23" s="123">
        <v>310</v>
      </c>
      <c r="D23" s="132">
        <f t="shared" si="0"/>
        <v>19.423558897243108</v>
      </c>
      <c r="E23" s="125">
        <v>149</v>
      </c>
      <c r="F23" s="132">
        <f t="shared" ref="F23" si="53">E23/$B23*100</f>
        <v>9.3358395989974934</v>
      </c>
      <c r="G23" s="125">
        <v>1119</v>
      </c>
      <c r="H23" s="132">
        <f t="shared" ref="H23" si="54">G23/$B23*100</f>
        <v>70.112781954887211</v>
      </c>
      <c r="I23" s="15">
        <v>14</v>
      </c>
      <c r="J23" s="132">
        <f t="shared" ref="J23" si="55">I23/$B23*100</f>
        <v>0.8771929824561403</v>
      </c>
      <c r="K23" s="15">
        <v>4</v>
      </c>
      <c r="L23" s="131">
        <f t="shared" ref="L23" si="56">K23/$B23*100</f>
        <v>0.25062656641604009</v>
      </c>
      <c r="M23" s="235"/>
    </row>
    <row r="24" spans="1:13" s="1" customFormat="1">
      <c r="A24" s="137" t="s">
        <v>7</v>
      </c>
      <c r="B24" s="193">
        <v>47457</v>
      </c>
      <c r="C24" s="138">
        <v>5810</v>
      </c>
      <c r="D24" s="142">
        <f t="shared" si="0"/>
        <v>12.242661778030637</v>
      </c>
      <c r="E24" s="140">
        <v>1566</v>
      </c>
      <c r="F24" s="142">
        <f t="shared" ref="F24" si="57">E24/$B24*100</f>
        <v>3.299829319173146</v>
      </c>
      <c r="G24" s="140">
        <v>39096</v>
      </c>
      <c r="H24" s="142">
        <f t="shared" ref="H24" si="58">G24/$B24*100</f>
        <v>82.381945761426138</v>
      </c>
      <c r="I24" s="141">
        <v>503</v>
      </c>
      <c r="J24" s="142">
        <f t="shared" ref="J24" si="59">I24/$B24*100</f>
        <v>1.0599068630549762</v>
      </c>
      <c r="K24" s="141">
        <v>482</v>
      </c>
      <c r="L24" s="139">
        <f t="shared" ref="L24" si="60">K24/$B24*100</f>
        <v>1.0156562783151062</v>
      </c>
    </row>
    <row r="25" spans="1:13" s="1" customFormat="1">
      <c r="A25" s="143" t="s">
        <v>8</v>
      </c>
      <c r="B25" s="194">
        <v>11562</v>
      </c>
      <c r="C25" s="144">
        <v>2651</v>
      </c>
      <c r="D25" s="148">
        <f t="shared" si="0"/>
        <v>22.928559072824768</v>
      </c>
      <c r="E25" s="146">
        <v>795</v>
      </c>
      <c r="F25" s="148">
        <f t="shared" ref="F25" si="61">E25/$B25*100</f>
        <v>6.8759730150492997</v>
      </c>
      <c r="G25" s="146">
        <v>7843</v>
      </c>
      <c r="H25" s="148">
        <f t="shared" ref="H25" si="62">G25/$B25*100</f>
        <v>67.834284725825981</v>
      </c>
      <c r="I25" s="147">
        <v>171</v>
      </c>
      <c r="J25" s="148">
        <f t="shared" ref="J25" si="63">I25/$B25*100</f>
        <v>1.4789828749351324</v>
      </c>
      <c r="K25" s="147">
        <v>102</v>
      </c>
      <c r="L25" s="145">
        <f t="shared" ref="L25" si="64">K25/$B25*100</f>
        <v>0.88220031136481569</v>
      </c>
    </row>
    <row r="26" spans="1:13" ht="14.5" thickBot="1">
      <c r="A26" s="149" t="s">
        <v>6</v>
      </c>
      <c r="B26" s="51">
        <v>59019</v>
      </c>
      <c r="C26" s="150">
        <v>8461</v>
      </c>
      <c r="D26" s="153">
        <f t="shared" si="0"/>
        <v>14.336061268405089</v>
      </c>
      <c r="E26" s="152">
        <v>2361</v>
      </c>
      <c r="F26" s="153">
        <f t="shared" ref="F26" si="65">E26/$B26*100</f>
        <v>4.0004066487063481</v>
      </c>
      <c r="G26" s="152">
        <v>46939</v>
      </c>
      <c r="H26" s="153">
        <f t="shared" ref="H26" si="66">G26/$B26*100</f>
        <v>79.532015113776922</v>
      </c>
      <c r="I26" s="37">
        <v>674</v>
      </c>
      <c r="J26" s="153">
        <f t="shared" ref="J26" si="67">I26/$B26*100</f>
        <v>1.1420051169962215</v>
      </c>
      <c r="K26" s="37">
        <v>584</v>
      </c>
      <c r="L26" s="151">
        <f t="shared" ref="L26" si="68">K26/$B26*100</f>
        <v>0.98951185211542048</v>
      </c>
    </row>
    <row r="27" spans="1:13" s="1" customFormat="1" ht="15" customHeight="1">
      <c r="A27" s="489" t="s">
        <v>57</v>
      </c>
      <c r="B27" s="489"/>
      <c r="C27" s="489"/>
      <c r="D27" s="489"/>
      <c r="E27" s="489"/>
      <c r="F27" s="489"/>
      <c r="G27" s="489"/>
      <c r="H27" s="489"/>
      <c r="I27" s="489"/>
      <c r="J27" s="489"/>
      <c r="K27" s="489"/>
      <c r="L27" s="489"/>
    </row>
    <row r="28" spans="1:13" s="1" customFormat="1" ht="28.4" customHeight="1">
      <c r="A28" s="504" t="s">
        <v>191</v>
      </c>
      <c r="B28" s="505"/>
      <c r="C28" s="505"/>
      <c r="D28" s="505"/>
      <c r="E28" s="505"/>
      <c r="F28" s="505"/>
      <c r="G28" s="505"/>
      <c r="H28" s="505"/>
      <c r="I28" s="505"/>
      <c r="J28" s="505"/>
      <c r="K28" s="505"/>
      <c r="L28" s="505"/>
    </row>
    <row r="29" spans="1:13" s="1" customFormat="1" ht="21.75" customHeight="1">
      <c r="A29" s="506" t="s">
        <v>192</v>
      </c>
      <c r="B29" s="506"/>
      <c r="C29" s="506"/>
      <c r="D29" s="506"/>
      <c r="E29" s="506"/>
      <c r="F29" s="506"/>
      <c r="G29" s="506"/>
      <c r="H29" s="506"/>
      <c r="I29" s="506"/>
      <c r="J29" s="506"/>
      <c r="K29" s="506"/>
      <c r="L29" s="506"/>
    </row>
    <row r="30" spans="1:13" s="1" customFormat="1" ht="42" customHeight="1">
      <c r="A30" s="506" t="s">
        <v>193</v>
      </c>
      <c r="B30" s="506"/>
      <c r="C30" s="506"/>
      <c r="D30" s="506"/>
      <c r="E30" s="506"/>
      <c r="F30" s="506"/>
      <c r="G30" s="506"/>
      <c r="H30" s="506"/>
      <c r="I30" s="506"/>
      <c r="J30" s="506"/>
      <c r="K30" s="506"/>
      <c r="L30" s="506"/>
    </row>
    <row r="31" spans="1:13" s="2" customFormat="1" ht="41.25" customHeight="1">
      <c r="A31" s="400" t="s">
        <v>183</v>
      </c>
      <c r="B31" s="400"/>
      <c r="C31" s="400"/>
      <c r="D31" s="400"/>
      <c r="E31" s="400"/>
      <c r="F31" s="400"/>
      <c r="G31" s="400"/>
      <c r="H31" s="400"/>
      <c r="I31" s="400"/>
      <c r="J31" s="400"/>
      <c r="K31" s="400"/>
      <c r="L31" s="400"/>
    </row>
    <row r="32" spans="1:13" ht="14.5">
      <c r="A32" s="10"/>
      <c r="B32" s="10"/>
      <c r="C32" s="10"/>
      <c r="D32" s="10"/>
      <c r="E32" s="10"/>
      <c r="F32" s="10"/>
      <c r="G32" s="10"/>
      <c r="H32" s="10"/>
      <c r="I32" s="10"/>
      <c r="J32" s="10"/>
      <c r="K32" s="10"/>
      <c r="L32" s="10"/>
    </row>
    <row r="33" spans="1:12" ht="23.5">
      <c r="A33" s="401">
        <v>2020</v>
      </c>
      <c r="B33" s="401"/>
      <c r="C33" s="401"/>
      <c r="D33" s="401"/>
      <c r="E33" s="401"/>
      <c r="F33" s="401"/>
      <c r="G33" s="401"/>
      <c r="H33" s="401"/>
      <c r="I33" s="401"/>
      <c r="J33" s="401"/>
      <c r="K33" s="401"/>
      <c r="L33" s="401"/>
    </row>
    <row r="34" spans="1:12" ht="14.5">
      <c r="A34" s="9"/>
      <c r="B34" s="10"/>
      <c r="C34" s="10"/>
      <c r="D34" s="10"/>
      <c r="E34" s="10"/>
      <c r="F34" s="10"/>
      <c r="G34" s="10"/>
      <c r="H34" s="10"/>
      <c r="I34" s="10"/>
      <c r="J34" s="10"/>
      <c r="K34" s="10"/>
      <c r="L34" s="10"/>
    </row>
    <row r="35" spans="1:12" ht="16.5">
      <c r="A35" s="122" t="s">
        <v>146</v>
      </c>
      <c r="B35" s="10"/>
      <c r="C35" s="10"/>
      <c r="D35" s="10"/>
      <c r="E35" s="10"/>
      <c r="F35" s="10"/>
      <c r="G35" s="10"/>
      <c r="H35" s="10"/>
      <c r="I35" s="10"/>
      <c r="J35" s="10"/>
      <c r="K35" s="10"/>
      <c r="L35" s="10"/>
    </row>
    <row r="36" spans="1:12" ht="20.25" customHeight="1">
      <c r="A36" s="462" t="s">
        <v>2</v>
      </c>
      <c r="B36" s="507" t="s">
        <v>4</v>
      </c>
      <c r="C36" s="491" t="s">
        <v>39</v>
      </c>
      <c r="D36" s="492"/>
      <c r="E36" s="492"/>
      <c r="F36" s="492"/>
      <c r="G36" s="492"/>
      <c r="H36" s="492"/>
      <c r="I36" s="492"/>
      <c r="J36" s="492"/>
      <c r="K36" s="492"/>
      <c r="L36" s="492"/>
    </row>
    <row r="37" spans="1:12" ht="82.5" customHeight="1">
      <c r="A37" s="462"/>
      <c r="B37" s="507"/>
      <c r="C37" s="493" t="s">
        <v>188</v>
      </c>
      <c r="D37" s="482"/>
      <c r="E37" s="466" t="s">
        <v>189</v>
      </c>
      <c r="F37" s="482"/>
      <c r="G37" s="466" t="s">
        <v>190</v>
      </c>
      <c r="H37" s="482"/>
      <c r="I37" s="481" t="s">
        <v>58</v>
      </c>
      <c r="J37" s="482"/>
      <c r="K37" s="481" t="s">
        <v>59</v>
      </c>
      <c r="L37" s="483"/>
    </row>
    <row r="38" spans="1:12" ht="15" thickBot="1">
      <c r="A38" s="463"/>
      <c r="B38" s="195" t="s">
        <v>0</v>
      </c>
      <c r="C38" s="196" t="s">
        <v>0</v>
      </c>
      <c r="D38" s="52" t="s">
        <v>40</v>
      </c>
      <c r="E38" s="161" t="s">
        <v>0</v>
      </c>
      <c r="F38" s="52" t="s">
        <v>40</v>
      </c>
      <c r="G38" s="161" t="s">
        <v>0</v>
      </c>
      <c r="H38" s="52" t="s">
        <v>40</v>
      </c>
      <c r="I38" s="184" t="s">
        <v>0</v>
      </c>
      <c r="J38" s="52" t="s">
        <v>40</v>
      </c>
      <c r="K38" s="184" t="s">
        <v>0</v>
      </c>
      <c r="L38" s="43" t="s">
        <v>40</v>
      </c>
    </row>
    <row r="39" spans="1:12">
      <c r="A39" s="40" t="s">
        <v>24</v>
      </c>
      <c r="B39" s="46">
        <v>8901</v>
      </c>
      <c r="C39" s="127">
        <v>770</v>
      </c>
      <c r="D39" s="130">
        <v>8.6999999999999993</v>
      </c>
      <c r="E39" s="129">
        <v>364</v>
      </c>
      <c r="F39" s="130">
        <v>4.1000000000000005</v>
      </c>
      <c r="G39" s="129">
        <v>7569</v>
      </c>
      <c r="H39" s="130">
        <v>85</v>
      </c>
      <c r="I39" s="18">
        <v>85</v>
      </c>
      <c r="J39" s="130">
        <v>1</v>
      </c>
      <c r="K39" s="18">
        <v>113</v>
      </c>
      <c r="L39" s="128">
        <v>1.3</v>
      </c>
    </row>
    <row r="40" spans="1:12">
      <c r="A40" s="41" t="s">
        <v>10</v>
      </c>
      <c r="B40" s="47">
        <v>9224</v>
      </c>
      <c r="C40" s="123">
        <v>733</v>
      </c>
      <c r="D40" s="126">
        <v>7.9</v>
      </c>
      <c r="E40" s="125">
        <v>220</v>
      </c>
      <c r="F40" s="126">
        <v>2.4</v>
      </c>
      <c r="G40" s="125">
        <v>8119</v>
      </c>
      <c r="H40" s="126">
        <v>88</v>
      </c>
      <c r="I40" s="15">
        <v>86</v>
      </c>
      <c r="J40" s="126">
        <v>0.89999999999999991</v>
      </c>
      <c r="K40" s="15">
        <v>66</v>
      </c>
      <c r="L40" s="124">
        <v>0.70000000000000007</v>
      </c>
    </row>
    <row r="41" spans="1:12">
      <c r="A41" s="40" t="s">
        <v>11</v>
      </c>
      <c r="B41" s="46">
        <v>2531</v>
      </c>
      <c r="C41" s="127">
        <v>379</v>
      </c>
      <c r="D41" s="130">
        <v>15</v>
      </c>
      <c r="E41" s="129">
        <v>101</v>
      </c>
      <c r="F41" s="130">
        <v>4</v>
      </c>
      <c r="G41" s="129">
        <v>1953</v>
      </c>
      <c r="H41" s="130">
        <v>77.2</v>
      </c>
      <c r="I41" s="18">
        <v>58</v>
      </c>
      <c r="J41" s="130">
        <v>2.2999999999999998</v>
      </c>
      <c r="K41" s="18">
        <v>40</v>
      </c>
      <c r="L41" s="128">
        <v>1.6</v>
      </c>
    </row>
    <row r="42" spans="1:12">
      <c r="A42" s="41" t="s">
        <v>12</v>
      </c>
      <c r="B42" s="47">
        <v>1646</v>
      </c>
      <c r="C42" s="123">
        <v>128</v>
      </c>
      <c r="D42" s="126">
        <v>7.8</v>
      </c>
      <c r="E42" s="125">
        <v>40</v>
      </c>
      <c r="F42" s="126">
        <v>2.4</v>
      </c>
      <c r="G42" s="125">
        <v>1451</v>
      </c>
      <c r="H42" s="126">
        <v>88.2</v>
      </c>
      <c r="I42" s="15">
        <v>15</v>
      </c>
      <c r="J42" s="126">
        <v>0.89999999999999991</v>
      </c>
      <c r="K42" s="15">
        <v>12</v>
      </c>
      <c r="L42" s="124">
        <v>0.70000000000000007</v>
      </c>
    </row>
    <row r="43" spans="1:12">
      <c r="A43" s="40" t="s">
        <v>13</v>
      </c>
      <c r="B43" s="46">
        <v>493</v>
      </c>
      <c r="C43" s="127">
        <v>158</v>
      </c>
      <c r="D43" s="130">
        <v>32</v>
      </c>
      <c r="E43" s="129">
        <v>9</v>
      </c>
      <c r="F43" s="130">
        <v>1.7999999999999998</v>
      </c>
      <c r="G43" s="129">
        <v>302</v>
      </c>
      <c r="H43" s="130">
        <v>61.3</v>
      </c>
      <c r="I43" s="18" t="s">
        <v>32</v>
      </c>
      <c r="J43" s="130" t="s">
        <v>32</v>
      </c>
      <c r="K43" s="18" t="s">
        <v>32</v>
      </c>
      <c r="L43" s="128" t="s">
        <v>32</v>
      </c>
    </row>
    <row r="44" spans="1:12">
      <c r="A44" s="41" t="s">
        <v>14</v>
      </c>
      <c r="B44" s="47">
        <v>1493</v>
      </c>
      <c r="C44" s="123">
        <v>581</v>
      </c>
      <c r="D44" s="126">
        <v>38.9</v>
      </c>
      <c r="E44" s="125">
        <v>110</v>
      </c>
      <c r="F44" s="126">
        <v>7.3999999999999995</v>
      </c>
      <c r="G44" s="125">
        <v>669</v>
      </c>
      <c r="H44" s="126">
        <v>44.800000000000004</v>
      </c>
      <c r="I44" s="15">
        <v>79</v>
      </c>
      <c r="J44" s="126">
        <v>5.3</v>
      </c>
      <c r="K44" s="15">
        <v>54</v>
      </c>
      <c r="L44" s="124">
        <v>3.5999999999999996</v>
      </c>
    </row>
    <row r="45" spans="1:12">
      <c r="A45" s="40" t="s">
        <v>15</v>
      </c>
      <c r="B45" s="46">
        <v>4328</v>
      </c>
      <c r="C45" s="127">
        <v>932</v>
      </c>
      <c r="D45" s="130">
        <v>21.5</v>
      </c>
      <c r="E45" s="129">
        <v>111</v>
      </c>
      <c r="F45" s="130">
        <v>2.6</v>
      </c>
      <c r="G45" s="129">
        <v>3163</v>
      </c>
      <c r="H45" s="130">
        <v>73.099999999999994</v>
      </c>
      <c r="I45" s="18">
        <v>68</v>
      </c>
      <c r="J45" s="130">
        <v>1.6</v>
      </c>
      <c r="K45" s="18">
        <v>54</v>
      </c>
      <c r="L45" s="128">
        <v>1.2</v>
      </c>
    </row>
    <row r="46" spans="1:12">
      <c r="A46" s="41" t="s">
        <v>16</v>
      </c>
      <c r="B46" s="47">
        <v>1136</v>
      </c>
      <c r="C46" s="123">
        <v>146</v>
      </c>
      <c r="D46" s="126">
        <v>12.9</v>
      </c>
      <c r="E46" s="125">
        <v>51</v>
      </c>
      <c r="F46" s="126">
        <v>4.5</v>
      </c>
      <c r="G46" s="125">
        <v>894</v>
      </c>
      <c r="H46" s="126">
        <v>78.7</v>
      </c>
      <c r="I46" s="15">
        <v>31</v>
      </c>
      <c r="J46" s="126">
        <v>2.7</v>
      </c>
      <c r="K46" s="15">
        <v>14</v>
      </c>
      <c r="L46" s="124">
        <v>1.2</v>
      </c>
    </row>
    <row r="47" spans="1:12">
      <c r="A47" s="40" t="s">
        <v>17</v>
      </c>
      <c r="B47" s="46">
        <v>5696</v>
      </c>
      <c r="C47" s="127">
        <v>725</v>
      </c>
      <c r="D47" s="130">
        <v>12.7</v>
      </c>
      <c r="E47" s="129">
        <v>98</v>
      </c>
      <c r="F47" s="130">
        <v>1.7000000000000002</v>
      </c>
      <c r="G47" s="129">
        <v>4777</v>
      </c>
      <c r="H47" s="130">
        <v>83.899999999999991</v>
      </c>
      <c r="I47" s="18">
        <v>33</v>
      </c>
      <c r="J47" s="130">
        <v>0.6</v>
      </c>
      <c r="K47" s="18">
        <v>63</v>
      </c>
      <c r="L47" s="128">
        <v>1.0999999999999999</v>
      </c>
    </row>
    <row r="48" spans="1:12">
      <c r="A48" s="41" t="s">
        <v>44</v>
      </c>
      <c r="B48" s="47">
        <v>10611</v>
      </c>
      <c r="C48" s="123">
        <v>1194</v>
      </c>
      <c r="D48" s="126">
        <v>11.3</v>
      </c>
      <c r="E48" s="125">
        <v>236</v>
      </c>
      <c r="F48" s="126">
        <v>2.1999999999999997</v>
      </c>
      <c r="G48" s="125">
        <v>9068</v>
      </c>
      <c r="H48" s="126">
        <v>85.5</v>
      </c>
      <c r="I48" s="15">
        <v>51</v>
      </c>
      <c r="J48" s="126">
        <v>0.5</v>
      </c>
      <c r="K48" s="15">
        <v>62</v>
      </c>
      <c r="L48" s="124">
        <v>0.6</v>
      </c>
    </row>
    <row r="49" spans="1:12">
      <c r="A49" s="40" t="s">
        <v>18</v>
      </c>
      <c r="B49" s="46">
        <v>2486</v>
      </c>
      <c r="C49" s="127">
        <v>276</v>
      </c>
      <c r="D49" s="130">
        <v>11.1</v>
      </c>
      <c r="E49" s="129">
        <v>46</v>
      </c>
      <c r="F49" s="130">
        <v>1.9</v>
      </c>
      <c r="G49" s="129">
        <v>2116</v>
      </c>
      <c r="H49" s="130">
        <v>85.1</v>
      </c>
      <c r="I49" s="18" t="s">
        <v>32</v>
      </c>
      <c r="J49" s="130" t="s">
        <v>32</v>
      </c>
      <c r="K49" s="18" t="s">
        <v>32</v>
      </c>
      <c r="L49" s="128" t="s">
        <v>32</v>
      </c>
    </row>
    <row r="50" spans="1:12">
      <c r="A50" s="41" t="s">
        <v>19</v>
      </c>
      <c r="B50" s="47">
        <v>480</v>
      </c>
      <c r="C50" s="123">
        <v>69</v>
      </c>
      <c r="D50" s="126">
        <v>14.399999999999999</v>
      </c>
      <c r="E50" s="125">
        <v>21</v>
      </c>
      <c r="F50" s="126">
        <v>4.3999999999999995</v>
      </c>
      <c r="G50" s="125">
        <v>380</v>
      </c>
      <c r="H50" s="126">
        <v>79.2</v>
      </c>
      <c r="I50" s="15">
        <v>10</v>
      </c>
      <c r="J50" s="126">
        <v>2.1</v>
      </c>
      <c r="K50" s="15" t="s">
        <v>32</v>
      </c>
      <c r="L50" s="124" t="s">
        <v>32</v>
      </c>
    </row>
    <row r="51" spans="1:12">
      <c r="A51" s="40" t="s">
        <v>20</v>
      </c>
      <c r="B51" s="46">
        <v>2951</v>
      </c>
      <c r="C51" s="127">
        <v>1446</v>
      </c>
      <c r="D51" s="130">
        <v>49</v>
      </c>
      <c r="E51" s="129">
        <v>214</v>
      </c>
      <c r="F51" s="130">
        <v>7.3</v>
      </c>
      <c r="G51" s="129">
        <v>1232</v>
      </c>
      <c r="H51" s="130">
        <v>41.699999999999996</v>
      </c>
      <c r="I51" s="18">
        <v>42</v>
      </c>
      <c r="J51" s="130">
        <v>1.4000000000000001</v>
      </c>
      <c r="K51" s="18">
        <v>17</v>
      </c>
      <c r="L51" s="128">
        <v>0.6</v>
      </c>
    </row>
    <row r="52" spans="1:12">
      <c r="A52" s="41" t="s">
        <v>21</v>
      </c>
      <c r="B52" s="47">
        <v>1542</v>
      </c>
      <c r="C52" s="123">
        <v>172</v>
      </c>
      <c r="D52" s="132">
        <v>11.200000000000001</v>
      </c>
      <c r="E52" s="125">
        <v>118</v>
      </c>
      <c r="F52" s="132">
        <v>7.7</v>
      </c>
      <c r="G52" s="125">
        <v>1228</v>
      </c>
      <c r="H52" s="132">
        <v>79.600000000000009</v>
      </c>
      <c r="I52" s="15" t="s">
        <v>32</v>
      </c>
      <c r="J52" s="132" t="s">
        <v>32</v>
      </c>
      <c r="K52" s="15" t="s">
        <v>32</v>
      </c>
      <c r="L52" s="131" t="s">
        <v>32</v>
      </c>
    </row>
    <row r="53" spans="1:12">
      <c r="A53" s="42" t="s">
        <v>22</v>
      </c>
      <c r="B53" s="48">
        <v>1980</v>
      </c>
      <c r="C53" s="133">
        <v>360</v>
      </c>
      <c r="D53" s="136">
        <v>18.2</v>
      </c>
      <c r="E53" s="135">
        <v>58</v>
      </c>
      <c r="F53" s="136">
        <v>2.9000000000000004</v>
      </c>
      <c r="G53" s="135">
        <v>1502</v>
      </c>
      <c r="H53" s="136">
        <v>75.900000000000006</v>
      </c>
      <c r="I53" s="22">
        <v>29</v>
      </c>
      <c r="J53" s="136">
        <v>1.5</v>
      </c>
      <c r="K53" s="22">
        <v>31</v>
      </c>
      <c r="L53" s="134">
        <v>1.6</v>
      </c>
    </row>
    <row r="54" spans="1:12" ht="14.5" thickBot="1">
      <c r="A54" s="41" t="s">
        <v>23</v>
      </c>
      <c r="B54" s="47">
        <v>1591</v>
      </c>
      <c r="C54" s="123">
        <v>304</v>
      </c>
      <c r="D54" s="132">
        <v>19.100000000000001</v>
      </c>
      <c r="E54" s="125">
        <v>110</v>
      </c>
      <c r="F54" s="132">
        <v>6.9</v>
      </c>
      <c r="G54" s="125">
        <v>1161</v>
      </c>
      <c r="H54" s="132">
        <v>73</v>
      </c>
      <c r="I54" s="15" t="s">
        <v>32</v>
      </c>
      <c r="J54" s="132" t="s">
        <v>32</v>
      </c>
      <c r="K54" s="15" t="s">
        <v>32</v>
      </c>
      <c r="L54" s="131" t="s">
        <v>32</v>
      </c>
    </row>
    <row r="55" spans="1:12" s="1" customFormat="1">
      <c r="A55" s="137" t="s">
        <v>7</v>
      </c>
      <c r="B55" s="193">
        <v>45692</v>
      </c>
      <c r="C55" s="138">
        <v>5798</v>
      </c>
      <c r="D55" s="142">
        <v>12.7</v>
      </c>
      <c r="E55" s="140">
        <v>1273</v>
      </c>
      <c r="F55" s="142">
        <v>2.8000000000000003</v>
      </c>
      <c r="G55" s="140">
        <v>37665</v>
      </c>
      <c r="H55" s="142">
        <v>82.399999999999991</v>
      </c>
      <c r="I55" s="141">
        <v>484</v>
      </c>
      <c r="J55" s="142">
        <v>1.0999999999999999</v>
      </c>
      <c r="K55" s="141">
        <v>472</v>
      </c>
      <c r="L55" s="139">
        <v>1</v>
      </c>
    </row>
    <row r="56" spans="1:12" s="1" customFormat="1">
      <c r="A56" s="143" t="s">
        <v>8</v>
      </c>
      <c r="B56" s="194">
        <v>11397</v>
      </c>
      <c r="C56" s="144">
        <v>2575</v>
      </c>
      <c r="D56" s="148">
        <v>22.6</v>
      </c>
      <c r="E56" s="146">
        <v>634</v>
      </c>
      <c r="F56" s="148">
        <v>5.6000000000000005</v>
      </c>
      <c r="G56" s="146">
        <v>7919</v>
      </c>
      <c r="H56" s="148">
        <v>69.5</v>
      </c>
      <c r="I56" s="147">
        <v>176</v>
      </c>
      <c r="J56" s="148">
        <v>1.5</v>
      </c>
      <c r="K56" s="147">
        <v>93</v>
      </c>
      <c r="L56" s="145">
        <v>0.8</v>
      </c>
    </row>
    <row r="57" spans="1:12" ht="14.5" thickBot="1">
      <c r="A57" s="149" t="s">
        <v>6</v>
      </c>
      <c r="B57" s="51">
        <v>57089</v>
      </c>
      <c r="C57" s="150">
        <v>8373</v>
      </c>
      <c r="D57" s="153">
        <v>14.7</v>
      </c>
      <c r="E57" s="152">
        <v>1907</v>
      </c>
      <c r="F57" s="153">
        <v>3.3000000000000003</v>
      </c>
      <c r="G57" s="152">
        <v>45584</v>
      </c>
      <c r="H57" s="153">
        <v>79.800000000000011</v>
      </c>
      <c r="I57" s="37">
        <v>660</v>
      </c>
      <c r="J57" s="153">
        <v>1.2</v>
      </c>
      <c r="K57" s="37">
        <v>565</v>
      </c>
      <c r="L57" s="151">
        <v>1</v>
      </c>
    </row>
    <row r="58" spans="1:12" ht="15" customHeight="1">
      <c r="A58" s="489" t="s">
        <v>57</v>
      </c>
      <c r="B58" s="489"/>
      <c r="C58" s="489"/>
      <c r="D58" s="489"/>
      <c r="E58" s="489"/>
      <c r="F58" s="489"/>
      <c r="G58" s="489"/>
      <c r="H58" s="489"/>
      <c r="I58" s="489"/>
      <c r="J58" s="489"/>
      <c r="K58" s="489"/>
      <c r="L58" s="489"/>
    </row>
    <row r="59" spans="1:12" s="1" customFormat="1" ht="28.4" customHeight="1">
      <c r="A59" s="504" t="s">
        <v>191</v>
      </c>
      <c r="B59" s="505"/>
      <c r="C59" s="505"/>
      <c r="D59" s="505"/>
      <c r="E59" s="505"/>
      <c r="F59" s="505"/>
      <c r="G59" s="505"/>
      <c r="H59" s="505"/>
      <c r="I59" s="505"/>
      <c r="J59" s="505"/>
      <c r="K59" s="505"/>
      <c r="L59" s="505"/>
    </row>
    <row r="60" spans="1:12" s="1" customFormat="1" ht="27" customHeight="1">
      <c r="A60" s="506" t="s">
        <v>192</v>
      </c>
      <c r="B60" s="506"/>
      <c r="C60" s="506"/>
      <c r="D60" s="506"/>
      <c r="E60" s="506"/>
      <c r="F60" s="506"/>
      <c r="G60" s="506"/>
      <c r="H60" s="506"/>
      <c r="I60" s="506"/>
      <c r="J60" s="506"/>
      <c r="K60" s="506"/>
      <c r="L60" s="506"/>
    </row>
    <row r="61" spans="1:12" s="1" customFormat="1" ht="42" customHeight="1">
      <c r="A61" s="506" t="s">
        <v>193</v>
      </c>
      <c r="B61" s="506"/>
      <c r="C61" s="506"/>
      <c r="D61" s="506"/>
      <c r="E61" s="506"/>
      <c r="F61" s="506"/>
      <c r="G61" s="506"/>
      <c r="H61" s="506"/>
      <c r="I61" s="506"/>
      <c r="J61" s="506"/>
      <c r="K61" s="506"/>
      <c r="L61" s="506"/>
    </row>
    <row r="62" spans="1:12" s="2" customFormat="1" ht="27.65" customHeight="1">
      <c r="A62" s="400" t="s">
        <v>178</v>
      </c>
      <c r="B62" s="400"/>
      <c r="C62" s="400"/>
      <c r="D62" s="400"/>
      <c r="E62" s="400"/>
      <c r="F62" s="400"/>
      <c r="G62" s="400"/>
      <c r="H62" s="400"/>
      <c r="I62" s="400"/>
      <c r="J62" s="400"/>
      <c r="K62" s="400"/>
      <c r="L62" s="400"/>
    </row>
    <row r="63" spans="1:12" ht="14.5">
      <c r="A63" s="10"/>
      <c r="B63" s="10"/>
      <c r="C63" s="10"/>
      <c r="D63" s="10"/>
      <c r="E63" s="10"/>
      <c r="F63" s="10"/>
      <c r="G63" s="10"/>
      <c r="H63" s="10"/>
      <c r="I63" s="10"/>
      <c r="J63" s="10"/>
      <c r="K63" s="10"/>
      <c r="L63" s="10"/>
    </row>
    <row r="64" spans="1:12" ht="23.5">
      <c r="A64" s="401">
        <v>2019</v>
      </c>
      <c r="B64" s="401"/>
      <c r="C64" s="401"/>
      <c r="D64" s="401"/>
      <c r="E64" s="401"/>
      <c r="F64" s="401"/>
      <c r="G64" s="401"/>
      <c r="H64" s="401"/>
      <c r="I64" s="401"/>
      <c r="J64" s="401"/>
      <c r="K64" s="401"/>
      <c r="L64" s="401"/>
    </row>
    <row r="65" spans="1:12" ht="14.5">
      <c r="A65" s="10"/>
      <c r="B65" s="10"/>
      <c r="C65" s="10"/>
      <c r="D65" s="10"/>
      <c r="E65" s="10"/>
      <c r="F65" s="10"/>
      <c r="G65" s="10"/>
      <c r="H65" s="10"/>
      <c r="I65" s="10"/>
      <c r="J65" s="10"/>
      <c r="K65" s="10"/>
      <c r="L65" s="10"/>
    </row>
    <row r="66" spans="1:12" ht="16.5">
      <c r="A66" s="122" t="s">
        <v>147</v>
      </c>
      <c r="B66" s="10"/>
      <c r="C66" s="10"/>
      <c r="D66" s="10"/>
      <c r="E66" s="10"/>
      <c r="F66" s="10"/>
      <c r="G66" s="10"/>
      <c r="H66" s="10"/>
      <c r="I66" s="10"/>
      <c r="J66" s="10"/>
      <c r="K66" s="10"/>
      <c r="L66" s="10"/>
    </row>
    <row r="67" spans="1:12" ht="14.5">
      <c r="A67" s="462" t="s">
        <v>2</v>
      </c>
      <c r="B67" s="507" t="s">
        <v>4</v>
      </c>
      <c r="C67" s="491" t="s">
        <v>39</v>
      </c>
      <c r="D67" s="492"/>
      <c r="E67" s="492"/>
      <c r="F67" s="492"/>
      <c r="G67" s="492"/>
      <c r="H67" s="492"/>
      <c r="I67" s="492"/>
      <c r="J67" s="492"/>
      <c r="K67" s="492"/>
      <c r="L67" s="492"/>
    </row>
    <row r="68" spans="1:12" ht="79.5" customHeight="1">
      <c r="A68" s="462"/>
      <c r="B68" s="507"/>
      <c r="C68" s="493" t="s">
        <v>188</v>
      </c>
      <c r="D68" s="482"/>
      <c r="E68" s="466" t="s">
        <v>189</v>
      </c>
      <c r="F68" s="482"/>
      <c r="G68" s="466" t="s">
        <v>190</v>
      </c>
      <c r="H68" s="482"/>
      <c r="I68" s="481" t="s">
        <v>58</v>
      </c>
      <c r="J68" s="482"/>
      <c r="K68" s="481" t="s">
        <v>59</v>
      </c>
      <c r="L68" s="483"/>
    </row>
    <row r="69" spans="1:12" ht="15" thickBot="1">
      <c r="A69" s="463"/>
      <c r="B69" s="195" t="s">
        <v>0</v>
      </c>
      <c r="C69" s="196" t="s">
        <v>0</v>
      </c>
      <c r="D69" s="52" t="s">
        <v>40</v>
      </c>
      <c r="E69" s="161" t="s">
        <v>0</v>
      </c>
      <c r="F69" s="52" t="s">
        <v>40</v>
      </c>
      <c r="G69" s="161" t="s">
        <v>0</v>
      </c>
      <c r="H69" s="52" t="s">
        <v>40</v>
      </c>
      <c r="I69" s="184" t="s">
        <v>0</v>
      </c>
      <c r="J69" s="52" t="s">
        <v>40</v>
      </c>
      <c r="K69" s="184" t="s">
        <v>0</v>
      </c>
      <c r="L69" s="43" t="s">
        <v>40</v>
      </c>
    </row>
    <row r="70" spans="1:12">
      <c r="A70" s="40" t="s">
        <v>24</v>
      </c>
      <c r="B70" s="46">
        <v>8366</v>
      </c>
      <c r="C70" s="127">
        <v>755</v>
      </c>
      <c r="D70" s="130">
        <v>9.024623475974181</v>
      </c>
      <c r="E70" s="129">
        <v>341</v>
      </c>
      <c r="F70" s="130">
        <v>4.0760219937843649</v>
      </c>
      <c r="G70" s="129">
        <v>7081</v>
      </c>
      <c r="H70" s="130">
        <v>84.7</v>
      </c>
      <c r="I70" s="18">
        <v>78</v>
      </c>
      <c r="J70" s="130">
        <v>0.93234520678938571</v>
      </c>
      <c r="K70" s="18">
        <v>111</v>
      </c>
      <c r="L70" s="128">
        <v>1.3267989481233564</v>
      </c>
    </row>
    <row r="71" spans="1:12">
      <c r="A71" s="41" t="s">
        <v>10</v>
      </c>
      <c r="B71" s="47">
        <v>8880</v>
      </c>
      <c r="C71" s="123">
        <v>734</v>
      </c>
      <c r="D71" s="126">
        <v>8.1999999999999993</v>
      </c>
      <c r="E71" s="125">
        <v>194</v>
      </c>
      <c r="F71" s="126">
        <v>2.1846846846846848</v>
      </c>
      <c r="G71" s="125">
        <v>7838</v>
      </c>
      <c r="H71" s="126">
        <v>88.265765765765806</v>
      </c>
      <c r="I71" s="15">
        <v>77</v>
      </c>
      <c r="J71" s="126">
        <v>0.86711711711711714</v>
      </c>
      <c r="K71" s="15">
        <v>37</v>
      </c>
      <c r="L71" s="124">
        <v>0.41666666666666669</v>
      </c>
    </row>
    <row r="72" spans="1:12">
      <c r="A72" s="40" t="s">
        <v>11</v>
      </c>
      <c r="B72" s="46">
        <v>2468</v>
      </c>
      <c r="C72" s="127">
        <v>388</v>
      </c>
      <c r="D72" s="130">
        <v>15.721231766612643</v>
      </c>
      <c r="E72" s="129">
        <v>86</v>
      </c>
      <c r="F72" s="130">
        <v>3.4846029173419772</v>
      </c>
      <c r="G72" s="129">
        <v>1896</v>
      </c>
      <c r="H72" s="130">
        <v>76.823338735818481</v>
      </c>
      <c r="I72" s="18">
        <v>63</v>
      </c>
      <c r="J72" s="130">
        <v>2.5526742301458674</v>
      </c>
      <c r="K72" s="18">
        <v>35</v>
      </c>
      <c r="L72" s="128">
        <v>1.4181523500810371</v>
      </c>
    </row>
    <row r="73" spans="1:12">
      <c r="A73" s="41" t="s">
        <v>12</v>
      </c>
      <c r="B73" s="47">
        <v>1587</v>
      </c>
      <c r="C73" s="123">
        <v>121</v>
      </c>
      <c r="D73" s="126">
        <v>7.6244486452425955</v>
      </c>
      <c r="E73" s="125">
        <v>39</v>
      </c>
      <c r="F73" s="126">
        <v>2.4574669187145557</v>
      </c>
      <c r="G73" s="125">
        <v>1400</v>
      </c>
      <c r="H73" s="126">
        <v>88.216761184625085</v>
      </c>
      <c r="I73" s="15">
        <v>18</v>
      </c>
      <c r="J73" s="126">
        <v>1.1342155009451798</v>
      </c>
      <c r="K73" s="15">
        <v>9</v>
      </c>
      <c r="L73" s="124">
        <v>0.56710775047258988</v>
      </c>
    </row>
    <row r="74" spans="1:12">
      <c r="A74" s="40" t="s">
        <v>13</v>
      </c>
      <c r="B74" s="46">
        <v>451</v>
      </c>
      <c r="C74" s="127">
        <v>153</v>
      </c>
      <c r="D74" s="130">
        <v>33.924611973392459</v>
      </c>
      <c r="E74" s="129">
        <v>9</v>
      </c>
      <c r="F74" s="130">
        <v>1.9955654101995564</v>
      </c>
      <c r="G74" s="129">
        <v>268</v>
      </c>
      <c r="H74" s="130">
        <v>59.423503325942349</v>
      </c>
      <c r="I74" s="18" t="s">
        <v>32</v>
      </c>
      <c r="J74" s="130" t="s">
        <v>32</v>
      </c>
      <c r="K74" s="18" t="s">
        <v>32</v>
      </c>
      <c r="L74" s="128" t="s">
        <v>32</v>
      </c>
    </row>
    <row r="75" spans="1:12">
      <c r="A75" s="41" t="s">
        <v>14</v>
      </c>
      <c r="B75" s="47">
        <v>1452</v>
      </c>
      <c r="C75" s="123">
        <v>563</v>
      </c>
      <c r="D75" s="126">
        <v>38.774104683195596</v>
      </c>
      <c r="E75" s="125">
        <v>81</v>
      </c>
      <c r="F75" s="126">
        <v>5.5785123966942152</v>
      </c>
      <c r="G75" s="125">
        <v>698</v>
      </c>
      <c r="H75" s="126">
        <v>48.071625344352618</v>
      </c>
      <c r="I75" s="15">
        <v>63</v>
      </c>
      <c r="J75" s="126">
        <v>4.338842975206612</v>
      </c>
      <c r="K75" s="15">
        <v>47</v>
      </c>
      <c r="L75" s="124">
        <v>3.2369146005509641</v>
      </c>
    </row>
    <row r="76" spans="1:12">
      <c r="A76" s="40" t="s">
        <v>15</v>
      </c>
      <c r="B76" s="46">
        <v>4260</v>
      </c>
      <c r="C76" s="127">
        <v>975</v>
      </c>
      <c r="D76" s="130">
        <v>22.887323943661972</v>
      </c>
      <c r="E76" s="129">
        <v>81</v>
      </c>
      <c r="F76" s="130">
        <v>1.9014084507042253</v>
      </c>
      <c r="G76" s="129">
        <v>3086</v>
      </c>
      <c r="H76" s="130">
        <v>72.441314553990608</v>
      </c>
      <c r="I76" s="18">
        <v>65</v>
      </c>
      <c r="J76" s="130">
        <v>1.5258215962441315</v>
      </c>
      <c r="K76" s="18">
        <v>53</v>
      </c>
      <c r="L76" s="128">
        <v>1.3</v>
      </c>
    </row>
    <row r="77" spans="1:12">
      <c r="A77" s="41" t="s">
        <v>16</v>
      </c>
      <c r="B77" s="47">
        <v>1080</v>
      </c>
      <c r="C77" s="123">
        <v>137</v>
      </c>
      <c r="D77" s="126">
        <v>12.685185185185185</v>
      </c>
      <c r="E77" s="125">
        <v>49</v>
      </c>
      <c r="F77" s="126">
        <v>4.5370370370370372</v>
      </c>
      <c r="G77" s="125">
        <v>866</v>
      </c>
      <c r="H77" s="126">
        <v>80.185185185185176</v>
      </c>
      <c r="I77" s="15" t="s">
        <v>32</v>
      </c>
      <c r="J77" s="126" t="s">
        <v>32</v>
      </c>
      <c r="K77" s="15" t="s">
        <v>32</v>
      </c>
      <c r="L77" s="124" t="s">
        <v>32</v>
      </c>
    </row>
    <row r="78" spans="1:12">
      <c r="A78" s="40" t="s">
        <v>17</v>
      </c>
      <c r="B78" s="46">
        <v>5301</v>
      </c>
      <c r="C78" s="127">
        <v>692</v>
      </c>
      <c r="D78" s="130">
        <v>13.054140728164498</v>
      </c>
      <c r="E78" s="129">
        <v>75</v>
      </c>
      <c r="F78" s="130">
        <v>1.4148273910582909</v>
      </c>
      <c r="G78" s="129">
        <v>4442</v>
      </c>
      <c r="H78" s="130">
        <v>83.795510281079046</v>
      </c>
      <c r="I78" s="18">
        <v>39</v>
      </c>
      <c r="J78" s="130">
        <v>0.73571024335031132</v>
      </c>
      <c r="K78" s="18">
        <v>53</v>
      </c>
      <c r="L78" s="128">
        <v>0.999811356347859</v>
      </c>
    </row>
    <row r="79" spans="1:12">
      <c r="A79" s="41" t="s">
        <v>44</v>
      </c>
      <c r="B79" s="47">
        <v>10164</v>
      </c>
      <c r="C79" s="123">
        <v>1173</v>
      </c>
      <c r="D79" s="126">
        <v>11.540731995277449</v>
      </c>
      <c r="E79" s="125">
        <v>203</v>
      </c>
      <c r="F79" s="126">
        <v>1.997245179063361</v>
      </c>
      <c r="G79" s="125">
        <v>8676</v>
      </c>
      <c r="H79" s="126">
        <v>85.360094451003548</v>
      </c>
      <c r="I79" s="15">
        <v>53</v>
      </c>
      <c r="J79" s="126">
        <v>0.52144824872097595</v>
      </c>
      <c r="K79" s="15">
        <v>59</v>
      </c>
      <c r="L79" s="124">
        <v>0.58048012593467146</v>
      </c>
    </row>
    <row r="80" spans="1:12">
      <c r="A80" s="40" t="s">
        <v>18</v>
      </c>
      <c r="B80" s="46">
        <v>2417</v>
      </c>
      <c r="C80" s="127">
        <v>276</v>
      </c>
      <c r="D80" s="130">
        <v>11.419114604882086</v>
      </c>
      <c r="E80" s="129">
        <v>48</v>
      </c>
      <c r="F80" s="130">
        <v>1.985932974762102</v>
      </c>
      <c r="G80" s="129">
        <v>2051</v>
      </c>
      <c r="H80" s="130">
        <v>84.857261067438969</v>
      </c>
      <c r="I80" s="18">
        <v>27</v>
      </c>
      <c r="J80" s="130">
        <v>1.1170872983036821</v>
      </c>
      <c r="K80" s="18">
        <v>15</v>
      </c>
      <c r="L80" s="128">
        <v>0.62060405461315682</v>
      </c>
    </row>
    <row r="81" spans="1:12">
      <c r="A81" s="41" t="s">
        <v>19</v>
      </c>
      <c r="B81" s="47">
        <v>464</v>
      </c>
      <c r="C81" s="123">
        <v>58</v>
      </c>
      <c r="D81" s="126">
        <v>12.5</v>
      </c>
      <c r="E81" s="125">
        <v>21</v>
      </c>
      <c r="F81" s="126">
        <v>4.5258620689655169</v>
      </c>
      <c r="G81" s="125">
        <v>370</v>
      </c>
      <c r="H81" s="126">
        <v>79.741379310344826</v>
      </c>
      <c r="I81" s="15" t="s">
        <v>32</v>
      </c>
      <c r="J81" s="126" t="s">
        <v>32</v>
      </c>
      <c r="K81" s="15" t="s">
        <v>32</v>
      </c>
      <c r="L81" s="124" t="s">
        <v>32</v>
      </c>
    </row>
    <row r="82" spans="1:12">
      <c r="A82" s="40" t="s">
        <v>20</v>
      </c>
      <c r="B82" s="46">
        <v>2903</v>
      </c>
      <c r="C82" s="127">
        <v>1336</v>
      </c>
      <c r="D82" s="130">
        <v>46.021357216672406</v>
      </c>
      <c r="E82" s="129">
        <v>187</v>
      </c>
      <c r="F82" s="130">
        <v>6.4416121253875307</v>
      </c>
      <c r="G82" s="129">
        <v>1323</v>
      </c>
      <c r="H82" s="130">
        <v>45.573544609025149</v>
      </c>
      <c r="I82" s="18">
        <v>39</v>
      </c>
      <c r="J82" s="130">
        <v>1.3434378229417845</v>
      </c>
      <c r="K82" s="18">
        <v>18</v>
      </c>
      <c r="L82" s="128">
        <v>0.62004822597313125</v>
      </c>
    </row>
    <row r="83" spans="1:12">
      <c r="A83" s="41" t="s">
        <v>21</v>
      </c>
      <c r="B83" s="47">
        <v>1508</v>
      </c>
      <c r="C83" s="123">
        <v>156</v>
      </c>
      <c r="D83" s="126">
        <v>10.344827586206897</v>
      </c>
      <c r="E83" s="125">
        <v>110</v>
      </c>
      <c r="F83" s="126">
        <v>7.294429708222812</v>
      </c>
      <c r="G83" s="125">
        <v>1220</v>
      </c>
      <c r="H83" s="126">
        <v>80.901856763925721</v>
      </c>
      <c r="I83" s="15">
        <v>18</v>
      </c>
      <c r="J83" s="132">
        <v>1.1936339522546418</v>
      </c>
      <c r="K83" s="15">
        <v>4</v>
      </c>
      <c r="L83" s="131">
        <v>0.2652519893899204</v>
      </c>
    </row>
    <row r="84" spans="1:12">
      <c r="A84" s="42" t="s">
        <v>22</v>
      </c>
      <c r="B84" s="48">
        <v>1915</v>
      </c>
      <c r="C84" s="133">
        <v>362</v>
      </c>
      <c r="D84" s="136">
        <v>18.903394255874673</v>
      </c>
      <c r="E84" s="135">
        <v>58</v>
      </c>
      <c r="F84" s="136">
        <v>3.0287206266318538</v>
      </c>
      <c r="G84" s="135">
        <v>1436</v>
      </c>
      <c r="H84" s="136">
        <v>74.986945169712797</v>
      </c>
      <c r="I84" s="22">
        <v>28</v>
      </c>
      <c r="J84" s="136">
        <v>1.4621409921671018</v>
      </c>
      <c r="K84" s="22">
        <v>31</v>
      </c>
      <c r="L84" s="134">
        <v>1.6187989556135769</v>
      </c>
    </row>
    <row r="85" spans="1:12" ht="14.5" thickBot="1">
      <c r="A85" s="41" t="s">
        <v>23</v>
      </c>
      <c r="B85" s="47">
        <v>1568</v>
      </c>
      <c r="C85" s="123">
        <v>278</v>
      </c>
      <c r="D85" s="126">
        <v>17.729591836734691</v>
      </c>
      <c r="E85" s="125">
        <v>100</v>
      </c>
      <c r="F85" s="126">
        <v>6.3775510204081636</v>
      </c>
      <c r="G85" s="125">
        <v>1178</v>
      </c>
      <c r="H85" s="126">
        <v>75.127551020408163</v>
      </c>
      <c r="I85" s="15" t="s">
        <v>32</v>
      </c>
      <c r="J85" s="132" t="s">
        <v>32</v>
      </c>
      <c r="K85" s="15" t="s">
        <v>32</v>
      </c>
      <c r="L85" s="131" t="s">
        <v>32</v>
      </c>
    </row>
    <row r="86" spans="1:12">
      <c r="A86" s="137" t="s">
        <v>7</v>
      </c>
      <c r="B86" s="193">
        <v>43670</v>
      </c>
      <c r="C86" s="138">
        <v>5741</v>
      </c>
      <c r="D86" s="142">
        <v>13.146324708037554</v>
      </c>
      <c r="E86" s="140">
        <v>1111</v>
      </c>
      <c r="F86" s="142">
        <v>2.5440806045340052</v>
      </c>
      <c r="G86" s="140">
        <v>35946</v>
      </c>
      <c r="H86" s="142">
        <v>82.312800549576366</v>
      </c>
      <c r="I86" s="141">
        <v>459</v>
      </c>
      <c r="J86" s="142">
        <v>1.0510648042134187</v>
      </c>
      <c r="K86" s="141">
        <v>413</v>
      </c>
      <c r="L86" s="139">
        <v>0.94572933363865352</v>
      </c>
    </row>
    <row r="87" spans="1:12">
      <c r="A87" s="143" t="s">
        <v>8</v>
      </c>
      <c r="B87" s="194">
        <v>11114</v>
      </c>
      <c r="C87" s="144">
        <v>2416</v>
      </c>
      <c r="D87" s="148">
        <v>21.738348029512327</v>
      </c>
      <c r="E87" s="146">
        <v>571</v>
      </c>
      <c r="F87" s="148">
        <v>5.1376642073061003</v>
      </c>
      <c r="G87" s="146">
        <v>7883</v>
      </c>
      <c r="H87" s="148">
        <v>70.928558574770562</v>
      </c>
      <c r="I87" s="147">
        <v>168</v>
      </c>
      <c r="J87" s="148">
        <v>1.5116069821846319</v>
      </c>
      <c r="K87" s="147">
        <v>76</v>
      </c>
      <c r="L87" s="145">
        <v>0.68382220622638112</v>
      </c>
    </row>
    <row r="88" spans="1:12" ht="14.5" thickBot="1">
      <c r="A88" s="149" t="s">
        <v>6</v>
      </c>
      <c r="B88" s="51">
        <v>54784</v>
      </c>
      <c r="C88" s="150">
        <v>8157</v>
      </c>
      <c r="D88" s="153">
        <v>14.889383761682243</v>
      </c>
      <c r="E88" s="152">
        <v>1682</v>
      </c>
      <c r="F88" s="153">
        <v>3.0702394859813085</v>
      </c>
      <c r="G88" s="152">
        <v>43829</v>
      </c>
      <c r="H88" s="153">
        <v>80.00328563084112</v>
      </c>
      <c r="I88" s="37">
        <v>627</v>
      </c>
      <c r="J88" s="153">
        <v>1.1444947429906542</v>
      </c>
      <c r="K88" s="37">
        <v>489</v>
      </c>
      <c r="L88" s="151">
        <v>0.89259637850467288</v>
      </c>
    </row>
    <row r="89" spans="1:12" ht="15" customHeight="1">
      <c r="A89" s="489" t="s">
        <v>57</v>
      </c>
      <c r="B89" s="489"/>
      <c r="C89" s="489"/>
      <c r="D89" s="489"/>
      <c r="E89" s="489"/>
      <c r="F89" s="489"/>
      <c r="G89" s="489"/>
      <c r="H89" s="489"/>
      <c r="I89" s="489"/>
      <c r="J89" s="489"/>
      <c r="K89" s="489"/>
      <c r="L89" s="489"/>
    </row>
    <row r="90" spans="1:12" s="1" customFormat="1" ht="27" customHeight="1">
      <c r="A90" s="504" t="s">
        <v>191</v>
      </c>
      <c r="B90" s="505"/>
      <c r="C90" s="505"/>
      <c r="D90" s="505"/>
      <c r="E90" s="505"/>
      <c r="F90" s="505"/>
      <c r="G90" s="505"/>
      <c r="H90" s="505"/>
      <c r="I90" s="505"/>
      <c r="J90" s="505"/>
      <c r="K90" s="505"/>
      <c r="L90" s="505"/>
    </row>
    <row r="91" spans="1:12" ht="27" customHeight="1">
      <c r="A91" s="506" t="s">
        <v>192</v>
      </c>
      <c r="B91" s="506"/>
      <c r="C91" s="506"/>
      <c r="D91" s="506"/>
      <c r="E91" s="506"/>
      <c r="F91" s="506"/>
      <c r="G91" s="506"/>
      <c r="H91" s="506"/>
      <c r="I91" s="506"/>
      <c r="J91" s="506"/>
      <c r="K91" s="506"/>
      <c r="L91" s="506"/>
    </row>
    <row r="92" spans="1:12" ht="42" customHeight="1">
      <c r="A92" s="506" t="s">
        <v>193</v>
      </c>
      <c r="B92" s="506"/>
      <c r="C92" s="506"/>
      <c r="D92" s="506"/>
      <c r="E92" s="506"/>
      <c r="F92" s="506"/>
      <c r="G92" s="506"/>
      <c r="H92" s="506"/>
      <c r="I92" s="506"/>
      <c r="J92" s="506"/>
      <c r="K92" s="506"/>
      <c r="L92" s="506"/>
    </row>
    <row r="93" spans="1:12" ht="27" customHeight="1">
      <c r="A93" s="400" t="s">
        <v>179</v>
      </c>
      <c r="B93" s="400"/>
      <c r="C93" s="400"/>
      <c r="D93" s="400"/>
      <c r="E93" s="400"/>
      <c r="F93" s="400"/>
      <c r="G93" s="400"/>
      <c r="H93" s="400"/>
      <c r="I93" s="400"/>
      <c r="J93" s="400"/>
      <c r="K93" s="400"/>
      <c r="L93" s="400"/>
    </row>
    <row r="94" spans="1:12" ht="14.5">
      <c r="A94" s="10"/>
      <c r="B94" s="10"/>
      <c r="C94" s="10"/>
      <c r="D94" s="10"/>
      <c r="E94" s="10"/>
      <c r="F94" s="10"/>
      <c r="G94" s="10"/>
      <c r="H94" s="10"/>
      <c r="I94" s="10"/>
      <c r="J94" s="10"/>
      <c r="K94" s="10"/>
      <c r="L94" s="10"/>
    </row>
    <row r="95" spans="1:12" ht="23.5">
      <c r="A95" s="401">
        <v>2018</v>
      </c>
      <c r="B95" s="401"/>
      <c r="C95" s="401"/>
      <c r="D95" s="401"/>
      <c r="E95" s="401"/>
      <c r="F95" s="401"/>
      <c r="G95" s="401"/>
      <c r="H95" s="401"/>
      <c r="I95" s="401"/>
      <c r="J95" s="401"/>
      <c r="K95" s="401"/>
      <c r="L95" s="401"/>
    </row>
    <row r="96" spans="1:12" ht="14.5">
      <c r="A96" s="10"/>
      <c r="B96" s="10"/>
      <c r="C96" s="10"/>
      <c r="D96" s="10"/>
      <c r="E96" s="10"/>
      <c r="F96" s="10"/>
      <c r="G96" s="10"/>
      <c r="H96" s="10"/>
      <c r="I96" s="10"/>
      <c r="J96" s="10"/>
      <c r="K96" s="10"/>
      <c r="L96" s="10"/>
    </row>
    <row r="97" spans="1:12" ht="16.5">
      <c r="A97" s="122" t="s">
        <v>148</v>
      </c>
      <c r="B97" s="10"/>
      <c r="C97" s="10"/>
      <c r="D97" s="10"/>
      <c r="E97" s="10"/>
      <c r="F97" s="10"/>
      <c r="G97" s="10"/>
      <c r="H97" s="10"/>
      <c r="I97" s="10"/>
      <c r="J97" s="10"/>
      <c r="K97" s="10"/>
      <c r="L97" s="10"/>
    </row>
    <row r="98" spans="1:12" ht="14.5">
      <c r="A98" s="462" t="s">
        <v>2</v>
      </c>
      <c r="B98" s="507" t="s">
        <v>4</v>
      </c>
      <c r="C98" s="491" t="s">
        <v>39</v>
      </c>
      <c r="D98" s="492"/>
      <c r="E98" s="492"/>
      <c r="F98" s="492"/>
      <c r="G98" s="492"/>
      <c r="H98" s="492"/>
      <c r="I98" s="492"/>
      <c r="J98" s="492"/>
      <c r="K98" s="492"/>
      <c r="L98" s="492"/>
    </row>
    <row r="99" spans="1:12" ht="86.25" customHeight="1">
      <c r="A99" s="462"/>
      <c r="B99" s="507"/>
      <c r="C99" s="493" t="s">
        <v>188</v>
      </c>
      <c r="D99" s="482"/>
      <c r="E99" s="466" t="s">
        <v>189</v>
      </c>
      <c r="F99" s="482"/>
      <c r="G99" s="466" t="s">
        <v>190</v>
      </c>
      <c r="H99" s="482"/>
      <c r="I99" s="481" t="s">
        <v>58</v>
      </c>
      <c r="J99" s="482"/>
      <c r="K99" s="481" t="s">
        <v>59</v>
      </c>
      <c r="L99" s="483"/>
    </row>
    <row r="100" spans="1:12" ht="15" thickBot="1">
      <c r="A100" s="463"/>
      <c r="B100" s="195" t="s">
        <v>0</v>
      </c>
      <c r="C100" s="196" t="s">
        <v>0</v>
      </c>
      <c r="D100" s="52" t="s">
        <v>40</v>
      </c>
      <c r="E100" s="161" t="s">
        <v>0</v>
      </c>
      <c r="F100" s="52" t="s">
        <v>40</v>
      </c>
      <c r="G100" s="161" t="s">
        <v>0</v>
      </c>
      <c r="H100" s="52" t="s">
        <v>40</v>
      </c>
      <c r="I100" s="184" t="s">
        <v>0</v>
      </c>
      <c r="J100" s="52" t="s">
        <v>40</v>
      </c>
      <c r="K100" s="184" t="s">
        <v>0</v>
      </c>
      <c r="L100" s="43" t="s">
        <v>40</v>
      </c>
    </row>
    <row r="101" spans="1:12">
      <c r="A101" s="40" t="s">
        <v>24</v>
      </c>
      <c r="B101" s="46">
        <v>8320</v>
      </c>
      <c r="C101" s="127">
        <v>719</v>
      </c>
      <c r="D101" s="130">
        <v>8.6418269230769234</v>
      </c>
      <c r="E101" s="129">
        <v>297</v>
      </c>
      <c r="F101" s="130">
        <v>3.5697115384615383</v>
      </c>
      <c r="G101" s="129">
        <v>7115</v>
      </c>
      <c r="H101" s="130">
        <v>85.516826923076934</v>
      </c>
      <c r="I101" s="18">
        <v>84</v>
      </c>
      <c r="J101" s="130">
        <v>1.0096153846153846</v>
      </c>
      <c r="K101" s="18">
        <v>105</v>
      </c>
      <c r="L101" s="128">
        <v>1.2620192307692308</v>
      </c>
    </row>
    <row r="102" spans="1:12">
      <c r="A102" s="41" t="s">
        <v>10</v>
      </c>
      <c r="B102" s="47">
        <v>8634</v>
      </c>
      <c r="C102" s="123">
        <v>692</v>
      </c>
      <c r="D102" s="126">
        <v>8.0148251100301131</v>
      </c>
      <c r="E102" s="125">
        <v>177</v>
      </c>
      <c r="F102" s="126">
        <v>2.0500347463516331</v>
      </c>
      <c r="G102" s="125">
        <v>7607</v>
      </c>
      <c r="H102" s="126">
        <v>88.105165624276111</v>
      </c>
      <c r="I102" s="15">
        <v>84</v>
      </c>
      <c r="J102" s="126">
        <v>0.97289784572619875</v>
      </c>
      <c r="K102" s="15">
        <v>74</v>
      </c>
      <c r="L102" s="124">
        <v>0.85707667361593698</v>
      </c>
    </row>
    <row r="103" spans="1:12">
      <c r="A103" s="40" t="s">
        <v>11</v>
      </c>
      <c r="B103" s="46">
        <v>2398</v>
      </c>
      <c r="C103" s="127">
        <v>380</v>
      </c>
      <c r="D103" s="130">
        <v>15.846538782318598</v>
      </c>
      <c r="E103" s="129">
        <v>104</v>
      </c>
      <c r="F103" s="130">
        <v>4.3369474562135117</v>
      </c>
      <c r="G103" s="129">
        <v>1820</v>
      </c>
      <c r="H103" s="130">
        <v>75.896580483736443</v>
      </c>
      <c r="I103" s="18">
        <v>63</v>
      </c>
      <c r="J103" s="130">
        <v>2.627189324437031</v>
      </c>
      <c r="K103" s="18">
        <v>31</v>
      </c>
      <c r="L103" s="128">
        <v>1.2927439532944121</v>
      </c>
    </row>
    <row r="104" spans="1:12">
      <c r="A104" s="41" t="s">
        <v>12</v>
      </c>
      <c r="B104" s="47">
        <v>1542</v>
      </c>
      <c r="C104" s="123">
        <v>127</v>
      </c>
      <c r="D104" s="126">
        <v>8.2360570687418928</v>
      </c>
      <c r="E104" s="125">
        <v>40</v>
      </c>
      <c r="F104" s="126">
        <v>2.5940337224383918</v>
      </c>
      <c r="G104" s="125">
        <v>1347</v>
      </c>
      <c r="H104" s="126">
        <v>87.354085603112836</v>
      </c>
      <c r="I104" s="15">
        <v>19</v>
      </c>
      <c r="J104" s="126">
        <v>1.2321660181582361</v>
      </c>
      <c r="K104" s="15">
        <v>9</v>
      </c>
      <c r="L104" s="124">
        <v>0.58365758754863817</v>
      </c>
    </row>
    <row r="105" spans="1:12">
      <c r="A105" s="40" t="s">
        <v>13</v>
      </c>
      <c r="B105" s="46">
        <v>401</v>
      </c>
      <c r="C105" s="127">
        <v>147</v>
      </c>
      <c r="D105" s="130">
        <v>36.658354114713212</v>
      </c>
      <c r="E105" s="129">
        <v>7</v>
      </c>
      <c r="F105" s="130">
        <v>1.7456359102244388</v>
      </c>
      <c r="G105" s="129">
        <v>223</v>
      </c>
      <c r="H105" s="130">
        <v>55.610972568578553</v>
      </c>
      <c r="I105" s="18">
        <v>13</v>
      </c>
      <c r="J105" s="130">
        <v>3.2418952618453867</v>
      </c>
      <c r="K105" s="18">
        <v>11</v>
      </c>
      <c r="L105" s="128">
        <v>2.7431421446384037</v>
      </c>
    </row>
    <row r="106" spans="1:12">
      <c r="A106" s="41" t="s">
        <v>14</v>
      </c>
      <c r="B106" s="47">
        <v>1387</v>
      </c>
      <c r="C106" s="123">
        <v>563</v>
      </c>
      <c r="D106" s="126">
        <v>40.591204037490982</v>
      </c>
      <c r="E106" s="125">
        <v>63</v>
      </c>
      <c r="F106" s="126">
        <v>4.5421773612112473</v>
      </c>
      <c r="G106" s="125">
        <v>660</v>
      </c>
      <c r="H106" s="126">
        <v>47.584715212689254</v>
      </c>
      <c r="I106" s="15">
        <v>60</v>
      </c>
      <c r="J106" s="126">
        <v>4.3258832011535686</v>
      </c>
      <c r="K106" s="15">
        <v>41</v>
      </c>
      <c r="L106" s="124">
        <v>2.9560201874549383</v>
      </c>
    </row>
    <row r="107" spans="1:12">
      <c r="A107" s="40" t="s">
        <v>15</v>
      </c>
      <c r="B107" s="46">
        <v>3985</v>
      </c>
      <c r="C107" s="127">
        <v>849</v>
      </c>
      <c r="D107" s="130">
        <v>21.304893350062734</v>
      </c>
      <c r="E107" s="129">
        <v>81</v>
      </c>
      <c r="F107" s="130">
        <v>2.0326223337515681</v>
      </c>
      <c r="G107" s="129">
        <v>2961</v>
      </c>
      <c r="H107" s="130">
        <v>74.30363864491845</v>
      </c>
      <c r="I107" s="18">
        <v>56</v>
      </c>
      <c r="J107" s="130">
        <v>1.4052697616060226</v>
      </c>
      <c r="K107" s="18">
        <v>38</v>
      </c>
      <c r="L107" s="128">
        <v>0.95357590966122963</v>
      </c>
    </row>
    <row r="108" spans="1:12">
      <c r="A108" s="41" t="s">
        <v>214</v>
      </c>
      <c r="B108" s="47">
        <v>1080</v>
      </c>
      <c r="C108" s="123">
        <v>126</v>
      </c>
      <c r="D108" s="126">
        <v>11.666666666666666</v>
      </c>
      <c r="E108" s="125">
        <v>42</v>
      </c>
      <c r="F108" s="126">
        <v>3.8888888888888888</v>
      </c>
      <c r="G108" s="125">
        <v>873</v>
      </c>
      <c r="H108" s="126">
        <v>80.833333333333329</v>
      </c>
      <c r="I108" s="15">
        <v>29</v>
      </c>
      <c r="J108" s="126">
        <v>2.6851851851851851</v>
      </c>
      <c r="K108" s="15">
        <v>10</v>
      </c>
      <c r="L108" s="124">
        <v>0.92592592592592582</v>
      </c>
    </row>
    <row r="109" spans="1:12">
      <c r="A109" s="40" t="s">
        <v>17</v>
      </c>
      <c r="B109" s="46">
        <v>5169</v>
      </c>
      <c r="C109" s="127">
        <v>686</v>
      </c>
      <c r="D109" s="130">
        <v>13.27142580769975</v>
      </c>
      <c r="E109" s="129">
        <v>46</v>
      </c>
      <c r="F109" s="130">
        <v>0.88992068098278188</v>
      </c>
      <c r="G109" s="129">
        <v>4343</v>
      </c>
      <c r="H109" s="130">
        <v>84.020119945830913</v>
      </c>
      <c r="I109" s="18">
        <v>26</v>
      </c>
      <c r="J109" s="130">
        <v>0.50299864577287678</v>
      </c>
      <c r="K109" s="18">
        <v>68</v>
      </c>
      <c r="L109" s="128">
        <v>1.3155349197136779</v>
      </c>
    </row>
    <row r="110" spans="1:12">
      <c r="A110" s="41" t="s">
        <v>44</v>
      </c>
      <c r="B110" s="47">
        <v>9836</v>
      </c>
      <c r="C110" s="123">
        <v>1133</v>
      </c>
      <c r="D110" s="126">
        <v>11.518910126067507</v>
      </c>
      <c r="E110" s="125">
        <v>207</v>
      </c>
      <c r="F110" s="126">
        <v>2.1045140300935339</v>
      </c>
      <c r="G110" s="125">
        <v>8391</v>
      </c>
      <c r="H110" s="126">
        <v>85.309068727124853</v>
      </c>
      <c r="I110" s="15">
        <v>55</v>
      </c>
      <c r="J110" s="126">
        <v>0.55917039446929639</v>
      </c>
      <c r="K110" s="15">
        <v>50</v>
      </c>
      <c r="L110" s="124">
        <v>0.50833672224481496</v>
      </c>
    </row>
    <row r="111" spans="1:12">
      <c r="A111" s="40" t="s">
        <v>18</v>
      </c>
      <c r="B111" s="46">
        <v>2377</v>
      </c>
      <c r="C111" s="127">
        <v>234</v>
      </c>
      <c r="D111" s="130">
        <v>9.844341607067733</v>
      </c>
      <c r="E111" s="129">
        <v>53</v>
      </c>
      <c r="F111" s="130">
        <v>2.2297013041649136</v>
      </c>
      <c r="G111" s="129">
        <v>2043</v>
      </c>
      <c r="H111" s="130">
        <v>85.948674800168277</v>
      </c>
      <c r="I111" s="18">
        <v>21</v>
      </c>
      <c r="J111" s="130">
        <v>0.88346655448043754</v>
      </c>
      <c r="K111" s="18">
        <v>26</v>
      </c>
      <c r="L111" s="128">
        <v>1.093815734118637</v>
      </c>
    </row>
    <row r="112" spans="1:12">
      <c r="A112" s="41" t="s">
        <v>19</v>
      </c>
      <c r="B112" s="47">
        <v>455</v>
      </c>
      <c r="C112" s="123">
        <v>50</v>
      </c>
      <c r="D112" s="126">
        <v>10.989010989010989</v>
      </c>
      <c r="E112" s="125">
        <v>18</v>
      </c>
      <c r="F112" s="126">
        <v>3.9560439560439558</v>
      </c>
      <c r="G112" s="125">
        <v>376</v>
      </c>
      <c r="H112" s="126">
        <v>82.637362637362628</v>
      </c>
      <c r="I112" s="15">
        <v>11</v>
      </c>
      <c r="J112" s="126">
        <v>2.4175824175824179</v>
      </c>
      <c r="K112" s="15">
        <v>0</v>
      </c>
      <c r="L112" s="13">
        <v>0</v>
      </c>
    </row>
    <row r="113" spans="1:12">
      <c r="A113" s="40" t="s">
        <v>20</v>
      </c>
      <c r="B113" s="46">
        <v>2858</v>
      </c>
      <c r="C113" s="127">
        <v>1212</v>
      </c>
      <c r="D113" s="130">
        <v>42.407277816655004</v>
      </c>
      <c r="E113" s="129">
        <v>163</v>
      </c>
      <c r="F113" s="130">
        <v>5.7032890132960112</v>
      </c>
      <c r="G113" s="129">
        <v>1425</v>
      </c>
      <c r="H113" s="130">
        <v>49.860041987403783</v>
      </c>
      <c r="I113" s="18">
        <v>40</v>
      </c>
      <c r="J113" s="130">
        <v>1.3995801259622114</v>
      </c>
      <c r="K113" s="18">
        <v>18</v>
      </c>
      <c r="L113" s="128">
        <v>0.62981105668299509</v>
      </c>
    </row>
    <row r="114" spans="1:12">
      <c r="A114" s="41" t="s">
        <v>21</v>
      </c>
      <c r="B114" s="47">
        <v>1518</v>
      </c>
      <c r="C114" s="123">
        <v>144</v>
      </c>
      <c r="D114" s="126">
        <v>9.4861660079051369</v>
      </c>
      <c r="E114" s="125">
        <v>92</v>
      </c>
      <c r="F114" s="126">
        <v>6.0606060606060606</v>
      </c>
      <c r="G114" s="125">
        <v>1261</v>
      </c>
      <c r="H114" s="126">
        <v>83.06982872200264</v>
      </c>
      <c r="I114" s="15" t="s">
        <v>32</v>
      </c>
      <c r="J114" s="132" t="s">
        <v>32</v>
      </c>
      <c r="K114" s="15" t="s">
        <v>32</v>
      </c>
      <c r="L114" s="131" t="s">
        <v>32</v>
      </c>
    </row>
    <row r="115" spans="1:12">
      <c r="A115" s="42" t="s">
        <v>22</v>
      </c>
      <c r="B115" s="48">
        <v>1870</v>
      </c>
      <c r="C115" s="133">
        <v>389</v>
      </c>
      <c r="D115" s="136">
        <v>20.802139037433154</v>
      </c>
      <c r="E115" s="135">
        <v>52</v>
      </c>
      <c r="F115" s="136">
        <v>2.7807486631016043</v>
      </c>
      <c r="G115" s="135">
        <v>1385</v>
      </c>
      <c r="H115" s="136">
        <v>74.064171122994651</v>
      </c>
      <c r="I115" s="22">
        <v>21</v>
      </c>
      <c r="J115" s="136">
        <v>1.1229946524064172</v>
      </c>
      <c r="K115" s="22">
        <v>23</v>
      </c>
      <c r="L115" s="134">
        <v>1.2299465240641712</v>
      </c>
    </row>
    <row r="116" spans="1:12" ht="14.5" thickBot="1">
      <c r="A116" s="41" t="s">
        <v>23</v>
      </c>
      <c r="B116" s="47">
        <v>1567</v>
      </c>
      <c r="C116" s="123">
        <v>231</v>
      </c>
      <c r="D116" s="126">
        <v>14.741544352265477</v>
      </c>
      <c r="E116" s="125">
        <v>99</v>
      </c>
      <c r="F116" s="126">
        <v>6.3178047223994893</v>
      </c>
      <c r="G116" s="125">
        <v>1228</v>
      </c>
      <c r="H116" s="126">
        <v>78.36630504148053</v>
      </c>
      <c r="I116" s="15" t="s">
        <v>32</v>
      </c>
      <c r="J116" s="132" t="s">
        <v>32</v>
      </c>
      <c r="K116" s="15" t="s">
        <v>32</v>
      </c>
      <c r="L116" s="131" t="s">
        <v>32</v>
      </c>
    </row>
    <row r="117" spans="1:12">
      <c r="A117" s="137" t="s">
        <v>7</v>
      </c>
      <c r="B117" s="193">
        <v>42434</v>
      </c>
      <c r="C117" s="138">
        <v>5462</v>
      </c>
      <c r="D117" s="142">
        <v>12.871753782344348</v>
      </c>
      <c r="E117" s="140">
        <v>1001</v>
      </c>
      <c r="F117" s="142">
        <v>2.3589574397888486</v>
      </c>
      <c r="G117" s="140">
        <v>35104</v>
      </c>
      <c r="H117" s="142">
        <v>82.726115850497237</v>
      </c>
      <c r="I117" s="141">
        <v>431</v>
      </c>
      <c r="J117" s="142">
        <v>1.0156949615874065</v>
      </c>
      <c r="K117" s="141">
        <v>436</v>
      </c>
      <c r="L117" s="139">
        <v>1.0274779657821558</v>
      </c>
    </row>
    <row r="118" spans="1:12">
      <c r="A118" s="143" t="s">
        <v>29</v>
      </c>
      <c r="B118" s="194">
        <v>10963</v>
      </c>
      <c r="C118" s="144">
        <v>2220</v>
      </c>
      <c r="D118" s="148">
        <v>20.249931588068961</v>
      </c>
      <c r="E118" s="146">
        <v>540</v>
      </c>
      <c r="F118" s="148">
        <v>4.925659034935693</v>
      </c>
      <c r="G118" s="146">
        <v>7954</v>
      </c>
      <c r="H118" s="148">
        <v>72.553133266441677</v>
      </c>
      <c r="I118" s="147">
        <v>176</v>
      </c>
      <c r="J118" s="148">
        <v>1.6053999817568183</v>
      </c>
      <c r="K118" s="147">
        <v>73</v>
      </c>
      <c r="L118" s="145">
        <v>0.6658761287968622</v>
      </c>
    </row>
    <row r="119" spans="1:12" ht="14.5" thickBot="1">
      <c r="A119" s="149" t="s">
        <v>6</v>
      </c>
      <c r="B119" s="51">
        <v>53397</v>
      </c>
      <c r="C119" s="150">
        <v>7682</v>
      </c>
      <c r="D119" s="153">
        <v>14.386576024870312</v>
      </c>
      <c r="E119" s="152">
        <v>1541</v>
      </c>
      <c r="F119" s="153">
        <v>2.8859299211566194</v>
      </c>
      <c r="G119" s="152">
        <v>43058</v>
      </c>
      <c r="H119" s="153">
        <v>80.637488997509223</v>
      </c>
      <c r="I119" s="37">
        <v>607</v>
      </c>
      <c r="J119" s="153">
        <v>1.136767983220031</v>
      </c>
      <c r="K119" s="37">
        <v>509</v>
      </c>
      <c r="L119" s="151">
        <v>0.95323707324381524</v>
      </c>
    </row>
    <row r="120" spans="1:12" s="1" customFormat="1" ht="15" customHeight="1">
      <c r="A120" s="489" t="s">
        <v>57</v>
      </c>
      <c r="B120" s="489"/>
      <c r="C120" s="489"/>
      <c r="D120" s="489"/>
      <c r="E120" s="489"/>
      <c r="F120" s="489"/>
      <c r="G120" s="489"/>
      <c r="H120" s="489"/>
      <c r="I120" s="489"/>
      <c r="J120" s="489"/>
      <c r="K120" s="489"/>
      <c r="L120" s="489"/>
    </row>
    <row r="121" spans="1:12" s="1" customFormat="1" ht="27" customHeight="1">
      <c r="A121" s="504" t="s">
        <v>191</v>
      </c>
      <c r="B121" s="505"/>
      <c r="C121" s="505"/>
      <c r="D121" s="505"/>
      <c r="E121" s="505"/>
      <c r="F121" s="505"/>
      <c r="G121" s="505"/>
      <c r="H121" s="505"/>
      <c r="I121" s="505"/>
      <c r="J121" s="505"/>
      <c r="K121" s="505"/>
      <c r="L121" s="505"/>
    </row>
    <row r="122" spans="1:12" s="1" customFormat="1" ht="27" customHeight="1">
      <c r="A122" s="506" t="s">
        <v>192</v>
      </c>
      <c r="B122" s="506"/>
      <c r="C122" s="506"/>
      <c r="D122" s="506"/>
      <c r="E122" s="506"/>
      <c r="F122" s="506"/>
      <c r="G122" s="506"/>
      <c r="H122" s="506"/>
      <c r="I122" s="506"/>
      <c r="J122" s="506"/>
      <c r="K122" s="506"/>
      <c r="L122" s="506"/>
    </row>
    <row r="123" spans="1:12" s="1" customFormat="1" ht="42" customHeight="1">
      <c r="A123" s="506" t="s">
        <v>193</v>
      </c>
      <c r="B123" s="506"/>
      <c r="C123" s="506"/>
      <c r="D123" s="506"/>
      <c r="E123" s="506"/>
      <c r="F123" s="506"/>
      <c r="G123" s="506"/>
      <c r="H123" s="506"/>
      <c r="I123" s="506"/>
      <c r="J123" s="506"/>
      <c r="K123" s="506"/>
      <c r="L123" s="506"/>
    </row>
    <row r="124" spans="1:12" ht="26.25" customHeight="1">
      <c r="A124" s="400" t="s">
        <v>180</v>
      </c>
      <c r="B124" s="400"/>
      <c r="C124" s="400"/>
      <c r="D124" s="400"/>
      <c r="E124" s="400"/>
      <c r="F124" s="400"/>
      <c r="G124" s="400"/>
      <c r="H124" s="400"/>
      <c r="I124" s="400"/>
      <c r="J124" s="400"/>
      <c r="K124" s="400"/>
      <c r="L124" s="400"/>
    </row>
    <row r="125" spans="1:12" ht="14.5">
      <c r="A125" s="10"/>
      <c r="B125" s="10"/>
      <c r="C125" s="10"/>
      <c r="D125" s="10"/>
      <c r="E125" s="10"/>
      <c r="F125" s="10"/>
      <c r="G125" s="10"/>
      <c r="H125" s="10"/>
      <c r="I125" s="10"/>
      <c r="J125" s="10"/>
      <c r="K125" s="10"/>
      <c r="L125" s="10"/>
    </row>
    <row r="126" spans="1:12" ht="14.5">
      <c r="A126" s="10"/>
      <c r="B126" s="10"/>
      <c r="C126" s="10"/>
      <c r="D126" s="10"/>
      <c r="E126" s="10"/>
      <c r="F126" s="10"/>
      <c r="G126" s="10"/>
      <c r="H126" s="10"/>
      <c r="I126" s="10"/>
      <c r="J126" s="10"/>
      <c r="K126" s="10"/>
      <c r="L126" s="10"/>
    </row>
    <row r="127" spans="1:12" ht="14.5">
      <c r="A127" s="10"/>
      <c r="B127" s="10"/>
      <c r="C127" s="10"/>
      <c r="D127" s="10"/>
      <c r="E127" s="10"/>
      <c r="F127" s="10"/>
      <c r="G127" s="10"/>
      <c r="H127" s="10"/>
      <c r="I127" s="10"/>
      <c r="J127" s="10"/>
      <c r="K127" s="10"/>
      <c r="L127" s="10"/>
    </row>
    <row r="128" spans="1:12" ht="14.5">
      <c r="A128" s="10"/>
      <c r="B128" s="10"/>
      <c r="C128" s="10"/>
      <c r="D128" s="10"/>
      <c r="E128" s="10"/>
      <c r="F128" s="10"/>
      <c r="G128" s="10"/>
      <c r="H128" s="10"/>
      <c r="I128" s="10"/>
      <c r="J128" s="10"/>
      <c r="K128" s="10"/>
      <c r="L128" s="10"/>
    </row>
  </sheetData>
  <mergeCells count="57">
    <mergeCell ref="A124:L124"/>
    <mergeCell ref="A62:L62"/>
    <mergeCell ref="A95:L95"/>
    <mergeCell ref="A98:A100"/>
    <mergeCell ref="C98:L98"/>
    <mergeCell ref="C99:D99"/>
    <mergeCell ref="E99:F99"/>
    <mergeCell ref="G99:H99"/>
    <mergeCell ref="A122:L122"/>
    <mergeCell ref="B98:B99"/>
    <mergeCell ref="A64:L64"/>
    <mergeCell ref="A67:A69"/>
    <mergeCell ref="B67:B68"/>
    <mergeCell ref="C67:L67"/>
    <mergeCell ref="C68:D68"/>
    <mergeCell ref="E68:F68"/>
    <mergeCell ref="A123:L123"/>
    <mergeCell ref="A36:A38"/>
    <mergeCell ref="A33:L33"/>
    <mergeCell ref="C36:L36"/>
    <mergeCell ref="C37:D37"/>
    <mergeCell ref="E37:F37"/>
    <mergeCell ref="G37:H37"/>
    <mergeCell ref="I37:J37"/>
    <mergeCell ref="K37:L37"/>
    <mergeCell ref="I99:J99"/>
    <mergeCell ref="K99:L99"/>
    <mergeCell ref="A58:L58"/>
    <mergeCell ref="A60:L60"/>
    <mergeCell ref="A120:L120"/>
    <mergeCell ref="B36:B37"/>
    <mergeCell ref="A59:L59"/>
    <mergeCell ref="A61:L61"/>
    <mergeCell ref="A90:L90"/>
    <mergeCell ref="A121:L121"/>
    <mergeCell ref="A92:L92"/>
    <mergeCell ref="A93:L93"/>
    <mergeCell ref="G68:H68"/>
    <mergeCell ref="I68:J68"/>
    <mergeCell ref="K68:L68"/>
    <mergeCell ref="A89:L89"/>
    <mergeCell ref="A91:L91"/>
    <mergeCell ref="A1:L1"/>
    <mergeCell ref="A5:A7"/>
    <mergeCell ref="B5:B6"/>
    <mergeCell ref="C5:L5"/>
    <mergeCell ref="C6:D6"/>
    <mergeCell ref="E6:F6"/>
    <mergeCell ref="G6:H6"/>
    <mergeCell ref="I6:J6"/>
    <mergeCell ref="K6:L6"/>
    <mergeCell ref="A4:L4"/>
    <mergeCell ref="A27:L27"/>
    <mergeCell ref="A28:L28"/>
    <mergeCell ref="A29:L29"/>
    <mergeCell ref="A30:L30"/>
    <mergeCell ref="A31:L31"/>
  </mergeCells>
  <hyperlinks>
    <hyperlink ref="A2" location="Inhalt!A1" display="Zurück zum Inhalt - HF-04"/>
  </hyperlinks>
  <pageMargins left="0.7" right="0.7" top="0.78740157499999996" bottom="0.78740157499999996"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Inhalt</vt:lpstr>
      <vt:lpstr>HF-04.1.1</vt:lpstr>
      <vt:lpstr>HF-04.1.2</vt:lpstr>
      <vt:lpstr>Daten HF-04.1.3+Einrichtungsgr.</vt:lpstr>
      <vt:lpstr>HF -04.1.3</vt:lpstr>
      <vt:lpstr>HF-04.2.1-1,-2,-3</vt:lpstr>
      <vt:lpstr>HF-04.2.1-4,-5,-6</vt:lpstr>
      <vt:lpstr>HF-04.2.2</vt:lpstr>
      <vt:lpstr>HF-04.3.1</vt:lpstr>
      <vt:lpstr>'HF-04.3.1'!Druckbereich</vt:lpstr>
    </vt:vector>
  </TitlesOfParts>
  <Company>Fakultaet 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Tiedemann, Catharine</dc:creator>
  <cp:lastModifiedBy>Lisa Ulrich</cp:lastModifiedBy>
  <cp:lastPrinted>2019-04-16T14:44:08Z</cp:lastPrinted>
  <dcterms:created xsi:type="dcterms:W3CDTF">2019-03-06T16:52:51Z</dcterms:created>
  <dcterms:modified xsi:type="dcterms:W3CDTF">2024-01-25T07:12:27Z</dcterms:modified>
</cp:coreProperties>
</file>